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31" yWindow="65431" windowWidth="21240" windowHeight="12570" activeTab="0"/>
  </bookViews>
  <sheets>
    <sheet name="Приложение №1" sheetId="1" r:id="rId1"/>
    <sheet name="Приложение №2" sheetId="3" r:id="rId2"/>
    <sheet name="график 2022 г" sheetId="2" r:id="rId3"/>
  </sheets>
  <definedNames/>
  <calcPr calcId="145621"/>
  <extLst/>
</workbook>
</file>

<file path=xl/sharedStrings.xml><?xml version="1.0" encoding="utf-8"?>
<sst xmlns="http://schemas.openxmlformats.org/spreadsheetml/2006/main" count="196" uniqueCount="42">
  <si>
    <t>Отдел и подотдел</t>
  </si>
  <si>
    <t>Дървесен вид</t>
  </si>
  <si>
    <t>Сортимент</t>
  </si>
  <si>
    <t>Мярка</t>
  </si>
  <si>
    <t>Прогнозно количество дървесина пл.куб.м.</t>
  </si>
  <si>
    <t>гбр</t>
  </si>
  <si>
    <t>цр</t>
  </si>
  <si>
    <t>ОБЩО</t>
  </si>
  <si>
    <t>Обща цена. лв. без ДДС</t>
  </si>
  <si>
    <t>ПРИЛОЖЕНИЕ № 3</t>
  </si>
  <si>
    <t>към Договор № ……….. \ …………………</t>
  </si>
  <si>
    <t>График за добив на дървесина по тримесечия</t>
  </si>
  <si>
    <t>ТП ДГС, ДЛС</t>
  </si>
  <si>
    <t>І</t>
  </si>
  <si>
    <t>ІІ</t>
  </si>
  <si>
    <t>ІІІ</t>
  </si>
  <si>
    <t>ІV</t>
  </si>
  <si>
    <t>ВСИЧКО:</t>
  </si>
  <si>
    <t>ПРОДАВАЧ:</t>
  </si>
  <si>
    <t>КУПУВАЧ:</t>
  </si>
  <si>
    <t>ТП ДЛС ……</t>
  </si>
  <si>
    <t>………….</t>
  </si>
  <si>
    <t>Х</t>
  </si>
  <si>
    <t>м3</t>
  </si>
  <si>
    <t>Технологична дървесина от Средна</t>
  </si>
  <si>
    <t>ТП ДЛС "Черни лом" гр. Попово</t>
  </si>
  <si>
    <t>Трупи за бичене 18-29см.</t>
  </si>
  <si>
    <t>срлп</t>
  </si>
  <si>
    <t>Единична цена  за добив лв./м3 без ДДС</t>
  </si>
  <si>
    <t>бл</t>
  </si>
  <si>
    <t>307 ч</t>
  </si>
  <si>
    <t>Трупи за бичене 30-49см.</t>
  </si>
  <si>
    <t>311 а</t>
  </si>
  <si>
    <t>340 д</t>
  </si>
  <si>
    <t>ПРИЛОЖЕНИЕ №1</t>
  </si>
  <si>
    <t>Технологична дървесина от  Дърва</t>
  </si>
  <si>
    <t>ОБЩО  ЗА ОБЕКТ  2-4-2022</t>
  </si>
  <si>
    <t>ПРИЛОЖЕНИЕ №2</t>
  </si>
  <si>
    <r>
      <t>тримесечие - 20</t>
    </r>
    <r>
      <rPr>
        <b/>
        <sz val="11"/>
        <color rgb="FFFF0000"/>
        <rFont val="Cambria"/>
        <family val="1"/>
        <scheme val="major"/>
      </rPr>
      <t>22</t>
    </r>
    <r>
      <rPr>
        <b/>
        <sz val="11"/>
        <color theme="1"/>
        <rFont val="Cambria"/>
        <family val="1"/>
        <scheme val="major"/>
      </rPr>
      <t xml:space="preserve"> г., пл.куб.м.</t>
    </r>
  </si>
  <si>
    <t>Гаранция за участие, лв</t>
  </si>
  <si>
    <t>Стъпка на наддаване, лв.</t>
  </si>
  <si>
    <t>ОБЕКТ № 2-4-2022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</si>
</sst>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5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2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/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wrapText="1"/>
    </xf>
    <xf numFmtId="2" fontId="6" fillId="0" borderId="2" xfId="0" applyNumberFormat="1" applyFont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wrapText="1"/>
    </xf>
    <xf numFmtId="0" fontId="6" fillId="0" borderId="0" xfId="0" applyFont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right" wrapText="1"/>
    </xf>
    <xf numFmtId="2" fontId="7" fillId="3" borderId="2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/>
    </xf>
    <xf numFmtId="1" fontId="7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2" fontId="2" fillId="5" borderId="2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 topLeftCell="A7">
      <selection activeCell="I31" sqref="I31"/>
    </sheetView>
  </sheetViews>
  <sheetFormatPr defaultColWidth="9.140625" defaultRowHeight="15"/>
  <cols>
    <col min="1" max="1" width="11.7109375" style="23" customWidth="1"/>
    <col min="2" max="2" width="11.140625" style="1" customWidth="1"/>
    <col min="3" max="3" width="27.00390625" style="24" customWidth="1"/>
    <col min="4" max="4" width="9.140625" style="25" customWidth="1"/>
    <col min="5" max="5" width="15.28125" style="1" customWidth="1"/>
    <col min="6" max="6" width="14.00390625" style="1" customWidth="1"/>
    <col min="7" max="7" width="12.8515625" style="1" customWidth="1"/>
    <col min="8" max="8" width="13.140625" style="1" customWidth="1"/>
    <col min="9" max="9" width="12.421875" style="1" customWidth="1"/>
    <col min="10" max="16384" width="9.140625" style="1" customWidth="1"/>
  </cols>
  <sheetData>
    <row r="1" spans="1:9" ht="15">
      <c r="A1" s="44" t="s">
        <v>34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5" t="s">
        <v>41</v>
      </c>
      <c r="B2" s="45"/>
      <c r="C2" s="45"/>
      <c r="D2" s="45"/>
      <c r="E2" s="45"/>
      <c r="F2" s="45"/>
      <c r="G2" s="45"/>
      <c r="H2" s="45"/>
      <c r="I2" s="45"/>
    </row>
    <row r="3" spans="1:9" s="6" customFormat="1" ht="78.75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4" t="s">
        <v>28</v>
      </c>
      <c r="G3" s="5" t="s">
        <v>8</v>
      </c>
      <c r="H3" s="38" t="s">
        <v>39</v>
      </c>
      <c r="I3" s="38" t="s">
        <v>40</v>
      </c>
    </row>
    <row r="4" spans="1:9" s="6" customFormat="1" ht="15.75">
      <c r="A4" s="2"/>
      <c r="B4" s="7" t="s">
        <v>6</v>
      </c>
      <c r="C4" s="8" t="s">
        <v>31</v>
      </c>
      <c r="D4" s="9" t="s">
        <v>23</v>
      </c>
      <c r="E4" s="8">
        <v>69</v>
      </c>
      <c r="F4" s="10">
        <f>100-27</f>
        <v>73</v>
      </c>
      <c r="G4" s="11">
        <f>+E4*F4</f>
        <v>5037</v>
      </c>
      <c r="H4" s="46"/>
      <c r="I4" s="46"/>
    </row>
    <row r="5" spans="1:9" s="12" customFormat="1" ht="14.25" customHeight="1">
      <c r="A5" s="43" t="s">
        <v>30</v>
      </c>
      <c r="B5" s="7" t="s">
        <v>6</v>
      </c>
      <c r="C5" s="8" t="s">
        <v>26</v>
      </c>
      <c r="D5" s="9" t="s">
        <v>23</v>
      </c>
      <c r="E5" s="8">
        <v>211</v>
      </c>
      <c r="F5" s="10">
        <f>95-27</f>
        <v>68</v>
      </c>
      <c r="G5" s="11">
        <f aca="true" t="shared" si="0" ref="G5:G11">+E5*F5</f>
        <v>14348</v>
      </c>
      <c r="H5" s="46"/>
      <c r="I5" s="46"/>
    </row>
    <row r="6" spans="1:9" s="12" customFormat="1" ht="14.25" customHeight="1">
      <c r="A6" s="43"/>
      <c r="B6" s="7" t="s">
        <v>29</v>
      </c>
      <c r="C6" s="8" t="s">
        <v>26</v>
      </c>
      <c r="D6" s="9" t="s">
        <v>23</v>
      </c>
      <c r="E6" s="8">
        <v>3</v>
      </c>
      <c r="F6" s="10">
        <f>105-27</f>
        <v>78</v>
      </c>
      <c r="G6" s="11">
        <f t="shared" si="0"/>
        <v>234</v>
      </c>
      <c r="H6" s="46"/>
      <c r="I6" s="46"/>
    </row>
    <row r="7" spans="1:9" s="12" customFormat="1" ht="28.5" customHeight="1">
      <c r="A7" s="43"/>
      <c r="B7" s="7" t="s">
        <v>6</v>
      </c>
      <c r="C7" s="8" t="s">
        <v>24</v>
      </c>
      <c r="D7" s="9" t="s">
        <v>23</v>
      </c>
      <c r="E7" s="8">
        <v>35</v>
      </c>
      <c r="F7" s="10">
        <f>87-27</f>
        <v>60</v>
      </c>
      <c r="G7" s="11">
        <f t="shared" si="0"/>
        <v>2100</v>
      </c>
      <c r="H7" s="46"/>
      <c r="I7" s="46"/>
    </row>
    <row r="8" spans="1:9" s="12" customFormat="1" ht="28.5" customHeight="1">
      <c r="A8" s="43"/>
      <c r="B8" s="7" t="s">
        <v>29</v>
      </c>
      <c r="C8" s="8" t="s">
        <v>24</v>
      </c>
      <c r="D8" s="9" t="s">
        <v>23</v>
      </c>
      <c r="E8" s="8">
        <v>1</v>
      </c>
      <c r="F8" s="10">
        <f aca="true" t="shared" si="1" ref="F8:F11">87-27</f>
        <v>60</v>
      </c>
      <c r="G8" s="11">
        <f t="shared" si="0"/>
        <v>60</v>
      </c>
      <c r="H8" s="46"/>
      <c r="I8" s="46"/>
    </row>
    <row r="9" spans="1:9" s="12" customFormat="1" ht="28.5" customHeight="1">
      <c r="A9" s="43"/>
      <c r="B9" s="7" t="s">
        <v>6</v>
      </c>
      <c r="C9" s="8" t="s">
        <v>35</v>
      </c>
      <c r="D9" s="9" t="s">
        <v>23</v>
      </c>
      <c r="E9" s="8">
        <v>224</v>
      </c>
      <c r="F9" s="10">
        <f t="shared" si="1"/>
        <v>60</v>
      </c>
      <c r="G9" s="11">
        <f t="shared" si="0"/>
        <v>13440</v>
      </c>
      <c r="H9" s="46"/>
      <c r="I9" s="46"/>
    </row>
    <row r="10" spans="1:9" s="12" customFormat="1" ht="28.5" customHeight="1">
      <c r="A10" s="43"/>
      <c r="B10" s="7" t="s">
        <v>29</v>
      </c>
      <c r="C10" s="8" t="s">
        <v>35</v>
      </c>
      <c r="D10" s="9" t="s">
        <v>23</v>
      </c>
      <c r="E10" s="8">
        <v>6</v>
      </c>
      <c r="F10" s="10">
        <f t="shared" si="1"/>
        <v>60</v>
      </c>
      <c r="G10" s="11">
        <f t="shared" si="0"/>
        <v>360</v>
      </c>
      <c r="H10" s="46"/>
      <c r="I10" s="46"/>
    </row>
    <row r="11" spans="1:9" s="12" customFormat="1" ht="28.5" customHeight="1">
      <c r="A11" s="43"/>
      <c r="B11" s="7" t="s">
        <v>5</v>
      </c>
      <c r="C11" s="8" t="s">
        <v>35</v>
      </c>
      <c r="D11" s="9" t="s">
        <v>23</v>
      </c>
      <c r="E11" s="8">
        <v>2</v>
      </c>
      <c r="F11" s="10">
        <f t="shared" si="1"/>
        <v>60</v>
      </c>
      <c r="G11" s="11">
        <f t="shared" si="0"/>
        <v>120</v>
      </c>
      <c r="H11" s="46"/>
      <c r="I11" s="46"/>
    </row>
    <row r="12" spans="1:9" s="12" customFormat="1" ht="23.25" customHeight="1">
      <c r="A12" s="13"/>
      <c r="B12" s="14" t="s">
        <v>7</v>
      </c>
      <c r="C12" s="15"/>
      <c r="D12" s="16"/>
      <c r="E12" s="15">
        <f>SUM(E4:E11)</f>
        <v>551</v>
      </c>
      <c r="F12" s="17" t="s">
        <v>22</v>
      </c>
      <c r="G12" s="18">
        <f aca="true" t="shared" si="2" ref="G12">SUM(G4:G11)</f>
        <v>35699</v>
      </c>
      <c r="H12" s="46"/>
      <c r="I12" s="46"/>
    </row>
    <row r="13" spans="1:9" s="12" customFormat="1" ht="14.25" customHeight="1">
      <c r="A13" s="43" t="s">
        <v>32</v>
      </c>
      <c r="B13" s="7" t="s">
        <v>6</v>
      </c>
      <c r="C13" s="8" t="s">
        <v>31</v>
      </c>
      <c r="D13" s="9" t="s">
        <v>23</v>
      </c>
      <c r="E13" s="8">
        <v>87</v>
      </c>
      <c r="F13" s="10">
        <f>100-27</f>
        <v>73</v>
      </c>
      <c r="G13" s="11">
        <f>+E13*F13</f>
        <v>6351</v>
      </c>
      <c r="H13" s="46"/>
      <c r="I13" s="46"/>
    </row>
    <row r="14" spans="1:9" s="12" customFormat="1" ht="14.25" customHeight="1">
      <c r="A14" s="43"/>
      <c r="B14" s="7" t="s">
        <v>5</v>
      </c>
      <c r="C14" s="8" t="s">
        <v>31</v>
      </c>
      <c r="D14" s="9" t="s">
        <v>23</v>
      </c>
      <c r="E14" s="8">
        <v>2</v>
      </c>
      <c r="F14" s="10">
        <f>90-27</f>
        <v>63</v>
      </c>
      <c r="G14" s="11">
        <f aca="true" t="shared" si="3" ref="G14:G24">+E14*F14</f>
        <v>126</v>
      </c>
      <c r="H14" s="46"/>
      <c r="I14" s="46"/>
    </row>
    <row r="15" spans="1:9" s="12" customFormat="1" ht="14.25" customHeight="1">
      <c r="A15" s="43"/>
      <c r="B15" s="7" t="s">
        <v>29</v>
      </c>
      <c r="C15" s="8" t="s">
        <v>31</v>
      </c>
      <c r="D15" s="9" t="s">
        <v>23</v>
      </c>
      <c r="E15" s="8">
        <v>3</v>
      </c>
      <c r="F15" s="10">
        <f>150-27</f>
        <v>123</v>
      </c>
      <c r="G15" s="11">
        <f t="shared" si="3"/>
        <v>369</v>
      </c>
      <c r="H15" s="46"/>
      <c r="I15" s="46"/>
    </row>
    <row r="16" spans="1:9" s="12" customFormat="1" ht="14.25" customHeight="1">
      <c r="A16" s="43"/>
      <c r="B16" s="7" t="s">
        <v>6</v>
      </c>
      <c r="C16" s="8" t="s">
        <v>26</v>
      </c>
      <c r="D16" s="9" t="s">
        <v>23</v>
      </c>
      <c r="E16" s="8">
        <v>118</v>
      </c>
      <c r="F16" s="10">
        <f>95-27</f>
        <v>68</v>
      </c>
      <c r="G16" s="11">
        <f t="shared" si="3"/>
        <v>8024</v>
      </c>
      <c r="H16" s="46"/>
      <c r="I16" s="46"/>
    </row>
    <row r="17" spans="1:9" s="12" customFormat="1" ht="14.25" customHeight="1">
      <c r="A17" s="43"/>
      <c r="B17" s="7" t="s">
        <v>5</v>
      </c>
      <c r="C17" s="8" t="s">
        <v>26</v>
      </c>
      <c r="D17" s="9" t="s">
        <v>23</v>
      </c>
      <c r="E17" s="8">
        <v>9</v>
      </c>
      <c r="F17" s="10">
        <f>90-27</f>
        <v>63</v>
      </c>
      <c r="G17" s="11">
        <f t="shared" si="3"/>
        <v>567</v>
      </c>
      <c r="H17" s="46"/>
      <c r="I17" s="46"/>
    </row>
    <row r="18" spans="1:9" s="12" customFormat="1" ht="14.25" customHeight="1">
      <c r="A18" s="43"/>
      <c r="B18" s="7" t="s">
        <v>29</v>
      </c>
      <c r="C18" s="8" t="s">
        <v>26</v>
      </c>
      <c r="D18" s="9" t="s">
        <v>23</v>
      </c>
      <c r="E18" s="8">
        <v>6</v>
      </c>
      <c r="F18" s="10">
        <f>105-27</f>
        <v>78</v>
      </c>
      <c r="G18" s="11">
        <f t="shared" si="3"/>
        <v>468</v>
      </c>
      <c r="H18" s="46"/>
      <c r="I18" s="46"/>
    </row>
    <row r="19" spans="1:9" s="12" customFormat="1" ht="28.5" customHeight="1">
      <c r="A19" s="43"/>
      <c r="B19" s="7" t="s">
        <v>6</v>
      </c>
      <c r="C19" s="8" t="s">
        <v>24</v>
      </c>
      <c r="D19" s="9" t="s">
        <v>23</v>
      </c>
      <c r="E19" s="8">
        <v>16</v>
      </c>
      <c r="F19" s="10">
        <f>87-27</f>
        <v>60</v>
      </c>
      <c r="G19" s="11">
        <f t="shared" si="3"/>
        <v>960</v>
      </c>
      <c r="H19" s="46"/>
      <c r="I19" s="46"/>
    </row>
    <row r="20" spans="1:9" s="12" customFormat="1" ht="28.5" customHeight="1">
      <c r="A20" s="43"/>
      <c r="B20" s="7" t="s">
        <v>5</v>
      </c>
      <c r="C20" s="8" t="s">
        <v>24</v>
      </c>
      <c r="D20" s="9" t="s">
        <v>23</v>
      </c>
      <c r="E20" s="8">
        <v>2</v>
      </c>
      <c r="F20" s="10">
        <f aca="true" t="shared" si="4" ref="F20:F24">87-27</f>
        <v>60</v>
      </c>
      <c r="G20" s="11">
        <f t="shared" si="3"/>
        <v>120</v>
      </c>
      <c r="H20" s="46"/>
      <c r="I20" s="46"/>
    </row>
    <row r="21" spans="1:9" s="12" customFormat="1" ht="28.5" customHeight="1">
      <c r="A21" s="43"/>
      <c r="B21" s="7" t="s">
        <v>29</v>
      </c>
      <c r="C21" s="8" t="s">
        <v>24</v>
      </c>
      <c r="D21" s="9" t="s">
        <v>23</v>
      </c>
      <c r="E21" s="8">
        <v>1</v>
      </c>
      <c r="F21" s="10">
        <f t="shared" si="4"/>
        <v>60</v>
      </c>
      <c r="G21" s="11">
        <f t="shared" si="3"/>
        <v>60</v>
      </c>
      <c r="H21" s="46"/>
      <c r="I21" s="46"/>
    </row>
    <row r="22" spans="1:9" s="12" customFormat="1" ht="28.5" customHeight="1">
      <c r="A22" s="43"/>
      <c r="B22" s="7" t="s">
        <v>6</v>
      </c>
      <c r="C22" s="8" t="s">
        <v>35</v>
      </c>
      <c r="D22" s="9" t="s">
        <v>23</v>
      </c>
      <c r="E22" s="8">
        <v>303</v>
      </c>
      <c r="F22" s="10">
        <f t="shared" si="4"/>
        <v>60</v>
      </c>
      <c r="G22" s="11">
        <f t="shared" si="3"/>
        <v>18180</v>
      </c>
      <c r="H22" s="46"/>
      <c r="I22" s="46"/>
    </row>
    <row r="23" spans="1:9" s="12" customFormat="1" ht="28.5" customHeight="1">
      <c r="A23" s="43"/>
      <c r="B23" s="7" t="s">
        <v>5</v>
      </c>
      <c r="C23" s="8" t="s">
        <v>35</v>
      </c>
      <c r="D23" s="9" t="s">
        <v>23</v>
      </c>
      <c r="E23" s="8">
        <v>37</v>
      </c>
      <c r="F23" s="10">
        <f t="shared" si="4"/>
        <v>60</v>
      </c>
      <c r="G23" s="11">
        <f t="shared" si="3"/>
        <v>2220</v>
      </c>
      <c r="H23" s="46"/>
      <c r="I23" s="46"/>
    </row>
    <row r="24" spans="1:9" s="12" customFormat="1" ht="28.5" customHeight="1">
      <c r="A24" s="43"/>
      <c r="B24" s="7" t="s">
        <v>29</v>
      </c>
      <c r="C24" s="8" t="s">
        <v>35</v>
      </c>
      <c r="D24" s="9" t="s">
        <v>23</v>
      </c>
      <c r="E24" s="8">
        <v>17</v>
      </c>
      <c r="F24" s="10">
        <f t="shared" si="4"/>
        <v>60</v>
      </c>
      <c r="G24" s="11">
        <f t="shared" si="3"/>
        <v>1020</v>
      </c>
      <c r="H24" s="46"/>
      <c r="I24" s="46"/>
    </row>
    <row r="25" spans="1:9" s="12" customFormat="1" ht="23.25" customHeight="1">
      <c r="A25" s="13"/>
      <c r="B25" s="14" t="s">
        <v>7</v>
      </c>
      <c r="C25" s="15"/>
      <c r="D25" s="16"/>
      <c r="E25" s="15">
        <f>SUM(E13:E24)</f>
        <v>601</v>
      </c>
      <c r="F25" s="17" t="s">
        <v>22</v>
      </c>
      <c r="G25" s="19">
        <f>SUM(G13:G24)</f>
        <v>38465</v>
      </c>
      <c r="H25" s="46"/>
      <c r="I25" s="46"/>
    </row>
    <row r="26" spans="1:9" s="12" customFormat="1" ht="28.5" customHeight="1">
      <c r="A26" s="43" t="s">
        <v>33</v>
      </c>
      <c r="B26" s="7" t="s">
        <v>6</v>
      </c>
      <c r="C26" s="8" t="s">
        <v>35</v>
      </c>
      <c r="D26" s="9" t="s">
        <v>23</v>
      </c>
      <c r="E26" s="8">
        <v>363</v>
      </c>
      <c r="F26" s="10">
        <f>87-26</f>
        <v>61</v>
      </c>
      <c r="G26" s="11">
        <f>+E26*F26</f>
        <v>22143</v>
      </c>
      <c r="H26" s="46"/>
      <c r="I26" s="46"/>
    </row>
    <row r="27" spans="1:9" s="12" customFormat="1" ht="28.5" customHeight="1">
      <c r="A27" s="43"/>
      <c r="B27" s="7" t="s">
        <v>27</v>
      </c>
      <c r="C27" s="8" t="s">
        <v>35</v>
      </c>
      <c r="D27" s="9" t="s">
        <v>23</v>
      </c>
      <c r="E27" s="8">
        <v>32</v>
      </c>
      <c r="F27" s="10">
        <f>60-26</f>
        <v>34</v>
      </c>
      <c r="G27" s="11">
        <f aca="true" t="shared" si="5" ref="G27:G28">+E27*F27</f>
        <v>1088</v>
      </c>
      <c r="H27" s="46"/>
      <c r="I27" s="46"/>
    </row>
    <row r="28" spans="1:9" s="12" customFormat="1" ht="28.5" customHeight="1">
      <c r="A28" s="43"/>
      <c r="B28" s="7" t="s">
        <v>29</v>
      </c>
      <c r="C28" s="8" t="s">
        <v>35</v>
      </c>
      <c r="D28" s="9" t="s">
        <v>23</v>
      </c>
      <c r="E28" s="8">
        <v>85</v>
      </c>
      <c r="F28" s="10">
        <f>87-26</f>
        <v>61</v>
      </c>
      <c r="G28" s="11">
        <f t="shared" si="5"/>
        <v>5185</v>
      </c>
      <c r="H28" s="46"/>
      <c r="I28" s="46"/>
    </row>
    <row r="29" spans="1:9" s="12" customFormat="1" ht="23.25" customHeight="1">
      <c r="A29" s="13"/>
      <c r="B29" s="14" t="s">
        <v>7</v>
      </c>
      <c r="C29" s="15"/>
      <c r="D29" s="16"/>
      <c r="E29" s="15">
        <f>SUM(E26:E28)</f>
        <v>480</v>
      </c>
      <c r="F29" s="17" t="s">
        <v>22</v>
      </c>
      <c r="G29" s="19">
        <f>SUM(G26:G28)</f>
        <v>28416</v>
      </c>
      <c r="H29" s="46"/>
      <c r="I29" s="46"/>
    </row>
    <row r="30" spans="1:9" ht="34.5" customHeight="1">
      <c r="A30" s="40" t="s">
        <v>36</v>
      </c>
      <c r="B30" s="41"/>
      <c r="C30" s="42"/>
      <c r="D30" s="20"/>
      <c r="E30" s="21">
        <f>+E29+E25+E12</f>
        <v>1632</v>
      </c>
      <c r="F30" s="22" t="s">
        <v>22</v>
      </c>
      <c r="G30" s="22">
        <f>+G29+G25+G12</f>
        <v>102580</v>
      </c>
      <c r="H30" s="39">
        <f>+G30*0.05</f>
        <v>5129</v>
      </c>
      <c r="I30" s="39">
        <v>1026</v>
      </c>
    </row>
    <row r="32" ht="15">
      <c r="E32" s="26"/>
    </row>
  </sheetData>
  <mergeCells count="8">
    <mergeCell ref="A30:C30"/>
    <mergeCell ref="A5:A11"/>
    <mergeCell ref="A13:A24"/>
    <mergeCell ref="A26:A28"/>
    <mergeCell ref="A1:I1"/>
    <mergeCell ref="A2:I2"/>
    <mergeCell ref="H4:H29"/>
    <mergeCell ref="I4:I29"/>
  </mergeCells>
  <printOptions/>
  <pageMargins left="0.7" right="0.7" top="0.75" bottom="0.75" header="0.3" footer="0.3"/>
  <pageSetup fitToHeight="0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7">
      <selection activeCell="A3" sqref="A3"/>
    </sheetView>
  </sheetViews>
  <sheetFormatPr defaultColWidth="9.140625" defaultRowHeight="15"/>
  <cols>
    <col min="1" max="1" width="11.7109375" style="23" customWidth="1"/>
    <col min="2" max="2" width="11.140625" style="1" customWidth="1"/>
    <col min="3" max="3" width="27.00390625" style="24" customWidth="1"/>
    <col min="4" max="4" width="9.140625" style="25" customWidth="1"/>
    <col min="5" max="5" width="15.28125" style="1" customWidth="1"/>
    <col min="6" max="6" width="14.00390625" style="1" customWidth="1"/>
    <col min="7" max="7" width="12.8515625" style="1" customWidth="1"/>
    <col min="8" max="16384" width="9.140625" style="1" customWidth="1"/>
  </cols>
  <sheetData>
    <row r="1" spans="1:7" ht="15">
      <c r="A1" s="47" t="s">
        <v>37</v>
      </c>
      <c r="B1" s="47"/>
      <c r="C1" s="47"/>
      <c r="D1" s="47"/>
      <c r="E1" s="47"/>
      <c r="F1" s="47"/>
      <c r="G1" s="47"/>
    </row>
    <row r="2" spans="1:7" ht="15">
      <c r="A2" s="48" t="s">
        <v>41</v>
      </c>
      <c r="B2" s="48"/>
      <c r="C2" s="48"/>
      <c r="D2" s="48"/>
      <c r="E2" s="48"/>
      <c r="F2" s="48"/>
      <c r="G2" s="48"/>
    </row>
    <row r="3" spans="1:7" s="6" customFormat="1" ht="78.75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4" t="s">
        <v>28</v>
      </c>
      <c r="G3" s="5" t="s">
        <v>8</v>
      </c>
    </row>
    <row r="4" spans="1:7" s="6" customFormat="1" ht="15.75">
      <c r="A4" s="2"/>
      <c r="B4" s="7" t="s">
        <v>6</v>
      </c>
      <c r="C4" s="8" t="s">
        <v>31</v>
      </c>
      <c r="D4" s="9" t="s">
        <v>23</v>
      </c>
      <c r="E4" s="8">
        <v>69</v>
      </c>
      <c r="F4" s="10"/>
      <c r="G4" s="11">
        <f>+E4*F4</f>
        <v>0</v>
      </c>
    </row>
    <row r="5" spans="1:7" s="12" customFormat="1" ht="15">
      <c r="A5" s="43" t="s">
        <v>30</v>
      </c>
      <c r="B5" s="7" t="s">
        <v>6</v>
      </c>
      <c r="C5" s="8" t="s">
        <v>26</v>
      </c>
      <c r="D5" s="9" t="s">
        <v>23</v>
      </c>
      <c r="E5" s="8">
        <v>211</v>
      </c>
      <c r="F5" s="10"/>
      <c r="G5" s="11">
        <f aca="true" t="shared" si="0" ref="G5:G11">+E5*F5</f>
        <v>0</v>
      </c>
    </row>
    <row r="6" spans="1:7" s="12" customFormat="1" ht="15">
      <c r="A6" s="43"/>
      <c r="B6" s="7" t="s">
        <v>29</v>
      </c>
      <c r="C6" s="8" t="s">
        <v>26</v>
      </c>
      <c r="D6" s="9" t="s">
        <v>23</v>
      </c>
      <c r="E6" s="8">
        <v>3</v>
      </c>
      <c r="F6" s="10"/>
      <c r="G6" s="11">
        <f t="shared" si="0"/>
        <v>0</v>
      </c>
    </row>
    <row r="7" spans="1:7" s="12" customFormat="1" ht="28.5">
      <c r="A7" s="43"/>
      <c r="B7" s="7" t="s">
        <v>6</v>
      </c>
      <c r="C7" s="8" t="s">
        <v>24</v>
      </c>
      <c r="D7" s="9" t="s">
        <v>23</v>
      </c>
      <c r="E7" s="8">
        <v>35</v>
      </c>
      <c r="F7" s="10"/>
      <c r="G7" s="11">
        <f t="shared" si="0"/>
        <v>0</v>
      </c>
    </row>
    <row r="8" spans="1:7" s="12" customFormat="1" ht="28.5">
      <c r="A8" s="43"/>
      <c r="B8" s="7" t="s">
        <v>29</v>
      </c>
      <c r="C8" s="8" t="s">
        <v>24</v>
      </c>
      <c r="D8" s="9" t="s">
        <v>23</v>
      </c>
      <c r="E8" s="8">
        <v>1</v>
      </c>
      <c r="F8" s="10"/>
      <c r="G8" s="11">
        <f t="shared" si="0"/>
        <v>0</v>
      </c>
    </row>
    <row r="9" spans="1:7" s="12" customFormat="1" ht="28.5">
      <c r="A9" s="43"/>
      <c r="B9" s="7" t="s">
        <v>6</v>
      </c>
      <c r="C9" s="8" t="s">
        <v>35</v>
      </c>
      <c r="D9" s="9" t="s">
        <v>23</v>
      </c>
      <c r="E9" s="8">
        <v>224</v>
      </c>
      <c r="F9" s="10"/>
      <c r="G9" s="11">
        <f t="shared" si="0"/>
        <v>0</v>
      </c>
    </row>
    <row r="10" spans="1:7" s="12" customFormat="1" ht="28.5">
      <c r="A10" s="43"/>
      <c r="B10" s="7" t="s">
        <v>29</v>
      </c>
      <c r="C10" s="8" t="s">
        <v>35</v>
      </c>
      <c r="D10" s="9" t="s">
        <v>23</v>
      </c>
      <c r="E10" s="8">
        <v>6</v>
      </c>
      <c r="F10" s="10"/>
      <c r="G10" s="11">
        <f t="shared" si="0"/>
        <v>0</v>
      </c>
    </row>
    <row r="11" spans="1:7" s="12" customFormat="1" ht="28.5">
      <c r="A11" s="43"/>
      <c r="B11" s="7" t="s">
        <v>5</v>
      </c>
      <c r="C11" s="8" t="s">
        <v>35</v>
      </c>
      <c r="D11" s="9" t="s">
        <v>23</v>
      </c>
      <c r="E11" s="8">
        <v>2</v>
      </c>
      <c r="F11" s="10"/>
      <c r="G11" s="11">
        <f t="shared" si="0"/>
        <v>0</v>
      </c>
    </row>
    <row r="12" spans="1:7" s="12" customFormat="1" ht="23.25" customHeight="1">
      <c r="A12" s="13"/>
      <c r="B12" s="14" t="s">
        <v>7</v>
      </c>
      <c r="C12" s="15"/>
      <c r="D12" s="16"/>
      <c r="E12" s="15">
        <f>SUM(E4:E11)</f>
        <v>551</v>
      </c>
      <c r="F12" s="17" t="s">
        <v>22</v>
      </c>
      <c r="G12" s="18">
        <f aca="true" t="shared" si="1" ref="G12">SUM(G4:G11)</f>
        <v>0</v>
      </c>
    </row>
    <row r="13" spans="1:7" s="12" customFormat="1" ht="15">
      <c r="A13" s="43" t="s">
        <v>32</v>
      </c>
      <c r="B13" s="7" t="s">
        <v>6</v>
      </c>
      <c r="C13" s="8" t="s">
        <v>31</v>
      </c>
      <c r="D13" s="9" t="s">
        <v>23</v>
      </c>
      <c r="E13" s="8">
        <v>87</v>
      </c>
      <c r="F13" s="10"/>
      <c r="G13" s="11">
        <f>+E13*F13</f>
        <v>0</v>
      </c>
    </row>
    <row r="14" spans="1:7" s="12" customFormat="1" ht="15">
      <c r="A14" s="43"/>
      <c r="B14" s="7" t="s">
        <v>5</v>
      </c>
      <c r="C14" s="8" t="s">
        <v>31</v>
      </c>
      <c r="D14" s="9" t="s">
        <v>23</v>
      </c>
      <c r="E14" s="8">
        <v>2</v>
      </c>
      <c r="F14" s="10"/>
      <c r="G14" s="11">
        <f aca="true" t="shared" si="2" ref="G14:G24">+E14*F14</f>
        <v>0</v>
      </c>
    </row>
    <row r="15" spans="1:7" s="12" customFormat="1" ht="15">
      <c r="A15" s="43"/>
      <c r="B15" s="7" t="s">
        <v>29</v>
      </c>
      <c r="C15" s="8" t="s">
        <v>31</v>
      </c>
      <c r="D15" s="9" t="s">
        <v>23</v>
      </c>
      <c r="E15" s="8">
        <v>3</v>
      </c>
      <c r="F15" s="10"/>
      <c r="G15" s="11">
        <f t="shared" si="2"/>
        <v>0</v>
      </c>
    </row>
    <row r="16" spans="1:7" s="12" customFormat="1" ht="15">
      <c r="A16" s="43"/>
      <c r="B16" s="7" t="s">
        <v>6</v>
      </c>
      <c r="C16" s="8" t="s">
        <v>26</v>
      </c>
      <c r="D16" s="9" t="s">
        <v>23</v>
      </c>
      <c r="E16" s="8">
        <v>118</v>
      </c>
      <c r="F16" s="10"/>
      <c r="G16" s="11">
        <f t="shared" si="2"/>
        <v>0</v>
      </c>
    </row>
    <row r="17" spans="1:7" s="12" customFormat="1" ht="15">
      <c r="A17" s="43"/>
      <c r="B17" s="7" t="s">
        <v>5</v>
      </c>
      <c r="C17" s="8" t="s">
        <v>26</v>
      </c>
      <c r="D17" s="9" t="s">
        <v>23</v>
      </c>
      <c r="E17" s="8">
        <v>9</v>
      </c>
      <c r="F17" s="10"/>
      <c r="G17" s="11">
        <f t="shared" si="2"/>
        <v>0</v>
      </c>
    </row>
    <row r="18" spans="1:7" s="12" customFormat="1" ht="15">
      <c r="A18" s="43"/>
      <c r="B18" s="7" t="s">
        <v>29</v>
      </c>
      <c r="C18" s="8" t="s">
        <v>26</v>
      </c>
      <c r="D18" s="9" t="s">
        <v>23</v>
      </c>
      <c r="E18" s="8">
        <v>6</v>
      </c>
      <c r="F18" s="10"/>
      <c r="G18" s="11">
        <f t="shared" si="2"/>
        <v>0</v>
      </c>
    </row>
    <row r="19" spans="1:7" s="12" customFormat="1" ht="28.5">
      <c r="A19" s="43"/>
      <c r="B19" s="7" t="s">
        <v>6</v>
      </c>
      <c r="C19" s="8" t="s">
        <v>24</v>
      </c>
      <c r="D19" s="9" t="s">
        <v>23</v>
      </c>
      <c r="E19" s="8">
        <v>16</v>
      </c>
      <c r="F19" s="10"/>
      <c r="G19" s="11">
        <f t="shared" si="2"/>
        <v>0</v>
      </c>
    </row>
    <row r="20" spans="1:7" s="12" customFormat="1" ht="28.5">
      <c r="A20" s="43"/>
      <c r="B20" s="7" t="s">
        <v>5</v>
      </c>
      <c r="C20" s="8" t="s">
        <v>24</v>
      </c>
      <c r="D20" s="9" t="s">
        <v>23</v>
      </c>
      <c r="E20" s="8">
        <v>2</v>
      </c>
      <c r="F20" s="10"/>
      <c r="G20" s="11">
        <f t="shared" si="2"/>
        <v>0</v>
      </c>
    </row>
    <row r="21" spans="1:7" s="12" customFormat="1" ht="28.5">
      <c r="A21" s="43"/>
      <c r="B21" s="7" t="s">
        <v>29</v>
      </c>
      <c r="C21" s="8" t="s">
        <v>24</v>
      </c>
      <c r="D21" s="9" t="s">
        <v>23</v>
      </c>
      <c r="E21" s="8">
        <v>1</v>
      </c>
      <c r="F21" s="10"/>
      <c r="G21" s="11">
        <f t="shared" si="2"/>
        <v>0</v>
      </c>
    </row>
    <row r="22" spans="1:7" s="12" customFormat="1" ht="28.5">
      <c r="A22" s="43"/>
      <c r="B22" s="7" t="s">
        <v>6</v>
      </c>
      <c r="C22" s="8" t="s">
        <v>35</v>
      </c>
      <c r="D22" s="9" t="s">
        <v>23</v>
      </c>
      <c r="E22" s="8">
        <v>303</v>
      </c>
      <c r="F22" s="10"/>
      <c r="G22" s="11">
        <f t="shared" si="2"/>
        <v>0</v>
      </c>
    </row>
    <row r="23" spans="1:7" s="12" customFormat="1" ht="28.5">
      <c r="A23" s="43"/>
      <c r="B23" s="7" t="s">
        <v>5</v>
      </c>
      <c r="C23" s="8" t="s">
        <v>35</v>
      </c>
      <c r="D23" s="9" t="s">
        <v>23</v>
      </c>
      <c r="E23" s="8">
        <v>37</v>
      </c>
      <c r="F23" s="10"/>
      <c r="G23" s="11">
        <f t="shared" si="2"/>
        <v>0</v>
      </c>
    </row>
    <row r="24" spans="1:7" s="12" customFormat="1" ht="28.5">
      <c r="A24" s="43"/>
      <c r="B24" s="7" t="s">
        <v>29</v>
      </c>
      <c r="C24" s="8" t="s">
        <v>35</v>
      </c>
      <c r="D24" s="9" t="s">
        <v>23</v>
      </c>
      <c r="E24" s="8">
        <v>17</v>
      </c>
      <c r="F24" s="10"/>
      <c r="G24" s="11">
        <f t="shared" si="2"/>
        <v>0</v>
      </c>
    </row>
    <row r="25" spans="1:7" s="12" customFormat="1" ht="23.25" customHeight="1">
      <c r="A25" s="13"/>
      <c r="B25" s="14" t="s">
        <v>7</v>
      </c>
      <c r="C25" s="15"/>
      <c r="D25" s="16"/>
      <c r="E25" s="15">
        <f>SUM(E13:E24)</f>
        <v>601</v>
      </c>
      <c r="F25" s="17" t="s">
        <v>22</v>
      </c>
      <c r="G25" s="19">
        <f>SUM(G13:G24)</f>
        <v>0</v>
      </c>
    </row>
    <row r="26" spans="1:7" s="12" customFormat="1" ht="28.5">
      <c r="A26" s="43" t="s">
        <v>33</v>
      </c>
      <c r="B26" s="7" t="s">
        <v>6</v>
      </c>
      <c r="C26" s="8" t="s">
        <v>35</v>
      </c>
      <c r="D26" s="9" t="s">
        <v>23</v>
      </c>
      <c r="E26" s="8">
        <v>363</v>
      </c>
      <c r="F26" s="10"/>
      <c r="G26" s="11">
        <f>+E26*F26</f>
        <v>0</v>
      </c>
    </row>
    <row r="27" spans="1:7" s="12" customFormat="1" ht="28.5">
      <c r="A27" s="43"/>
      <c r="B27" s="7" t="s">
        <v>27</v>
      </c>
      <c r="C27" s="8" t="s">
        <v>35</v>
      </c>
      <c r="D27" s="9" t="s">
        <v>23</v>
      </c>
      <c r="E27" s="8">
        <v>32</v>
      </c>
      <c r="F27" s="10"/>
      <c r="G27" s="11">
        <f aca="true" t="shared" si="3" ref="G27:G28">+E27*F27</f>
        <v>0</v>
      </c>
    </row>
    <row r="28" spans="1:7" s="12" customFormat="1" ht="28.5">
      <c r="A28" s="43"/>
      <c r="B28" s="7" t="s">
        <v>29</v>
      </c>
      <c r="C28" s="8" t="s">
        <v>35</v>
      </c>
      <c r="D28" s="9" t="s">
        <v>23</v>
      </c>
      <c r="E28" s="8">
        <v>85</v>
      </c>
      <c r="F28" s="10"/>
      <c r="G28" s="11">
        <f t="shared" si="3"/>
        <v>0</v>
      </c>
    </row>
    <row r="29" spans="1:7" s="12" customFormat="1" ht="23.25" customHeight="1">
      <c r="A29" s="13"/>
      <c r="B29" s="14" t="s">
        <v>7</v>
      </c>
      <c r="C29" s="15"/>
      <c r="D29" s="16"/>
      <c r="E29" s="15">
        <f>SUM(E26:E28)</f>
        <v>480</v>
      </c>
      <c r="F29" s="17" t="s">
        <v>22</v>
      </c>
      <c r="G29" s="19">
        <f>SUM(G26:G28)</f>
        <v>0</v>
      </c>
    </row>
    <row r="30" spans="1:7" ht="34.5" customHeight="1">
      <c r="A30" s="40" t="s">
        <v>36</v>
      </c>
      <c r="B30" s="41"/>
      <c r="C30" s="42"/>
      <c r="D30" s="20"/>
      <c r="E30" s="21">
        <f>+E29+E25+E12</f>
        <v>1632</v>
      </c>
      <c r="F30" s="22" t="s">
        <v>22</v>
      </c>
      <c r="G30" s="22">
        <f>+G29+G25+G12</f>
        <v>0</v>
      </c>
    </row>
    <row r="32" ht="15">
      <c r="E32" s="26"/>
    </row>
  </sheetData>
  <mergeCells count="6">
    <mergeCell ref="A30:C30"/>
    <mergeCell ref="A1:G1"/>
    <mergeCell ref="A2:G2"/>
    <mergeCell ref="A5:A11"/>
    <mergeCell ref="A13:A24"/>
    <mergeCell ref="A26:A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workbookViewId="0" topLeftCell="B7">
      <selection activeCell="K33" sqref="K32:K33"/>
    </sheetView>
  </sheetViews>
  <sheetFormatPr defaultColWidth="9.140625" defaultRowHeight="15"/>
  <cols>
    <col min="1" max="1" width="9.140625" style="1" customWidth="1"/>
    <col min="2" max="2" width="25.8515625" style="1" customWidth="1"/>
    <col min="3" max="16384" width="9.140625" style="1" customWidth="1"/>
  </cols>
  <sheetData>
    <row r="3" spans="2:7" ht="15">
      <c r="B3" s="50" t="s">
        <v>9</v>
      </c>
      <c r="C3" s="50"/>
      <c r="D3" s="50"/>
      <c r="E3" s="50"/>
      <c r="F3" s="50"/>
      <c r="G3" s="50"/>
    </row>
    <row r="4" spans="2:7" ht="15">
      <c r="B4" s="50" t="s">
        <v>10</v>
      </c>
      <c r="C4" s="50"/>
      <c r="D4" s="50"/>
      <c r="E4" s="50"/>
      <c r="F4" s="50"/>
      <c r="G4" s="50"/>
    </row>
    <row r="5" spans="2:6" ht="15">
      <c r="B5" s="27"/>
      <c r="C5" s="27"/>
      <c r="D5" s="27"/>
      <c r="E5" s="27"/>
      <c r="F5" s="27"/>
    </row>
    <row r="6" spans="2:6" ht="15">
      <c r="B6" s="27"/>
      <c r="C6" s="27"/>
      <c r="D6" s="27"/>
      <c r="E6" s="27"/>
      <c r="F6" s="27"/>
    </row>
    <row r="7" spans="2:7" ht="15">
      <c r="B7" s="50" t="s">
        <v>11</v>
      </c>
      <c r="C7" s="50"/>
      <c r="D7" s="50"/>
      <c r="E7" s="50"/>
      <c r="F7" s="50"/>
      <c r="G7" s="50"/>
    </row>
    <row r="8" ht="15" thickBot="1"/>
    <row r="9" spans="2:7" ht="15">
      <c r="B9" s="51" t="s">
        <v>12</v>
      </c>
      <c r="C9" s="54" t="s">
        <v>38</v>
      </c>
      <c r="D9" s="54"/>
      <c r="E9" s="54"/>
      <c r="F9" s="54"/>
      <c r="G9" s="56" t="s">
        <v>7</v>
      </c>
    </row>
    <row r="10" spans="2:7" ht="15">
      <c r="B10" s="52"/>
      <c r="C10" s="55"/>
      <c r="D10" s="55"/>
      <c r="E10" s="55"/>
      <c r="F10" s="55"/>
      <c r="G10" s="57"/>
    </row>
    <row r="11" spans="2:7" ht="15" thickBot="1">
      <c r="B11" s="53"/>
      <c r="C11" s="28" t="s">
        <v>13</v>
      </c>
      <c r="D11" s="28" t="s">
        <v>14</v>
      </c>
      <c r="E11" s="28" t="s">
        <v>15</v>
      </c>
      <c r="F11" s="28" t="s">
        <v>16</v>
      </c>
      <c r="G11" s="58"/>
    </row>
    <row r="12" spans="2:7" ht="28.5">
      <c r="B12" s="29" t="s">
        <v>25</v>
      </c>
      <c r="C12" s="30">
        <v>300</v>
      </c>
      <c r="D12" s="30">
        <v>450</v>
      </c>
      <c r="E12" s="30">
        <v>550</v>
      </c>
      <c r="F12" s="30">
        <v>332</v>
      </c>
      <c r="G12" s="31">
        <f>SUM(C12:F12)</f>
        <v>1632</v>
      </c>
    </row>
    <row r="13" spans="2:7" ht="15">
      <c r="B13" s="32" t="s">
        <v>20</v>
      </c>
      <c r="C13" s="33"/>
      <c r="D13" s="33"/>
      <c r="E13" s="33"/>
      <c r="F13" s="33"/>
      <c r="G13" s="31"/>
    </row>
    <row r="14" spans="2:7" ht="15">
      <c r="B14" s="32" t="s">
        <v>21</v>
      </c>
      <c r="C14" s="33"/>
      <c r="D14" s="33"/>
      <c r="E14" s="33"/>
      <c r="F14" s="33"/>
      <c r="G14" s="32"/>
    </row>
    <row r="15" spans="2:7" ht="15">
      <c r="B15" s="32"/>
      <c r="C15" s="33"/>
      <c r="D15" s="33"/>
      <c r="E15" s="33"/>
      <c r="F15" s="33"/>
      <c r="G15" s="32"/>
    </row>
    <row r="16" spans="2:7" ht="15">
      <c r="B16" s="33"/>
      <c r="C16" s="33"/>
      <c r="D16" s="33"/>
      <c r="E16" s="33"/>
      <c r="F16" s="33"/>
      <c r="G16" s="32"/>
    </row>
    <row r="17" spans="2:7" ht="15">
      <c r="B17" s="33"/>
      <c r="C17" s="33"/>
      <c r="D17" s="33"/>
      <c r="E17" s="33"/>
      <c r="F17" s="33"/>
      <c r="G17" s="32"/>
    </row>
    <row r="18" spans="2:7" ht="15">
      <c r="B18" s="33"/>
      <c r="C18" s="33"/>
      <c r="D18" s="33"/>
      <c r="E18" s="33"/>
      <c r="F18" s="33"/>
      <c r="G18" s="32"/>
    </row>
    <row r="19" spans="2:7" ht="15">
      <c r="B19" s="34" t="s">
        <v>17</v>
      </c>
      <c r="C19" s="32">
        <f>SUM(C12:C18)</f>
        <v>300</v>
      </c>
      <c r="D19" s="32">
        <f>SUM(D12:D18)</f>
        <v>450</v>
      </c>
      <c r="E19" s="32">
        <f>SUM(E12:E18)</f>
        <v>550</v>
      </c>
      <c r="F19" s="32">
        <f>SUM(F12:F18)</f>
        <v>332</v>
      </c>
      <c r="G19" s="32">
        <f>SUM(G12:G18)</f>
        <v>1632</v>
      </c>
    </row>
    <row r="23" spans="2:7" ht="19.5" customHeight="1">
      <c r="B23" s="35" t="s">
        <v>18</v>
      </c>
      <c r="C23" s="36"/>
      <c r="D23" s="37"/>
      <c r="E23" s="37"/>
      <c r="F23" s="49" t="s">
        <v>19</v>
      </c>
      <c r="G23" s="49"/>
    </row>
  </sheetData>
  <mergeCells count="7">
    <mergeCell ref="F23:G23"/>
    <mergeCell ref="B3:G3"/>
    <mergeCell ref="B4:G4"/>
    <mergeCell ref="B7:G7"/>
    <mergeCell ref="B9:B11"/>
    <mergeCell ref="C9:F10"/>
    <mergeCell ref="G9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2021-12-13T08:05:53Z</dcterms:modified>
  <cp:category/>
  <cp:version/>
  <cp:contentType/>
  <cp:contentStatus/>
</cp:coreProperties>
</file>