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1240" windowHeight="12570" activeTab="1"/>
  </bookViews>
  <sheets>
    <sheet name="Приложение №1" sheetId="1" r:id="rId1"/>
    <sheet name="Приложение №2" sheetId="4" r:id="rId2"/>
    <sheet name="график 2022 г" sheetId="2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29" i="1"/>
  <c r="F30" i="1"/>
  <c r="F27" i="1"/>
  <c r="F17" i="1"/>
  <c r="F16" i="1"/>
  <c r="F13" i="1"/>
  <c r="F12" i="1"/>
  <c r="E31" i="4" l="1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E14" i="4"/>
  <c r="E32" i="4" s="1"/>
  <c r="G13" i="4"/>
  <c r="G12" i="4"/>
  <c r="G11" i="4"/>
  <c r="G10" i="4"/>
  <c r="G9" i="4"/>
  <c r="G8" i="4"/>
  <c r="G7" i="4"/>
  <c r="G6" i="4"/>
  <c r="G5" i="4"/>
  <c r="G4" i="4"/>
  <c r="G18" i="1"/>
  <c r="G22" i="1"/>
  <c r="G26" i="1"/>
  <c r="G28" i="1"/>
  <c r="G29" i="1"/>
  <c r="G30" i="1"/>
  <c r="G27" i="1"/>
  <c r="F26" i="1"/>
  <c r="F25" i="1"/>
  <c r="G25" i="1" s="1"/>
  <c r="F24" i="1"/>
  <c r="G24" i="1" s="1"/>
  <c r="F23" i="1"/>
  <c r="G23" i="1" s="1"/>
  <c r="F22" i="1"/>
  <c r="F21" i="1"/>
  <c r="G21" i="1" s="1"/>
  <c r="F20" i="1"/>
  <c r="G20" i="1" s="1"/>
  <c r="F19" i="1"/>
  <c r="G19" i="1" s="1"/>
  <c r="F18" i="1"/>
  <c r="G17" i="1"/>
  <c r="G16" i="1"/>
  <c r="F15" i="1"/>
  <c r="G15" i="1" s="1"/>
  <c r="G7" i="1"/>
  <c r="G10" i="1"/>
  <c r="G11" i="1"/>
  <c r="G4" i="1"/>
  <c r="G13" i="1"/>
  <c r="G12" i="1"/>
  <c r="F10" i="1"/>
  <c r="F11" i="1"/>
  <c r="F9" i="1"/>
  <c r="G9" i="1" s="1"/>
  <c r="F8" i="1"/>
  <c r="G8" i="1" s="1"/>
  <c r="F7" i="1"/>
  <c r="F6" i="1"/>
  <c r="G6" i="1" s="1"/>
  <c r="F5" i="1"/>
  <c r="G5" i="1" s="1"/>
  <c r="F4" i="1"/>
  <c r="G31" i="4" l="1"/>
  <c r="G14" i="4"/>
  <c r="G32" i="4" s="1"/>
  <c r="E31" i="1"/>
  <c r="G31" i="1" l="1"/>
  <c r="E14" i="1" l="1"/>
  <c r="E32" i="1" s="1"/>
  <c r="G12" i="2" l="1"/>
  <c r="G14" i="1" l="1"/>
  <c r="G32" i="1" s="1"/>
  <c r="F19" i="2" l="1"/>
  <c r="E19" i="2"/>
  <c r="D19" i="2"/>
  <c r="C19" i="2"/>
  <c r="G19" i="2" l="1"/>
</calcChain>
</file>

<file path=xl/sharedStrings.xml><?xml version="1.0" encoding="utf-8"?>
<sst xmlns="http://schemas.openxmlformats.org/spreadsheetml/2006/main" count="208" uniqueCount="48">
  <si>
    <t>Отдел и подотдел</t>
  </si>
  <si>
    <t>Дървесен вид</t>
  </si>
  <si>
    <t>Сортимент</t>
  </si>
  <si>
    <t>Мярка</t>
  </si>
  <si>
    <t>Прогнозно количество дървесина пл.куб.м.</t>
  </si>
  <si>
    <t>гбр</t>
  </si>
  <si>
    <t>цр</t>
  </si>
  <si>
    <t>ОБЩО</t>
  </si>
  <si>
    <t>Обща цена. лв. без ДДС</t>
  </si>
  <si>
    <t>ПРИЛОЖЕНИЕ № 3</t>
  </si>
  <si>
    <t>към Договор № ……….. \ …………………</t>
  </si>
  <si>
    <t>График за добив на дървесина по тримесечия</t>
  </si>
  <si>
    <t>ТП ДГС, ДЛС</t>
  </si>
  <si>
    <t>І</t>
  </si>
  <si>
    <t>ІІ</t>
  </si>
  <si>
    <t>ІІІ</t>
  </si>
  <si>
    <t>ІV</t>
  </si>
  <si>
    <t>ВСИЧКО:</t>
  </si>
  <si>
    <t>ПРОДАВАЧ:</t>
  </si>
  <si>
    <t>КУПУВАЧ:</t>
  </si>
  <si>
    <t>ТП ДЛС ……</t>
  </si>
  <si>
    <t>………….</t>
  </si>
  <si>
    <t>Х</t>
  </si>
  <si>
    <t>м3</t>
  </si>
  <si>
    <t>Дърва за огрев</t>
  </si>
  <si>
    <t>кл</t>
  </si>
  <si>
    <t>Технологична дървесина от Средна</t>
  </si>
  <si>
    <t>ТП ДЛС "Черни лом" гр. Попово</t>
  </si>
  <si>
    <t>Трупи за бичене 18-29см.</t>
  </si>
  <si>
    <t>здб</t>
  </si>
  <si>
    <t>мждр</t>
  </si>
  <si>
    <t>едрлп</t>
  </si>
  <si>
    <t>Технологична дървесина от Дребна</t>
  </si>
  <si>
    <t>ОЗМ</t>
  </si>
  <si>
    <t>114 д</t>
  </si>
  <si>
    <t>158 д</t>
  </si>
  <si>
    <t>срлп</t>
  </si>
  <si>
    <t>бк</t>
  </si>
  <si>
    <t>ПРИЛОЖЕНИЕ №1</t>
  </si>
  <si>
    <t>ЗА ОБЕКТ № 2-3-2022</t>
  </si>
  <si>
    <t>Единична цена  за продажба лв./м3 без ДДС</t>
  </si>
  <si>
    <t>Трупи за бичене15-17см.</t>
  </si>
  <si>
    <t>Технологична дървесина от  Дърва</t>
  </si>
  <si>
    <t>ПРИЛОЖЕНИЕ №2</t>
  </si>
  <si>
    <r>
      <t>тримесечие - 20</t>
    </r>
    <r>
      <rPr>
        <b/>
        <sz val="11"/>
        <color rgb="FFFF0000"/>
        <rFont val="Cambria"/>
        <family val="1"/>
        <charset val="204"/>
        <scheme val="major"/>
      </rPr>
      <t>22</t>
    </r>
    <r>
      <rPr>
        <b/>
        <sz val="11"/>
        <color theme="1"/>
        <rFont val="Cambria"/>
        <family val="1"/>
        <charset val="204"/>
        <scheme val="major"/>
      </rPr>
      <t xml:space="preserve"> г., пл.куб.м.</t>
    </r>
  </si>
  <si>
    <t>Гаранция за участие, лв</t>
  </si>
  <si>
    <t>Стъпка на наддаване, лв.</t>
  </si>
  <si>
    <t>ОБЩО  ЗА ОБЕКТ 2-3-2022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</si>
</sst>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7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right" vertical="center"/>
    </xf>
    <xf numFmtId="2" fontId="7" fillId="3" borderId="1" xfId="0" applyNumberFormat="1" applyFont="1" applyFill="1" applyBorder="1" applyAlignment="1">
      <alignment horizontal="right" wrapText="1"/>
    </xf>
    <xf numFmtId="0" fontId="7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0" zoomScaleNormal="100" workbookViewId="0">
      <selection activeCell="A33" sqref="A33"/>
    </sheetView>
  </sheetViews>
  <sheetFormatPr defaultRowHeight="14.25" x14ac:dyDescent="0.2"/>
  <cols>
    <col min="1" max="1" width="9.140625" style="22"/>
    <col min="2" max="2" width="11.140625" style="1" customWidth="1"/>
    <col min="3" max="3" width="27" style="23" customWidth="1"/>
    <col min="4" max="4" width="9.140625" style="24"/>
    <col min="5" max="5" width="16.5703125" style="1" customWidth="1"/>
    <col min="6" max="6" width="11.5703125" style="1" customWidth="1"/>
    <col min="7" max="7" width="12.85546875" style="1" customWidth="1"/>
    <col min="8" max="8" width="13.140625" style="1" customWidth="1"/>
    <col min="9" max="9" width="12.85546875" style="1" customWidth="1"/>
    <col min="10" max="16384" width="9.140625" style="1"/>
  </cols>
  <sheetData>
    <row r="1" spans="1:9" x14ac:dyDescent="0.2">
      <c r="A1" s="39" t="s">
        <v>38</v>
      </c>
      <c r="B1" s="39"/>
      <c r="C1" s="39"/>
      <c r="D1" s="39"/>
      <c r="E1" s="39"/>
      <c r="F1" s="39"/>
      <c r="G1" s="39"/>
      <c r="H1" s="39"/>
      <c r="I1" s="39"/>
    </row>
    <row r="2" spans="1:9" x14ac:dyDescent="0.2">
      <c r="A2" s="40" t="s">
        <v>39</v>
      </c>
      <c r="B2" s="40"/>
      <c r="C2" s="40"/>
      <c r="D2" s="40"/>
      <c r="E2" s="40"/>
      <c r="F2" s="40"/>
      <c r="G2" s="40"/>
      <c r="H2" s="40"/>
      <c r="I2" s="40"/>
    </row>
    <row r="3" spans="1:9" s="6" customFormat="1" ht="78.75" x14ac:dyDescent="0.2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4" t="s">
        <v>40</v>
      </c>
      <c r="G3" s="5" t="s">
        <v>8</v>
      </c>
      <c r="H3" s="37" t="s">
        <v>45</v>
      </c>
      <c r="I3" s="37" t="s">
        <v>46</v>
      </c>
    </row>
    <row r="4" spans="1:9" s="12" customFormat="1" x14ac:dyDescent="0.2">
      <c r="A4" s="45" t="s">
        <v>35</v>
      </c>
      <c r="B4" s="7" t="s">
        <v>36</v>
      </c>
      <c r="C4" s="8" t="s">
        <v>28</v>
      </c>
      <c r="D4" s="9" t="s">
        <v>23</v>
      </c>
      <c r="E4" s="8">
        <v>54</v>
      </c>
      <c r="F4" s="10">
        <f>80-27</f>
        <v>53</v>
      </c>
      <c r="G4" s="11">
        <f>+E4*F4</f>
        <v>2862</v>
      </c>
      <c r="H4" s="41"/>
      <c r="I4" s="41"/>
    </row>
    <row r="5" spans="1:9" s="12" customFormat="1" x14ac:dyDescent="0.2">
      <c r="A5" s="45"/>
      <c r="B5" s="7" t="s">
        <v>36</v>
      </c>
      <c r="C5" s="8" t="s">
        <v>41</v>
      </c>
      <c r="D5" s="9" t="s">
        <v>23</v>
      </c>
      <c r="E5" s="8">
        <v>25</v>
      </c>
      <c r="F5" s="10">
        <f>75-27</f>
        <v>48</v>
      </c>
      <c r="G5" s="11">
        <f t="shared" ref="G5:G13" si="0">+E5*F5</f>
        <v>1200</v>
      </c>
      <c r="H5" s="41"/>
      <c r="I5" s="41"/>
    </row>
    <row r="6" spans="1:9" s="12" customFormat="1" ht="28.5" x14ac:dyDescent="0.2">
      <c r="A6" s="45"/>
      <c r="B6" s="7" t="s">
        <v>36</v>
      </c>
      <c r="C6" s="8" t="s">
        <v>26</v>
      </c>
      <c r="D6" s="9" t="s">
        <v>23</v>
      </c>
      <c r="E6" s="8">
        <v>70</v>
      </c>
      <c r="F6" s="10">
        <f>60-27</f>
        <v>33</v>
      </c>
      <c r="G6" s="11">
        <f t="shared" si="0"/>
        <v>2310</v>
      </c>
      <c r="H6" s="41"/>
      <c r="I6" s="41"/>
    </row>
    <row r="7" spans="1:9" s="12" customFormat="1" x14ac:dyDescent="0.2">
      <c r="A7" s="45"/>
      <c r="B7" s="7" t="s">
        <v>36</v>
      </c>
      <c r="C7" s="8" t="s">
        <v>33</v>
      </c>
      <c r="D7" s="9" t="s">
        <v>23</v>
      </c>
      <c r="E7" s="8">
        <v>50</v>
      </c>
      <c r="F7" s="10">
        <f>75-27</f>
        <v>48</v>
      </c>
      <c r="G7" s="11">
        <f t="shared" si="0"/>
        <v>2400</v>
      </c>
      <c r="H7" s="41"/>
      <c r="I7" s="41"/>
    </row>
    <row r="8" spans="1:9" s="12" customFormat="1" ht="28.5" x14ac:dyDescent="0.2">
      <c r="A8" s="45"/>
      <c r="B8" s="7" t="s">
        <v>36</v>
      </c>
      <c r="C8" s="8" t="s">
        <v>42</v>
      </c>
      <c r="D8" s="9" t="s">
        <v>23</v>
      </c>
      <c r="E8" s="8">
        <v>810</v>
      </c>
      <c r="F8" s="10">
        <f>60-27</f>
        <v>33</v>
      </c>
      <c r="G8" s="11">
        <f t="shared" si="0"/>
        <v>26730</v>
      </c>
      <c r="H8" s="41"/>
      <c r="I8" s="41"/>
    </row>
    <row r="9" spans="1:9" s="12" customFormat="1" ht="28.5" x14ac:dyDescent="0.2">
      <c r="A9" s="45"/>
      <c r="B9" s="7" t="s">
        <v>5</v>
      </c>
      <c r="C9" s="8" t="s">
        <v>42</v>
      </c>
      <c r="D9" s="9" t="s">
        <v>23</v>
      </c>
      <c r="E9" s="8">
        <v>21</v>
      </c>
      <c r="F9" s="10">
        <f>87-27</f>
        <v>60</v>
      </c>
      <c r="G9" s="11">
        <f t="shared" si="0"/>
        <v>1260</v>
      </c>
      <c r="H9" s="41"/>
      <c r="I9" s="41"/>
    </row>
    <row r="10" spans="1:9" s="12" customFormat="1" ht="28.5" x14ac:dyDescent="0.2">
      <c r="A10" s="45"/>
      <c r="B10" s="7" t="s">
        <v>6</v>
      </c>
      <c r="C10" s="8" t="s">
        <v>42</v>
      </c>
      <c r="D10" s="9" t="s">
        <v>23</v>
      </c>
      <c r="E10" s="8">
        <v>1</v>
      </c>
      <c r="F10" s="10">
        <f t="shared" ref="F10:F11" si="1">87-27</f>
        <v>60</v>
      </c>
      <c r="G10" s="11">
        <f t="shared" si="0"/>
        <v>60</v>
      </c>
      <c r="H10" s="41"/>
      <c r="I10" s="41"/>
    </row>
    <row r="11" spans="1:9" s="12" customFormat="1" ht="28.5" x14ac:dyDescent="0.2">
      <c r="A11" s="45"/>
      <c r="B11" s="7" t="s">
        <v>29</v>
      </c>
      <c r="C11" s="8" t="s">
        <v>42</v>
      </c>
      <c r="D11" s="9" t="s">
        <v>23</v>
      </c>
      <c r="E11" s="8">
        <v>9</v>
      </c>
      <c r="F11" s="10">
        <f t="shared" si="1"/>
        <v>60</v>
      </c>
      <c r="G11" s="11">
        <f t="shared" si="0"/>
        <v>540</v>
      </c>
      <c r="H11" s="41"/>
      <c r="I11" s="41"/>
    </row>
    <row r="12" spans="1:9" s="12" customFormat="1" x14ac:dyDescent="0.2">
      <c r="A12" s="45"/>
      <c r="B12" s="7" t="s">
        <v>30</v>
      </c>
      <c r="C12" s="8" t="s">
        <v>24</v>
      </c>
      <c r="D12" s="9" t="s">
        <v>23</v>
      </c>
      <c r="E12" s="8">
        <v>70</v>
      </c>
      <c r="F12" s="10">
        <f>86-27</f>
        <v>59</v>
      </c>
      <c r="G12" s="11">
        <f t="shared" si="0"/>
        <v>4130</v>
      </c>
      <c r="H12" s="41"/>
      <c r="I12" s="41"/>
    </row>
    <row r="13" spans="1:9" s="12" customFormat="1" x14ac:dyDescent="0.2">
      <c r="A13" s="45"/>
      <c r="B13" s="7" t="s">
        <v>25</v>
      </c>
      <c r="C13" s="8" t="s">
        <v>24</v>
      </c>
      <c r="D13" s="9" t="s">
        <v>23</v>
      </c>
      <c r="E13" s="8">
        <v>4</v>
      </c>
      <c r="F13" s="10">
        <f>86-27</f>
        <v>59</v>
      </c>
      <c r="G13" s="11">
        <f t="shared" si="0"/>
        <v>236</v>
      </c>
      <c r="H13" s="41"/>
      <c r="I13" s="41"/>
    </row>
    <row r="14" spans="1:9" s="12" customFormat="1" ht="23.25" customHeight="1" x14ac:dyDescent="0.2">
      <c r="A14" s="13"/>
      <c r="B14" s="14" t="s">
        <v>7</v>
      </c>
      <c r="C14" s="15"/>
      <c r="D14" s="16"/>
      <c r="E14" s="15">
        <f>SUM(E4:E13)</f>
        <v>1114</v>
      </c>
      <c r="F14" s="17" t="s">
        <v>22</v>
      </c>
      <c r="G14" s="18">
        <f>SUM(G4:G13)</f>
        <v>41728</v>
      </c>
      <c r="H14" s="41"/>
      <c r="I14" s="41"/>
    </row>
    <row r="15" spans="1:9" s="12" customFormat="1" x14ac:dyDescent="0.2">
      <c r="A15" s="45" t="s">
        <v>34</v>
      </c>
      <c r="B15" s="7" t="s">
        <v>31</v>
      </c>
      <c r="C15" s="8" t="s">
        <v>28</v>
      </c>
      <c r="D15" s="9" t="s">
        <v>23</v>
      </c>
      <c r="E15" s="8">
        <v>17</v>
      </c>
      <c r="F15" s="10">
        <f>80-28</f>
        <v>52</v>
      </c>
      <c r="G15" s="11">
        <f>+E15*F15</f>
        <v>884</v>
      </c>
      <c r="H15" s="41"/>
      <c r="I15" s="41"/>
    </row>
    <row r="16" spans="1:9" s="12" customFormat="1" x14ac:dyDescent="0.2">
      <c r="A16" s="45"/>
      <c r="B16" s="7" t="s">
        <v>5</v>
      </c>
      <c r="C16" s="8" t="s">
        <v>28</v>
      </c>
      <c r="D16" s="9" t="s">
        <v>23</v>
      </c>
      <c r="E16" s="8">
        <v>1</v>
      </c>
      <c r="F16" s="10">
        <f>90-28</f>
        <v>62</v>
      </c>
      <c r="G16" s="11">
        <f t="shared" ref="G16:G30" si="2">+E16*F16</f>
        <v>62</v>
      </c>
      <c r="H16" s="41"/>
      <c r="I16" s="41"/>
    </row>
    <row r="17" spans="1:9" s="12" customFormat="1" x14ac:dyDescent="0.2">
      <c r="A17" s="45"/>
      <c r="B17" s="7" t="s">
        <v>29</v>
      </c>
      <c r="C17" s="8" t="s">
        <v>28</v>
      </c>
      <c r="D17" s="9" t="s">
        <v>23</v>
      </c>
      <c r="E17" s="8">
        <v>1</v>
      </c>
      <c r="F17" s="10">
        <f>105-28</f>
        <v>77</v>
      </c>
      <c r="G17" s="11">
        <f t="shared" si="2"/>
        <v>77</v>
      </c>
      <c r="H17" s="41"/>
      <c r="I17" s="41"/>
    </row>
    <row r="18" spans="1:9" s="12" customFormat="1" x14ac:dyDescent="0.2">
      <c r="A18" s="45"/>
      <c r="B18" s="7" t="s">
        <v>31</v>
      </c>
      <c r="C18" s="8" t="s">
        <v>41</v>
      </c>
      <c r="D18" s="9" t="s">
        <v>23</v>
      </c>
      <c r="E18" s="8">
        <v>19</v>
      </c>
      <c r="F18" s="10">
        <f>60-28</f>
        <v>32</v>
      </c>
      <c r="G18" s="11">
        <f t="shared" si="2"/>
        <v>608</v>
      </c>
      <c r="H18" s="41"/>
      <c r="I18" s="41"/>
    </row>
    <row r="19" spans="1:9" s="12" customFormat="1" ht="28.5" x14ac:dyDescent="0.2">
      <c r="A19" s="45"/>
      <c r="B19" s="7" t="s">
        <v>31</v>
      </c>
      <c r="C19" s="8" t="s">
        <v>26</v>
      </c>
      <c r="D19" s="9" t="s">
        <v>23</v>
      </c>
      <c r="E19" s="8">
        <v>20</v>
      </c>
      <c r="F19" s="10">
        <f>60-27</f>
        <v>33</v>
      </c>
      <c r="G19" s="11">
        <f t="shared" si="2"/>
        <v>660</v>
      </c>
      <c r="H19" s="41"/>
      <c r="I19" s="41"/>
    </row>
    <row r="20" spans="1:9" s="12" customFormat="1" ht="28.5" x14ac:dyDescent="0.2">
      <c r="A20" s="45"/>
      <c r="B20" s="7" t="s">
        <v>5</v>
      </c>
      <c r="C20" s="8" t="s">
        <v>26</v>
      </c>
      <c r="D20" s="9" t="s">
        <v>23</v>
      </c>
      <c r="E20" s="8">
        <v>23</v>
      </c>
      <c r="F20" s="10">
        <f>87-27</f>
        <v>60</v>
      </c>
      <c r="G20" s="11">
        <f t="shared" si="2"/>
        <v>1380</v>
      </c>
      <c r="H20" s="41"/>
      <c r="I20" s="41"/>
    </row>
    <row r="21" spans="1:9" s="12" customFormat="1" ht="28.5" x14ac:dyDescent="0.2">
      <c r="A21" s="45"/>
      <c r="B21" s="7" t="s">
        <v>29</v>
      </c>
      <c r="C21" s="8" t="s">
        <v>26</v>
      </c>
      <c r="D21" s="9" t="s">
        <v>23</v>
      </c>
      <c r="E21" s="8">
        <v>2</v>
      </c>
      <c r="F21" s="10">
        <f>87-27</f>
        <v>60</v>
      </c>
      <c r="G21" s="11">
        <f t="shared" si="2"/>
        <v>120</v>
      </c>
      <c r="H21" s="41"/>
      <c r="I21" s="41"/>
    </row>
    <row r="22" spans="1:9" s="12" customFormat="1" ht="28.5" x14ac:dyDescent="0.2">
      <c r="A22" s="45"/>
      <c r="B22" s="7" t="s">
        <v>31</v>
      </c>
      <c r="C22" s="8" t="s">
        <v>32</v>
      </c>
      <c r="D22" s="9" t="s">
        <v>23</v>
      </c>
      <c r="E22" s="8">
        <v>2</v>
      </c>
      <c r="F22" s="10">
        <f>60-27</f>
        <v>33</v>
      </c>
      <c r="G22" s="11">
        <f t="shared" si="2"/>
        <v>66</v>
      </c>
      <c r="H22" s="41"/>
      <c r="I22" s="41"/>
    </row>
    <row r="23" spans="1:9" s="12" customFormat="1" x14ac:dyDescent="0.2">
      <c r="A23" s="45"/>
      <c r="B23" s="7" t="s">
        <v>31</v>
      </c>
      <c r="C23" s="8" t="s">
        <v>33</v>
      </c>
      <c r="D23" s="9" t="s">
        <v>23</v>
      </c>
      <c r="E23" s="8">
        <v>21</v>
      </c>
      <c r="F23" s="10">
        <f>75-27</f>
        <v>48</v>
      </c>
      <c r="G23" s="11">
        <f t="shared" si="2"/>
        <v>1008</v>
      </c>
      <c r="H23" s="41"/>
      <c r="I23" s="41"/>
    </row>
    <row r="24" spans="1:9" s="12" customFormat="1" ht="28.5" x14ac:dyDescent="0.2">
      <c r="A24" s="45"/>
      <c r="B24" s="7" t="s">
        <v>31</v>
      </c>
      <c r="C24" s="8" t="s">
        <v>42</v>
      </c>
      <c r="D24" s="9" t="s">
        <v>23</v>
      </c>
      <c r="E24" s="8">
        <v>160</v>
      </c>
      <c r="F24" s="10">
        <f>60-27</f>
        <v>33</v>
      </c>
      <c r="G24" s="11">
        <f t="shared" si="2"/>
        <v>5280</v>
      </c>
      <c r="H24" s="41"/>
      <c r="I24" s="41"/>
    </row>
    <row r="25" spans="1:9" s="12" customFormat="1" ht="28.5" x14ac:dyDescent="0.2">
      <c r="A25" s="45"/>
      <c r="B25" s="7" t="s">
        <v>5</v>
      </c>
      <c r="C25" s="8" t="s">
        <v>42</v>
      </c>
      <c r="D25" s="9" t="s">
        <v>23</v>
      </c>
      <c r="E25" s="8">
        <v>116</v>
      </c>
      <c r="F25" s="10">
        <f>87-27</f>
        <v>60</v>
      </c>
      <c r="G25" s="11">
        <f t="shared" si="2"/>
        <v>6960</v>
      </c>
      <c r="H25" s="41"/>
      <c r="I25" s="41"/>
    </row>
    <row r="26" spans="1:9" s="12" customFormat="1" ht="28.5" x14ac:dyDescent="0.2">
      <c r="A26" s="45"/>
      <c r="B26" s="7" t="s">
        <v>29</v>
      </c>
      <c r="C26" s="8" t="s">
        <v>42</v>
      </c>
      <c r="D26" s="9" t="s">
        <v>23</v>
      </c>
      <c r="E26" s="8">
        <v>24</v>
      </c>
      <c r="F26" s="10">
        <f>87-27</f>
        <v>60</v>
      </c>
      <c r="G26" s="11">
        <f t="shared" si="2"/>
        <v>1440</v>
      </c>
      <c r="H26" s="41"/>
      <c r="I26" s="41"/>
    </row>
    <row r="27" spans="1:9" s="12" customFormat="1" x14ac:dyDescent="0.2">
      <c r="A27" s="45"/>
      <c r="B27" s="7" t="s">
        <v>6</v>
      </c>
      <c r="C27" s="8" t="s">
        <v>24</v>
      </c>
      <c r="D27" s="9" t="s">
        <v>23</v>
      </c>
      <c r="E27" s="8">
        <v>1</v>
      </c>
      <c r="F27" s="10">
        <f>86-27</f>
        <v>59</v>
      </c>
      <c r="G27" s="11">
        <f t="shared" si="2"/>
        <v>59</v>
      </c>
      <c r="H27" s="41"/>
      <c r="I27" s="41"/>
    </row>
    <row r="28" spans="1:9" s="12" customFormat="1" x14ac:dyDescent="0.2">
      <c r="A28" s="45"/>
      <c r="B28" s="7" t="s">
        <v>37</v>
      </c>
      <c r="C28" s="8" t="s">
        <v>24</v>
      </c>
      <c r="D28" s="9" t="s">
        <v>23</v>
      </c>
      <c r="E28" s="8">
        <v>1</v>
      </c>
      <c r="F28" s="10">
        <f t="shared" ref="F28:F30" si="3">86-27</f>
        <v>59</v>
      </c>
      <c r="G28" s="11">
        <f t="shared" si="2"/>
        <v>59</v>
      </c>
      <c r="H28" s="41"/>
      <c r="I28" s="41"/>
    </row>
    <row r="29" spans="1:9" s="12" customFormat="1" x14ac:dyDescent="0.2">
      <c r="A29" s="45"/>
      <c r="B29" s="7" t="s">
        <v>25</v>
      </c>
      <c r="C29" s="8" t="s">
        <v>24</v>
      </c>
      <c r="D29" s="9" t="s">
        <v>23</v>
      </c>
      <c r="E29" s="8">
        <v>6</v>
      </c>
      <c r="F29" s="10">
        <f t="shared" si="3"/>
        <v>59</v>
      </c>
      <c r="G29" s="11">
        <f t="shared" si="2"/>
        <v>354</v>
      </c>
      <c r="H29" s="41"/>
      <c r="I29" s="41"/>
    </row>
    <row r="30" spans="1:9" s="12" customFormat="1" x14ac:dyDescent="0.2">
      <c r="A30" s="45"/>
      <c r="B30" s="7" t="s">
        <v>30</v>
      </c>
      <c r="C30" s="8" t="s">
        <v>24</v>
      </c>
      <c r="D30" s="9" t="s">
        <v>23</v>
      </c>
      <c r="E30" s="8">
        <v>8</v>
      </c>
      <c r="F30" s="10">
        <f t="shared" si="3"/>
        <v>59</v>
      </c>
      <c r="G30" s="11">
        <f t="shared" si="2"/>
        <v>472</v>
      </c>
      <c r="H30" s="41"/>
      <c r="I30" s="41"/>
    </row>
    <row r="31" spans="1:9" s="12" customFormat="1" ht="23.25" customHeight="1" x14ac:dyDescent="0.2">
      <c r="A31" s="13"/>
      <c r="B31" s="14" t="s">
        <v>7</v>
      </c>
      <c r="C31" s="15"/>
      <c r="D31" s="16"/>
      <c r="E31" s="15">
        <f>SUM(E15:E30)</f>
        <v>422</v>
      </c>
      <c r="F31" s="17" t="s">
        <v>22</v>
      </c>
      <c r="G31" s="18">
        <f>SUM(G15:G30)</f>
        <v>19489</v>
      </c>
      <c r="H31" s="41"/>
      <c r="I31" s="41"/>
    </row>
    <row r="32" spans="1:9" ht="34.5" customHeight="1" x14ac:dyDescent="0.2">
      <c r="A32" s="42" t="s">
        <v>47</v>
      </c>
      <c r="B32" s="43"/>
      <c r="C32" s="44"/>
      <c r="D32" s="19"/>
      <c r="E32" s="20">
        <f>+E31+E14</f>
        <v>1536</v>
      </c>
      <c r="F32" s="21" t="s">
        <v>22</v>
      </c>
      <c r="G32" s="21">
        <f>+G31+G14</f>
        <v>61217</v>
      </c>
      <c r="H32" s="38">
        <v>3060</v>
      </c>
      <c r="I32" s="38">
        <v>613</v>
      </c>
    </row>
    <row r="34" spans="5:5" x14ac:dyDescent="0.2">
      <c r="E34" s="25"/>
    </row>
  </sheetData>
  <mergeCells count="7">
    <mergeCell ref="A1:I1"/>
    <mergeCell ref="A2:I2"/>
    <mergeCell ref="H4:H31"/>
    <mergeCell ref="I4:I31"/>
    <mergeCell ref="A32:C32"/>
    <mergeCell ref="A4:A13"/>
    <mergeCell ref="A15:A30"/>
  </mergeCells>
  <pageMargins left="0.7" right="0.7" top="0.75" bottom="0.75" header="0.3" footer="0.3"/>
  <pageSetup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33" sqref="A33"/>
    </sheetView>
  </sheetViews>
  <sheetFormatPr defaultRowHeight="14.25" x14ac:dyDescent="0.2"/>
  <cols>
    <col min="1" max="1" width="9.140625" style="22"/>
    <col min="2" max="2" width="11.140625" style="1" customWidth="1"/>
    <col min="3" max="3" width="27" style="23" customWidth="1"/>
    <col min="4" max="4" width="9.140625" style="24"/>
    <col min="5" max="5" width="16.5703125" style="1" customWidth="1"/>
    <col min="6" max="6" width="11.5703125" style="1" customWidth="1"/>
    <col min="7" max="7" width="12.85546875" style="1" customWidth="1"/>
    <col min="8" max="16384" width="9.140625" style="1"/>
  </cols>
  <sheetData>
    <row r="1" spans="1:7" x14ac:dyDescent="0.2">
      <c r="A1" s="46" t="s">
        <v>43</v>
      </c>
      <c r="B1" s="46"/>
      <c r="C1" s="46"/>
      <c r="D1" s="46"/>
      <c r="E1" s="46"/>
      <c r="F1" s="46"/>
      <c r="G1" s="46"/>
    </row>
    <row r="2" spans="1:7" x14ac:dyDescent="0.2">
      <c r="A2" s="40" t="s">
        <v>39</v>
      </c>
      <c r="B2" s="40"/>
      <c r="C2" s="40"/>
      <c r="D2" s="40"/>
      <c r="E2" s="40"/>
      <c r="F2" s="40"/>
      <c r="G2" s="40"/>
    </row>
    <row r="3" spans="1:7" s="6" customFormat="1" ht="78.75" x14ac:dyDescent="0.2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4" t="s">
        <v>40</v>
      </c>
      <c r="G3" s="5" t="s">
        <v>8</v>
      </c>
    </row>
    <row r="4" spans="1:7" s="12" customFormat="1" x14ac:dyDescent="0.2">
      <c r="A4" s="45" t="s">
        <v>35</v>
      </c>
      <c r="B4" s="7" t="s">
        <v>36</v>
      </c>
      <c r="C4" s="8" t="s">
        <v>28</v>
      </c>
      <c r="D4" s="9" t="s">
        <v>23</v>
      </c>
      <c r="E4" s="8">
        <v>54</v>
      </c>
      <c r="F4" s="10"/>
      <c r="G4" s="11">
        <f>+E4*F4</f>
        <v>0</v>
      </c>
    </row>
    <row r="5" spans="1:7" s="12" customFormat="1" x14ac:dyDescent="0.2">
      <c r="A5" s="45"/>
      <c r="B5" s="7" t="s">
        <v>36</v>
      </c>
      <c r="C5" s="8" t="s">
        <v>41</v>
      </c>
      <c r="D5" s="9" t="s">
        <v>23</v>
      </c>
      <c r="E5" s="8">
        <v>25</v>
      </c>
      <c r="F5" s="10"/>
      <c r="G5" s="11">
        <f t="shared" ref="G5:G13" si="0">+E5*F5</f>
        <v>0</v>
      </c>
    </row>
    <row r="6" spans="1:7" s="12" customFormat="1" ht="28.5" x14ac:dyDescent="0.2">
      <c r="A6" s="45"/>
      <c r="B6" s="7" t="s">
        <v>36</v>
      </c>
      <c r="C6" s="8" t="s">
        <v>26</v>
      </c>
      <c r="D6" s="9" t="s">
        <v>23</v>
      </c>
      <c r="E6" s="8">
        <v>70</v>
      </c>
      <c r="F6" s="10"/>
      <c r="G6" s="11">
        <f t="shared" si="0"/>
        <v>0</v>
      </c>
    </row>
    <row r="7" spans="1:7" s="12" customFormat="1" x14ac:dyDescent="0.2">
      <c r="A7" s="45"/>
      <c r="B7" s="7" t="s">
        <v>36</v>
      </c>
      <c r="C7" s="8" t="s">
        <v>33</v>
      </c>
      <c r="D7" s="9" t="s">
        <v>23</v>
      </c>
      <c r="E7" s="8">
        <v>50</v>
      </c>
      <c r="F7" s="10"/>
      <c r="G7" s="11">
        <f t="shared" si="0"/>
        <v>0</v>
      </c>
    </row>
    <row r="8" spans="1:7" s="12" customFormat="1" ht="28.5" x14ac:dyDescent="0.2">
      <c r="A8" s="45"/>
      <c r="B8" s="7" t="s">
        <v>36</v>
      </c>
      <c r="C8" s="8" t="s">
        <v>42</v>
      </c>
      <c r="D8" s="9" t="s">
        <v>23</v>
      </c>
      <c r="E8" s="8">
        <v>810</v>
      </c>
      <c r="F8" s="10"/>
      <c r="G8" s="11">
        <f t="shared" si="0"/>
        <v>0</v>
      </c>
    </row>
    <row r="9" spans="1:7" s="12" customFormat="1" ht="28.5" x14ac:dyDescent="0.2">
      <c r="A9" s="45"/>
      <c r="B9" s="7" t="s">
        <v>5</v>
      </c>
      <c r="C9" s="8" t="s">
        <v>42</v>
      </c>
      <c r="D9" s="9" t="s">
        <v>23</v>
      </c>
      <c r="E9" s="8">
        <v>21</v>
      </c>
      <c r="F9" s="10"/>
      <c r="G9" s="11">
        <f t="shared" si="0"/>
        <v>0</v>
      </c>
    </row>
    <row r="10" spans="1:7" s="12" customFormat="1" ht="28.5" x14ac:dyDescent="0.2">
      <c r="A10" s="45"/>
      <c r="B10" s="7" t="s">
        <v>6</v>
      </c>
      <c r="C10" s="8" t="s">
        <v>42</v>
      </c>
      <c r="D10" s="9" t="s">
        <v>23</v>
      </c>
      <c r="E10" s="8">
        <v>1</v>
      </c>
      <c r="F10" s="10"/>
      <c r="G10" s="11">
        <f t="shared" si="0"/>
        <v>0</v>
      </c>
    </row>
    <row r="11" spans="1:7" s="12" customFormat="1" ht="28.5" x14ac:dyDescent="0.2">
      <c r="A11" s="45"/>
      <c r="B11" s="7" t="s">
        <v>29</v>
      </c>
      <c r="C11" s="8" t="s">
        <v>42</v>
      </c>
      <c r="D11" s="9" t="s">
        <v>23</v>
      </c>
      <c r="E11" s="8">
        <v>9</v>
      </c>
      <c r="F11" s="10"/>
      <c r="G11" s="11">
        <f t="shared" si="0"/>
        <v>0</v>
      </c>
    </row>
    <row r="12" spans="1:7" s="12" customFormat="1" x14ac:dyDescent="0.2">
      <c r="A12" s="45"/>
      <c r="B12" s="7" t="s">
        <v>30</v>
      </c>
      <c r="C12" s="8" t="s">
        <v>24</v>
      </c>
      <c r="D12" s="9" t="s">
        <v>23</v>
      </c>
      <c r="E12" s="8">
        <v>70</v>
      </c>
      <c r="F12" s="10"/>
      <c r="G12" s="11">
        <f t="shared" si="0"/>
        <v>0</v>
      </c>
    </row>
    <row r="13" spans="1:7" s="12" customFormat="1" x14ac:dyDescent="0.2">
      <c r="A13" s="45"/>
      <c r="B13" s="7" t="s">
        <v>25</v>
      </c>
      <c r="C13" s="8" t="s">
        <v>24</v>
      </c>
      <c r="D13" s="9" t="s">
        <v>23</v>
      </c>
      <c r="E13" s="8">
        <v>4</v>
      </c>
      <c r="F13" s="10"/>
      <c r="G13" s="11">
        <f t="shared" si="0"/>
        <v>0</v>
      </c>
    </row>
    <row r="14" spans="1:7" s="12" customFormat="1" ht="23.25" customHeight="1" x14ac:dyDescent="0.2">
      <c r="A14" s="13"/>
      <c r="B14" s="14" t="s">
        <v>7</v>
      </c>
      <c r="C14" s="15"/>
      <c r="D14" s="16"/>
      <c r="E14" s="15">
        <f>SUM(E4:E13)</f>
        <v>1114</v>
      </c>
      <c r="F14" s="17" t="s">
        <v>22</v>
      </c>
      <c r="G14" s="18">
        <f>SUM(G4:G13)</f>
        <v>0</v>
      </c>
    </row>
    <row r="15" spans="1:7" s="12" customFormat="1" x14ac:dyDescent="0.2">
      <c r="A15" s="45" t="s">
        <v>34</v>
      </c>
      <c r="B15" s="7" t="s">
        <v>31</v>
      </c>
      <c r="C15" s="8" t="s">
        <v>28</v>
      </c>
      <c r="D15" s="9" t="s">
        <v>23</v>
      </c>
      <c r="E15" s="8">
        <v>17</v>
      </c>
      <c r="F15" s="10"/>
      <c r="G15" s="11">
        <f>+E15*F15</f>
        <v>0</v>
      </c>
    </row>
    <row r="16" spans="1:7" s="12" customFormat="1" x14ac:dyDescent="0.2">
      <c r="A16" s="45"/>
      <c r="B16" s="7" t="s">
        <v>5</v>
      </c>
      <c r="C16" s="8" t="s">
        <v>28</v>
      </c>
      <c r="D16" s="9" t="s">
        <v>23</v>
      </c>
      <c r="E16" s="8">
        <v>1</v>
      </c>
      <c r="F16" s="10"/>
      <c r="G16" s="11">
        <f t="shared" ref="G16:G30" si="1">+E16*F16</f>
        <v>0</v>
      </c>
    </row>
    <row r="17" spans="1:7" s="12" customFormat="1" x14ac:dyDescent="0.2">
      <c r="A17" s="45"/>
      <c r="B17" s="7" t="s">
        <v>29</v>
      </c>
      <c r="C17" s="8" t="s">
        <v>28</v>
      </c>
      <c r="D17" s="9" t="s">
        <v>23</v>
      </c>
      <c r="E17" s="8">
        <v>1</v>
      </c>
      <c r="F17" s="10"/>
      <c r="G17" s="11">
        <f t="shared" si="1"/>
        <v>0</v>
      </c>
    </row>
    <row r="18" spans="1:7" s="12" customFormat="1" x14ac:dyDescent="0.2">
      <c r="A18" s="45"/>
      <c r="B18" s="7" t="s">
        <v>31</v>
      </c>
      <c r="C18" s="8" t="s">
        <v>41</v>
      </c>
      <c r="D18" s="9" t="s">
        <v>23</v>
      </c>
      <c r="E18" s="8">
        <v>19</v>
      </c>
      <c r="F18" s="10"/>
      <c r="G18" s="11">
        <f t="shared" si="1"/>
        <v>0</v>
      </c>
    </row>
    <row r="19" spans="1:7" s="12" customFormat="1" ht="28.5" x14ac:dyDescent="0.2">
      <c r="A19" s="45"/>
      <c r="B19" s="7" t="s">
        <v>31</v>
      </c>
      <c r="C19" s="8" t="s">
        <v>26</v>
      </c>
      <c r="D19" s="9" t="s">
        <v>23</v>
      </c>
      <c r="E19" s="8">
        <v>20</v>
      </c>
      <c r="F19" s="10"/>
      <c r="G19" s="11">
        <f t="shared" si="1"/>
        <v>0</v>
      </c>
    </row>
    <row r="20" spans="1:7" s="12" customFormat="1" ht="28.5" x14ac:dyDescent="0.2">
      <c r="A20" s="45"/>
      <c r="B20" s="7" t="s">
        <v>5</v>
      </c>
      <c r="C20" s="8" t="s">
        <v>26</v>
      </c>
      <c r="D20" s="9" t="s">
        <v>23</v>
      </c>
      <c r="E20" s="8">
        <v>23</v>
      </c>
      <c r="F20" s="10"/>
      <c r="G20" s="11">
        <f t="shared" si="1"/>
        <v>0</v>
      </c>
    </row>
    <row r="21" spans="1:7" s="12" customFormat="1" ht="28.5" x14ac:dyDescent="0.2">
      <c r="A21" s="45"/>
      <c r="B21" s="7" t="s">
        <v>29</v>
      </c>
      <c r="C21" s="8" t="s">
        <v>26</v>
      </c>
      <c r="D21" s="9" t="s">
        <v>23</v>
      </c>
      <c r="E21" s="8">
        <v>2</v>
      </c>
      <c r="F21" s="10"/>
      <c r="G21" s="11">
        <f t="shared" si="1"/>
        <v>0</v>
      </c>
    </row>
    <row r="22" spans="1:7" s="12" customFormat="1" ht="28.5" x14ac:dyDescent="0.2">
      <c r="A22" s="45"/>
      <c r="B22" s="7" t="s">
        <v>31</v>
      </c>
      <c r="C22" s="8" t="s">
        <v>32</v>
      </c>
      <c r="D22" s="9" t="s">
        <v>23</v>
      </c>
      <c r="E22" s="8">
        <v>2</v>
      </c>
      <c r="F22" s="10"/>
      <c r="G22" s="11">
        <f t="shared" si="1"/>
        <v>0</v>
      </c>
    </row>
    <row r="23" spans="1:7" s="12" customFormat="1" x14ac:dyDescent="0.2">
      <c r="A23" s="45"/>
      <c r="B23" s="7" t="s">
        <v>31</v>
      </c>
      <c r="C23" s="8" t="s">
        <v>33</v>
      </c>
      <c r="D23" s="9" t="s">
        <v>23</v>
      </c>
      <c r="E23" s="8">
        <v>21</v>
      </c>
      <c r="F23" s="10"/>
      <c r="G23" s="11">
        <f t="shared" si="1"/>
        <v>0</v>
      </c>
    </row>
    <row r="24" spans="1:7" s="12" customFormat="1" ht="28.5" x14ac:dyDescent="0.2">
      <c r="A24" s="45"/>
      <c r="B24" s="7" t="s">
        <v>31</v>
      </c>
      <c r="C24" s="8" t="s">
        <v>42</v>
      </c>
      <c r="D24" s="9" t="s">
        <v>23</v>
      </c>
      <c r="E24" s="8">
        <v>160</v>
      </c>
      <c r="F24" s="10"/>
      <c r="G24" s="11">
        <f t="shared" si="1"/>
        <v>0</v>
      </c>
    </row>
    <row r="25" spans="1:7" s="12" customFormat="1" ht="28.5" x14ac:dyDescent="0.2">
      <c r="A25" s="45"/>
      <c r="B25" s="7" t="s">
        <v>5</v>
      </c>
      <c r="C25" s="8" t="s">
        <v>42</v>
      </c>
      <c r="D25" s="9" t="s">
        <v>23</v>
      </c>
      <c r="E25" s="8">
        <v>116</v>
      </c>
      <c r="F25" s="10"/>
      <c r="G25" s="11">
        <f t="shared" si="1"/>
        <v>0</v>
      </c>
    </row>
    <row r="26" spans="1:7" s="12" customFormat="1" ht="28.5" x14ac:dyDescent="0.2">
      <c r="A26" s="45"/>
      <c r="B26" s="7" t="s">
        <v>29</v>
      </c>
      <c r="C26" s="8" t="s">
        <v>42</v>
      </c>
      <c r="D26" s="9" t="s">
        <v>23</v>
      </c>
      <c r="E26" s="8">
        <v>24</v>
      </c>
      <c r="F26" s="10"/>
      <c r="G26" s="11">
        <f t="shared" si="1"/>
        <v>0</v>
      </c>
    </row>
    <row r="27" spans="1:7" s="12" customFormat="1" x14ac:dyDescent="0.2">
      <c r="A27" s="45"/>
      <c r="B27" s="7" t="s">
        <v>6</v>
      </c>
      <c r="C27" s="8" t="s">
        <v>24</v>
      </c>
      <c r="D27" s="9" t="s">
        <v>23</v>
      </c>
      <c r="E27" s="8">
        <v>1</v>
      </c>
      <c r="F27" s="10"/>
      <c r="G27" s="11">
        <f t="shared" si="1"/>
        <v>0</v>
      </c>
    </row>
    <row r="28" spans="1:7" s="12" customFormat="1" x14ac:dyDescent="0.2">
      <c r="A28" s="45"/>
      <c r="B28" s="7" t="s">
        <v>37</v>
      </c>
      <c r="C28" s="8" t="s">
        <v>24</v>
      </c>
      <c r="D28" s="9" t="s">
        <v>23</v>
      </c>
      <c r="E28" s="8">
        <v>1</v>
      </c>
      <c r="F28" s="10"/>
      <c r="G28" s="11">
        <f t="shared" si="1"/>
        <v>0</v>
      </c>
    </row>
    <row r="29" spans="1:7" s="12" customFormat="1" x14ac:dyDescent="0.2">
      <c r="A29" s="45"/>
      <c r="B29" s="7" t="s">
        <v>25</v>
      </c>
      <c r="C29" s="8" t="s">
        <v>24</v>
      </c>
      <c r="D29" s="9" t="s">
        <v>23</v>
      </c>
      <c r="E29" s="8">
        <v>6</v>
      </c>
      <c r="F29" s="10"/>
      <c r="G29" s="11">
        <f t="shared" si="1"/>
        <v>0</v>
      </c>
    </row>
    <row r="30" spans="1:7" s="12" customFormat="1" x14ac:dyDescent="0.2">
      <c r="A30" s="45"/>
      <c r="B30" s="7" t="s">
        <v>30</v>
      </c>
      <c r="C30" s="8" t="s">
        <v>24</v>
      </c>
      <c r="D30" s="9" t="s">
        <v>23</v>
      </c>
      <c r="E30" s="8">
        <v>8</v>
      </c>
      <c r="F30" s="10"/>
      <c r="G30" s="11">
        <f t="shared" si="1"/>
        <v>0</v>
      </c>
    </row>
    <row r="31" spans="1:7" s="12" customFormat="1" ht="23.25" customHeight="1" x14ac:dyDescent="0.2">
      <c r="A31" s="13"/>
      <c r="B31" s="14" t="s">
        <v>7</v>
      </c>
      <c r="C31" s="15"/>
      <c r="D31" s="16"/>
      <c r="E31" s="15">
        <f>SUM(E15:E30)</f>
        <v>422</v>
      </c>
      <c r="F31" s="17" t="s">
        <v>22</v>
      </c>
      <c r="G31" s="18">
        <f>SUM(G15:G30)</f>
        <v>0</v>
      </c>
    </row>
    <row r="32" spans="1:7" ht="34.5" customHeight="1" x14ac:dyDescent="0.2">
      <c r="A32" s="42" t="s">
        <v>47</v>
      </c>
      <c r="B32" s="43"/>
      <c r="C32" s="44"/>
      <c r="D32" s="19"/>
      <c r="E32" s="20">
        <f>+E31+E14</f>
        <v>1536</v>
      </c>
      <c r="F32" s="21" t="s">
        <v>22</v>
      </c>
      <c r="G32" s="21">
        <f>+G31+G14</f>
        <v>0</v>
      </c>
    </row>
    <row r="34" spans="5:5" x14ac:dyDescent="0.2">
      <c r="E34" s="25"/>
    </row>
  </sheetData>
  <mergeCells count="5">
    <mergeCell ref="A1:G1"/>
    <mergeCell ref="A2:G2"/>
    <mergeCell ref="A4:A13"/>
    <mergeCell ref="A15:A30"/>
    <mergeCell ref="A32:C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3"/>
  <sheetViews>
    <sheetView topLeftCell="B7" workbookViewId="0">
      <selection activeCell="J29" sqref="J29"/>
    </sheetView>
  </sheetViews>
  <sheetFormatPr defaultRowHeight="14.25" x14ac:dyDescent="0.2"/>
  <cols>
    <col min="1" max="1" width="9.140625" style="1"/>
    <col min="2" max="2" width="25.85546875" style="1" customWidth="1"/>
    <col min="3" max="16384" width="9.140625" style="1"/>
  </cols>
  <sheetData>
    <row r="3" spans="2:7" x14ac:dyDescent="0.2">
      <c r="B3" s="48" t="s">
        <v>9</v>
      </c>
      <c r="C3" s="48"/>
      <c r="D3" s="48"/>
      <c r="E3" s="48"/>
      <c r="F3" s="48"/>
      <c r="G3" s="48"/>
    </row>
    <row r="4" spans="2:7" x14ac:dyDescent="0.2">
      <c r="B4" s="48" t="s">
        <v>10</v>
      </c>
      <c r="C4" s="48"/>
      <c r="D4" s="48"/>
      <c r="E4" s="48"/>
      <c r="F4" s="48"/>
      <c r="G4" s="48"/>
    </row>
    <row r="5" spans="2:7" x14ac:dyDescent="0.2">
      <c r="B5" s="26"/>
      <c r="C5" s="26"/>
      <c r="D5" s="26"/>
      <c r="E5" s="26"/>
      <c r="F5" s="26"/>
    </row>
    <row r="6" spans="2:7" x14ac:dyDescent="0.2">
      <c r="B6" s="26"/>
      <c r="C6" s="26"/>
      <c r="D6" s="26"/>
      <c r="E6" s="26"/>
      <c r="F6" s="26"/>
    </row>
    <row r="7" spans="2:7" x14ac:dyDescent="0.2">
      <c r="B7" s="48" t="s">
        <v>11</v>
      </c>
      <c r="C7" s="48"/>
      <c r="D7" s="48"/>
      <c r="E7" s="48"/>
      <c r="F7" s="48"/>
      <c r="G7" s="48"/>
    </row>
    <row r="8" spans="2:7" ht="15" thickBot="1" x14ac:dyDescent="0.25"/>
    <row r="9" spans="2:7" x14ac:dyDescent="0.2">
      <c r="B9" s="49" t="s">
        <v>12</v>
      </c>
      <c r="C9" s="52" t="s">
        <v>44</v>
      </c>
      <c r="D9" s="52"/>
      <c r="E9" s="52"/>
      <c r="F9" s="52"/>
      <c r="G9" s="54" t="s">
        <v>7</v>
      </c>
    </row>
    <row r="10" spans="2:7" x14ac:dyDescent="0.2">
      <c r="B10" s="50"/>
      <c r="C10" s="53"/>
      <c r="D10" s="53"/>
      <c r="E10" s="53"/>
      <c r="F10" s="53"/>
      <c r="G10" s="55"/>
    </row>
    <row r="11" spans="2:7" ht="15" thickBot="1" x14ac:dyDescent="0.25">
      <c r="B11" s="51"/>
      <c r="C11" s="27" t="s">
        <v>13</v>
      </c>
      <c r="D11" s="27" t="s">
        <v>14</v>
      </c>
      <c r="E11" s="27" t="s">
        <v>15</v>
      </c>
      <c r="F11" s="27" t="s">
        <v>16</v>
      </c>
      <c r="G11" s="56"/>
    </row>
    <row r="12" spans="2:7" ht="28.5" x14ac:dyDescent="0.2">
      <c r="B12" s="28" t="s">
        <v>27</v>
      </c>
      <c r="C12" s="29">
        <v>300</v>
      </c>
      <c r="D12" s="29">
        <v>450</v>
      </c>
      <c r="E12" s="29">
        <v>550</v>
      </c>
      <c r="F12" s="29">
        <v>236</v>
      </c>
      <c r="G12" s="30">
        <f>SUM(C12:F12)</f>
        <v>1536</v>
      </c>
    </row>
    <row r="13" spans="2:7" x14ac:dyDescent="0.2">
      <c r="B13" s="31" t="s">
        <v>20</v>
      </c>
      <c r="C13" s="32"/>
      <c r="D13" s="32"/>
      <c r="E13" s="32"/>
      <c r="F13" s="32"/>
      <c r="G13" s="30"/>
    </row>
    <row r="14" spans="2:7" x14ac:dyDescent="0.2">
      <c r="B14" s="31" t="s">
        <v>21</v>
      </c>
      <c r="C14" s="32"/>
      <c r="D14" s="32"/>
      <c r="E14" s="32"/>
      <c r="F14" s="32"/>
      <c r="G14" s="31"/>
    </row>
    <row r="15" spans="2:7" x14ac:dyDescent="0.2">
      <c r="B15" s="31"/>
      <c r="C15" s="32"/>
      <c r="D15" s="32"/>
      <c r="E15" s="32"/>
      <c r="F15" s="32"/>
      <c r="G15" s="31"/>
    </row>
    <row r="16" spans="2:7" x14ac:dyDescent="0.2">
      <c r="B16" s="32"/>
      <c r="C16" s="32"/>
      <c r="D16" s="32"/>
      <c r="E16" s="32"/>
      <c r="F16" s="32"/>
      <c r="G16" s="31"/>
    </row>
    <row r="17" spans="2:7" x14ac:dyDescent="0.2">
      <c r="B17" s="32"/>
      <c r="C17" s="32"/>
      <c r="D17" s="32"/>
      <c r="E17" s="32"/>
      <c r="F17" s="32"/>
      <c r="G17" s="31"/>
    </row>
    <row r="18" spans="2:7" x14ac:dyDescent="0.2">
      <c r="B18" s="32"/>
      <c r="C18" s="32"/>
      <c r="D18" s="32"/>
      <c r="E18" s="32"/>
      <c r="F18" s="32"/>
      <c r="G18" s="31"/>
    </row>
    <row r="19" spans="2:7" x14ac:dyDescent="0.2">
      <c r="B19" s="33" t="s">
        <v>17</v>
      </c>
      <c r="C19" s="31">
        <f>SUM(C12:C18)</f>
        <v>300</v>
      </c>
      <c r="D19" s="31">
        <f>SUM(D12:D18)</f>
        <v>450</v>
      </c>
      <c r="E19" s="31">
        <f>SUM(E12:E18)</f>
        <v>550</v>
      </c>
      <c r="F19" s="31">
        <f>SUM(F12:F18)</f>
        <v>236</v>
      </c>
      <c r="G19" s="31">
        <f>SUM(G12:G18)</f>
        <v>1536</v>
      </c>
    </row>
    <row r="23" spans="2:7" ht="19.5" customHeight="1" x14ac:dyDescent="0.2">
      <c r="B23" s="34" t="s">
        <v>18</v>
      </c>
      <c r="C23" s="35"/>
      <c r="D23" s="36"/>
      <c r="E23" s="36"/>
      <c r="F23" s="47" t="s">
        <v>19</v>
      </c>
      <c r="G23" s="47"/>
    </row>
  </sheetData>
  <mergeCells count="7">
    <mergeCell ref="F23:G23"/>
    <mergeCell ref="B3:G3"/>
    <mergeCell ref="B4:G4"/>
    <mergeCell ref="B7:G7"/>
    <mergeCell ref="B9:B11"/>
    <mergeCell ref="C9:F10"/>
    <mergeCell ref="G9:G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</vt:lpstr>
      <vt:lpstr>Приложение №2</vt:lpstr>
      <vt:lpstr>график 2022 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2021-12-13T07:59:49Z</dcterms:modified>
</cp:coreProperties>
</file>