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8805" activeTab="0"/>
  </bookViews>
  <sheets>
    <sheet name="Корен2021 " sheetId="2" r:id="rId1"/>
    <sheet name="grafik " sheetId="1" r:id="rId2"/>
  </sheets>
  <definedNames>
    <definedName name="_xlnm.Print_Area" localSheetId="0">'Корен2021 '!$A$1:$K$60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<sst xmlns="http://schemas.openxmlformats.org/spreadsheetml/2006/main" count="97" uniqueCount="42">
  <si>
    <t>27-г;27-д;179-е;179-л;192-б;192-ш;192-щ;</t>
  </si>
  <si>
    <t xml:space="preserve">№  </t>
  </si>
  <si>
    <t>IV</t>
  </si>
  <si>
    <t>III</t>
  </si>
  <si>
    <t>II</t>
  </si>
  <si>
    <t>I</t>
  </si>
  <si>
    <t>OБЩО</t>
  </si>
  <si>
    <t>тримесечие-  -  2021 г./пл.куб.м.</t>
  </si>
  <si>
    <t>Отдел, подотдел</t>
  </si>
  <si>
    <t>ОБЕКТ №</t>
  </si>
  <si>
    <t>Общо за отдела</t>
  </si>
  <si>
    <t>Дърва техн.</t>
  </si>
  <si>
    <t>Дърва до 10см</t>
  </si>
  <si>
    <t>Дърва за огрев</t>
  </si>
  <si>
    <t>Дребна техн.дървесина</t>
  </si>
  <si>
    <t>Дребна колове</t>
  </si>
  <si>
    <t>Средна техн.дървесина</t>
  </si>
  <si>
    <t>Средна колове</t>
  </si>
  <si>
    <t>Ак</t>
  </si>
  <si>
    <t>27/д</t>
  </si>
  <si>
    <t>27/г</t>
  </si>
  <si>
    <t>192/щ</t>
  </si>
  <si>
    <t>192/ш</t>
  </si>
  <si>
    <t>192/б</t>
  </si>
  <si>
    <t>179/л</t>
  </si>
  <si>
    <t>179/е</t>
  </si>
  <si>
    <t>Гаранция за участие, лв</t>
  </si>
  <si>
    <t>Начална обща цена, лв без ДДС</t>
  </si>
  <si>
    <t>Стойност на куб. без ДДС в лв.</t>
  </si>
  <si>
    <t>Начална единична цена, лв без ДДС</t>
  </si>
  <si>
    <t>Прогнозни количество, пр. м3</t>
  </si>
  <si>
    <t>Прогнозни 
количества, пл. м3</t>
  </si>
  <si>
    <t>Сортимент</t>
  </si>
  <si>
    <t>Дъресен вид</t>
  </si>
  <si>
    <t>Отдел и подотдел</t>
  </si>
  <si>
    <t>ПРИЛОЖЕНИЕ 1</t>
  </si>
  <si>
    <t>График</t>
  </si>
  <si>
    <t>Общо за ОБЕКТА</t>
  </si>
  <si>
    <t>обект</t>
  </si>
  <si>
    <t>4-3-2021</t>
  </si>
  <si>
    <t>Към договор № ……………....за за извършване на дейности в ДГТ от Обект № 4-3-2021</t>
  </si>
  <si>
    <t>3219.00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</si>
</sst>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 applyNumberFormat="0" applyFont="0" applyFill="0" applyBorder="0" applyProtection="0">
      <alignment/>
    </xf>
  </cellStyleXfs>
  <cellXfs count="71">
    <xf numFmtId="0" fontId="0" fillId="0" borderId="0" xfId="0"/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right" vertical="center"/>
      <protection/>
    </xf>
    <xf numFmtId="0" fontId="3" fillId="0" borderId="1" xfId="20" applyFont="1" applyBorder="1" applyAlignment="1">
      <alignment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2" fillId="0" borderId="0" xfId="20">
      <alignment/>
      <protection/>
    </xf>
    <xf numFmtId="0" fontId="3" fillId="0" borderId="0" xfId="20" applyFont="1" applyAlignment="1">
      <alignment horizontal="center" vertical="center"/>
      <protection/>
    </xf>
    <xf numFmtId="0" fontId="5" fillId="0" borderId="0" xfId="0" applyFont="1"/>
    <xf numFmtId="0" fontId="5" fillId="0" borderId="0" xfId="0" applyFont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7" fillId="3" borderId="3" xfId="0" applyFont="1" applyFill="1" applyBorder="1"/>
    <xf numFmtId="0" fontId="6" fillId="3" borderId="3" xfId="0" applyFont="1" applyFill="1" applyBorder="1" applyAlignment="1">
      <alignment horizontal="center"/>
    </xf>
    <xf numFmtId="164" fontId="5" fillId="0" borderId="0" xfId="0" applyNumberFormat="1" applyFont="1"/>
    <xf numFmtId="1" fontId="6" fillId="3" borderId="4" xfId="0" applyNumberFormat="1" applyFont="1" applyFill="1" applyBorder="1"/>
    <xf numFmtId="2" fontId="7" fillId="3" borderId="4" xfId="0" applyNumberFormat="1" applyFont="1" applyFill="1" applyBorder="1"/>
    <xf numFmtId="1" fontId="8" fillId="3" borderId="4" xfId="21" applyNumberFormat="1" applyFont="1" applyFill="1" applyBorder="1" applyAlignment="1" applyProtection="1">
      <alignment horizontal="center" vertical="top"/>
      <protection/>
    </xf>
    <xf numFmtId="0" fontId="8" fillId="3" borderId="4" xfId="21" applyNumberFormat="1" applyFont="1" applyFill="1" applyBorder="1" applyAlignment="1" applyProtection="1">
      <alignment horizontal="center" vertical="top"/>
      <protection/>
    </xf>
    <xf numFmtId="0" fontId="8" fillId="3" borderId="4" xfId="21" applyFont="1" applyFill="1" applyBorder="1" applyAlignment="1">
      <alignment horizontal="left"/>
    </xf>
    <xf numFmtId="1" fontId="7" fillId="0" borderId="3" xfId="0" applyNumberFormat="1" applyFont="1" applyBorder="1"/>
    <xf numFmtId="2" fontId="7" fillId="0" borderId="3" xfId="0" applyNumberFormat="1" applyFont="1" applyBorder="1"/>
    <xf numFmtId="1" fontId="9" fillId="0" borderId="3" xfId="21" applyNumberFormat="1" applyFont="1" applyFill="1" applyBorder="1" applyAlignment="1" applyProtection="1">
      <alignment horizontal="center" vertical="top"/>
      <protection/>
    </xf>
    <xf numFmtId="0" fontId="9" fillId="0" borderId="3" xfId="21" applyNumberFormat="1" applyFont="1" applyFill="1" applyBorder="1" applyAlignment="1" applyProtection="1">
      <alignment horizontal="center" vertical="top"/>
      <protection/>
    </xf>
    <xf numFmtId="0" fontId="9" fillId="0" borderId="3" xfId="21" applyFont="1" applyFill="1" applyBorder="1" applyAlignment="1">
      <alignment horizontal="center" vertical="center"/>
    </xf>
    <xf numFmtId="0" fontId="9" fillId="0" borderId="3" xfId="21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/>
    <xf numFmtId="2" fontId="7" fillId="3" borderId="3" xfId="0" applyNumberFormat="1" applyFont="1" applyFill="1" applyBorder="1"/>
    <xf numFmtId="1" fontId="8" fillId="3" borderId="3" xfId="21" applyNumberFormat="1" applyFont="1" applyFill="1" applyBorder="1" applyAlignment="1" applyProtection="1">
      <alignment horizontal="center" vertical="top"/>
      <protection/>
    </xf>
    <xf numFmtId="0" fontId="8" fillId="3" borderId="3" xfId="21" applyNumberFormat="1" applyFont="1" applyFill="1" applyBorder="1" applyAlignment="1" applyProtection="1">
      <alignment horizontal="center" vertical="top"/>
      <protection/>
    </xf>
    <xf numFmtId="0" fontId="8" fillId="3" borderId="3" xfId="21" applyFont="1" applyFill="1" applyBorder="1" applyAlignment="1">
      <alignment horizontal="left"/>
    </xf>
    <xf numFmtId="0" fontId="8" fillId="4" borderId="3" xfId="21" applyNumberFormat="1" applyFont="1" applyFill="1" applyBorder="1" applyAlignment="1" applyProtection="1">
      <alignment horizontal="center" vertical="top"/>
      <protection/>
    </xf>
    <xf numFmtId="0" fontId="9" fillId="4" borderId="3" xfId="21" applyFont="1" applyFill="1" applyBorder="1" applyAlignment="1">
      <alignment horizontal="center" vertical="center"/>
    </xf>
    <xf numFmtId="0" fontId="9" fillId="4" borderId="5" xfId="21" applyFont="1" applyFill="1" applyBorder="1" applyAlignment="1">
      <alignment vertical="center"/>
    </xf>
    <xf numFmtId="0" fontId="8" fillId="4" borderId="5" xfId="21" applyFont="1" applyFill="1" applyBorder="1" applyAlignment="1">
      <alignment horizontal="left"/>
    </xf>
    <xf numFmtId="0" fontId="9" fillId="3" borderId="3" xfId="21" applyFont="1" applyFill="1" applyBorder="1" applyAlignment="1">
      <alignment horizontal="center"/>
    </xf>
    <xf numFmtId="0" fontId="9" fillId="3" borderId="6" xfId="21" applyFont="1" applyFill="1" applyBorder="1" applyAlignment="1">
      <alignment vertical="center"/>
    </xf>
    <xf numFmtId="0" fontId="8" fillId="3" borderId="6" xfId="21" applyFont="1" applyFill="1" applyBorder="1" applyAlignment="1">
      <alignment horizontal="left"/>
    </xf>
    <xf numFmtId="1" fontId="7" fillId="0" borderId="6" xfId="0" applyNumberFormat="1" applyFont="1" applyBorder="1"/>
    <xf numFmtId="2" fontId="7" fillId="0" borderId="6" xfId="0" applyNumberFormat="1" applyFont="1" applyBorder="1"/>
    <xf numFmtId="1" fontId="9" fillId="0" borderId="6" xfId="21" applyNumberFormat="1" applyFont="1" applyFill="1" applyBorder="1" applyAlignment="1" applyProtection="1">
      <alignment horizontal="center" vertical="top"/>
      <protection/>
    </xf>
    <xf numFmtId="0" fontId="9" fillId="0" borderId="6" xfId="21" applyNumberFormat="1" applyFont="1" applyFill="1" applyBorder="1" applyAlignment="1" applyProtection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10" fillId="5" borderId="3" xfId="21" applyNumberFormat="1" applyFont="1" applyFill="1" applyBorder="1" applyAlignment="1" applyProtection="1">
      <alignment vertical="top" wrapText="1"/>
      <protection/>
    </xf>
    <xf numFmtId="0" fontId="9" fillId="0" borderId="3" xfId="21" applyNumberFormat="1" applyFont="1" applyFill="1" applyBorder="1" applyAlignment="1" applyProtection="1">
      <alignment horizontal="center" vertical="top" wrapText="1"/>
      <protection/>
    </xf>
    <xf numFmtId="0" fontId="7" fillId="0" borderId="3" xfId="0" applyFont="1" applyBorder="1" applyAlignment="1">
      <alignment horizontal="center" vertical="top"/>
    </xf>
    <xf numFmtId="0" fontId="11" fillId="0" borderId="7" xfId="0" applyFont="1" applyBorder="1" applyAlignment="1">
      <alignment/>
    </xf>
    <xf numFmtId="0" fontId="11" fillId="0" borderId="0" xfId="0" applyFont="1" applyAlignment="1">
      <alignment/>
    </xf>
    <xf numFmtId="49" fontId="8" fillId="4" borderId="8" xfId="21" applyNumberFormat="1" applyFont="1" applyFill="1" applyBorder="1" applyAlignment="1" applyProtection="1">
      <alignment horizontal="center" vertical="center"/>
      <protection/>
    </xf>
    <xf numFmtId="49" fontId="8" fillId="4" borderId="9" xfId="21" applyNumberFormat="1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8" fillId="0" borderId="4" xfId="21" applyFont="1" applyFill="1" applyBorder="1" applyAlignment="1">
      <alignment horizontal="center" vertical="center"/>
    </xf>
    <xf numFmtId="0" fontId="8" fillId="0" borderId="5" xfId="21" applyFont="1" applyFill="1" applyBorder="1" applyAlignment="1">
      <alignment horizontal="center" vertical="center"/>
    </xf>
    <xf numFmtId="0" fontId="9" fillId="0" borderId="4" xfId="21" applyFont="1" applyFill="1" applyBorder="1" applyAlignment="1">
      <alignment horizontal="center" vertical="center"/>
    </xf>
    <xf numFmtId="0" fontId="9" fillId="0" borderId="5" xfId="21" applyFont="1" applyFill="1" applyBorder="1" applyAlignment="1">
      <alignment horizontal="center" vertical="center"/>
    </xf>
    <xf numFmtId="0" fontId="9" fillId="0" borderId="6" xfId="21" applyFont="1" applyFill="1" applyBorder="1" applyAlignment="1">
      <alignment horizontal="center" vertical="center"/>
    </xf>
    <xf numFmtId="0" fontId="9" fillId="0" borderId="3" xfId="21" applyFont="1" applyFill="1" applyBorder="1" applyAlignment="1">
      <alignment horizontal="center" vertical="center"/>
    </xf>
    <xf numFmtId="0" fontId="8" fillId="0" borderId="6" xfId="21" applyFont="1" applyFill="1" applyBorder="1" applyAlignment="1">
      <alignment horizontal="center" vertical="center"/>
    </xf>
    <xf numFmtId="0" fontId="8" fillId="0" borderId="3" xfId="2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3" fillId="0" borderId="0" xfId="20" applyFont="1" applyAlignment="1">
      <alignment horizontal="center" vertical="center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3" fillId="2" borderId="18" xfId="20" applyFont="1" applyFill="1" applyBorder="1" applyAlignment="1">
      <alignment horizontal="center" vertical="center"/>
      <protection/>
    </xf>
    <xf numFmtId="0" fontId="3" fillId="2" borderId="19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workbookViewId="0" topLeftCell="A4">
      <selection activeCell="K4" sqref="K4:K60"/>
    </sheetView>
  </sheetViews>
  <sheetFormatPr defaultColWidth="9.140625" defaultRowHeight="15"/>
  <cols>
    <col min="1" max="1" width="9.140625" style="8" customWidth="1"/>
    <col min="2" max="2" width="9.8515625" style="8" customWidth="1"/>
    <col min="3" max="3" width="9.140625" style="9" customWidth="1"/>
    <col min="4" max="4" width="29.00390625" style="8" customWidth="1"/>
    <col min="5" max="5" width="12.57421875" style="8" customWidth="1"/>
    <col min="6" max="6" width="9.28125" style="8" customWidth="1"/>
    <col min="7" max="7" width="8.28125" style="8" hidden="1" customWidth="1"/>
    <col min="8" max="8" width="9.421875" style="8" customWidth="1"/>
    <col min="9" max="9" width="11.28125" style="8" hidden="1" customWidth="1"/>
    <col min="10" max="10" width="10.57421875" style="8" customWidth="1"/>
    <col min="11" max="11" width="9.140625" style="8" customWidth="1"/>
    <col min="12" max="12" width="9.140625" style="8" hidden="1" customWidth="1"/>
    <col min="13" max="16384" width="9.140625" style="8" customWidth="1"/>
  </cols>
  <sheetData>
    <row r="1" spans="2:11" ht="15">
      <c r="B1" s="47"/>
      <c r="C1" s="47"/>
      <c r="D1" s="47"/>
      <c r="E1" s="47"/>
      <c r="F1" s="47"/>
      <c r="G1" s="47"/>
      <c r="H1" s="47"/>
      <c r="I1" s="47"/>
      <c r="J1" s="47" t="s">
        <v>35</v>
      </c>
      <c r="K1" s="47"/>
    </row>
    <row r="2" spans="1:11" ht="7.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93.6" customHeight="1">
      <c r="A3" s="45" t="s">
        <v>38</v>
      </c>
      <c r="B3" s="44" t="s">
        <v>34</v>
      </c>
      <c r="C3" s="44" t="s">
        <v>33</v>
      </c>
      <c r="D3" s="22" t="s">
        <v>32</v>
      </c>
      <c r="E3" s="42" t="s">
        <v>31</v>
      </c>
      <c r="F3" s="42" t="s">
        <v>30</v>
      </c>
      <c r="G3" s="42" t="s">
        <v>29</v>
      </c>
      <c r="H3" s="42" t="s">
        <v>29</v>
      </c>
      <c r="I3" s="43" t="s">
        <v>28</v>
      </c>
      <c r="J3" s="42" t="s">
        <v>27</v>
      </c>
      <c r="K3" s="42" t="s">
        <v>26</v>
      </c>
    </row>
    <row r="4" spans="1:11" ht="15.75">
      <c r="A4" s="48" t="s">
        <v>39</v>
      </c>
      <c r="B4" s="59" t="s">
        <v>25</v>
      </c>
      <c r="C4" s="57" t="s">
        <v>18</v>
      </c>
      <c r="D4" s="41" t="s">
        <v>17</v>
      </c>
      <c r="E4" s="40">
        <v>12</v>
      </c>
      <c r="F4" s="39"/>
      <c r="G4" s="38">
        <v>23</v>
      </c>
      <c r="H4" s="38">
        <f aca="true" t="shared" si="0" ref="H4:H10">I4-G4</f>
        <v>72</v>
      </c>
      <c r="I4" s="38">
        <v>95</v>
      </c>
      <c r="J4" s="37">
        <f>H4*E4</f>
        <v>864</v>
      </c>
      <c r="K4" s="61" t="s">
        <v>41</v>
      </c>
    </row>
    <row r="5" spans="1:11" ht="15.75">
      <c r="A5" s="48"/>
      <c r="B5" s="60"/>
      <c r="C5" s="58"/>
      <c r="D5" s="23" t="s">
        <v>16</v>
      </c>
      <c r="E5" s="24">
        <v>24</v>
      </c>
      <c r="F5" s="21">
        <v>40</v>
      </c>
      <c r="G5" s="20">
        <v>14</v>
      </c>
      <c r="H5" s="20">
        <f t="shared" si="0"/>
        <v>27</v>
      </c>
      <c r="I5" s="20">
        <v>41</v>
      </c>
      <c r="J5" s="19">
        <f>H5*F5</f>
        <v>1080</v>
      </c>
      <c r="K5" s="61"/>
    </row>
    <row r="6" spans="1:11" ht="15.75">
      <c r="A6" s="48"/>
      <c r="B6" s="60"/>
      <c r="C6" s="58"/>
      <c r="D6" s="23" t="s">
        <v>15</v>
      </c>
      <c r="E6" s="24">
        <v>14</v>
      </c>
      <c r="F6" s="21"/>
      <c r="G6" s="20">
        <v>23</v>
      </c>
      <c r="H6" s="20">
        <f t="shared" si="0"/>
        <v>57</v>
      </c>
      <c r="I6" s="20">
        <v>80</v>
      </c>
      <c r="J6" s="19">
        <f>H6*E6</f>
        <v>798</v>
      </c>
      <c r="K6" s="61"/>
    </row>
    <row r="7" spans="1:11" ht="15.75">
      <c r="A7" s="48"/>
      <c r="B7" s="60"/>
      <c r="C7" s="58"/>
      <c r="D7" s="23" t="s">
        <v>14</v>
      </c>
      <c r="E7" s="24">
        <v>20</v>
      </c>
      <c r="F7" s="21">
        <v>33</v>
      </c>
      <c r="G7" s="20">
        <v>14</v>
      </c>
      <c r="H7" s="20">
        <f t="shared" si="0"/>
        <v>27</v>
      </c>
      <c r="I7" s="20">
        <v>41</v>
      </c>
      <c r="J7" s="19">
        <f>H7*F7</f>
        <v>891</v>
      </c>
      <c r="K7" s="61"/>
    </row>
    <row r="8" spans="1:11" ht="15.75">
      <c r="A8" s="48"/>
      <c r="B8" s="60"/>
      <c r="C8" s="58"/>
      <c r="D8" s="23" t="s">
        <v>13</v>
      </c>
      <c r="E8" s="24">
        <v>133</v>
      </c>
      <c r="F8" s="21">
        <v>242</v>
      </c>
      <c r="G8" s="20">
        <v>14</v>
      </c>
      <c r="H8" s="20">
        <f t="shared" si="0"/>
        <v>27</v>
      </c>
      <c r="I8" s="20">
        <v>41</v>
      </c>
      <c r="J8" s="19">
        <f>H8*F8</f>
        <v>6534</v>
      </c>
      <c r="K8" s="61"/>
    </row>
    <row r="9" spans="1:11" ht="15.75">
      <c r="A9" s="48"/>
      <c r="B9" s="60"/>
      <c r="C9" s="58"/>
      <c r="D9" s="23" t="s">
        <v>12</v>
      </c>
      <c r="E9" s="24">
        <v>44</v>
      </c>
      <c r="F9" s="21">
        <v>80</v>
      </c>
      <c r="G9" s="20">
        <v>14</v>
      </c>
      <c r="H9" s="20">
        <f t="shared" si="0"/>
        <v>20.4</v>
      </c>
      <c r="I9" s="20">
        <v>34.4</v>
      </c>
      <c r="J9" s="19">
        <f>H9*F9</f>
        <v>1632</v>
      </c>
      <c r="K9" s="61"/>
    </row>
    <row r="10" spans="1:11" ht="15.75">
      <c r="A10" s="48"/>
      <c r="B10" s="60"/>
      <c r="C10" s="58"/>
      <c r="D10" s="23" t="s">
        <v>11</v>
      </c>
      <c r="E10" s="24">
        <v>20</v>
      </c>
      <c r="F10" s="21">
        <v>36</v>
      </c>
      <c r="G10" s="20">
        <v>14</v>
      </c>
      <c r="H10" s="20">
        <f t="shared" si="0"/>
        <v>14</v>
      </c>
      <c r="I10" s="20">
        <v>28</v>
      </c>
      <c r="J10" s="19">
        <f>H10*F10</f>
        <v>504</v>
      </c>
      <c r="K10" s="61"/>
    </row>
    <row r="11" spans="1:12" ht="15.75">
      <c r="A11" s="48"/>
      <c r="B11" s="36" t="s">
        <v>10</v>
      </c>
      <c r="C11" s="35"/>
      <c r="D11" s="34"/>
      <c r="E11" s="28">
        <f>SUM(E4:E10)</f>
        <v>267</v>
      </c>
      <c r="F11" s="27">
        <f>SUM(F4:F10)</f>
        <v>431</v>
      </c>
      <c r="G11" s="26"/>
      <c r="H11" s="26"/>
      <c r="I11" s="26"/>
      <c r="J11" s="25">
        <f>SUM(J4:J10)</f>
        <v>12303</v>
      </c>
      <c r="K11" s="61"/>
      <c r="L11" s="8">
        <f>J11/E11</f>
        <v>46.07865168539326</v>
      </c>
    </row>
    <row r="12" spans="1:11" ht="15.75">
      <c r="A12" s="48"/>
      <c r="B12" s="33"/>
      <c r="C12" s="32"/>
      <c r="D12" s="31" t="s">
        <v>17</v>
      </c>
      <c r="E12" s="30">
        <v>53</v>
      </c>
      <c r="F12" s="30"/>
      <c r="G12" s="20">
        <v>23</v>
      </c>
      <c r="H12" s="20">
        <f aca="true" t="shared" si="1" ref="H12:H18">I12-G12</f>
        <v>72</v>
      </c>
      <c r="I12" s="20">
        <v>95</v>
      </c>
      <c r="J12" s="19">
        <f>H12*E12</f>
        <v>3816</v>
      </c>
      <c r="K12" s="61"/>
    </row>
    <row r="13" spans="1:11" ht="15.75">
      <c r="A13" s="48"/>
      <c r="B13" s="54" t="s">
        <v>24</v>
      </c>
      <c r="C13" s="56" t="s">
        <v>18</v>
      </c>
      <c r="D13" s="23" t="s">
        <v>16</v>
      </c>
      <c r="E13" s="22">
        <v>30</v>
      </c>
      <c r="F13" s="21">
        <v>50</v>
      </c>
      <c r="G13" s="20">
        <v>14</v>
      </c>
      <c r="H13" s="20">
        <f t="shared" si="1"/>
        <v>27</v>
      </c>
      <c r="I13" s="20">
        <v>41</v>
      </c>
      <c r="J13" s="19">
        <f>H13*F13</f>
        <v>1350</v>
      </c>
      <c r="K13" s="61"/>
    </row>
    <row r="14" spans="1:11" ht="15.75">
      <c r="A14" s="48"/>
      <c r="B14" s="54"/>
      <c r="C14" s="56"/>
      <c r="D14" s="23" t="s">
        <v>15</v>
      </c>
      <c r="E14" s="22">
        <v>25</v>
      </c>
      <c r="F14" s="21"/>
      <c r="G14" s="20">
        <v>23</v>
      </c>
      <c r="H14" s="20">
        <f t="shared" si="1"/>
        <v>57</v>
      </c>
      <c r="I14" s="20">
        <v>80</v>
      </c>
      <c r="J14" s="19">
        <f>H14*E14</f>
        <v>1425</v>
      </c>
      <c r="K14" s="61"/>
    </row>
    <row r="15" spans="1:11" ht="15.75">
      <c r="A15" s="48"/>
      <c r="B15" s="54"/>
      <c r="C15" s="56"/>
      <c r="D15" s="23" t="s">
        <v>14</v>
      </c>
      <c r="E15" s="22">
        <v>46</v>
      </c>
      <c r="F15" s="21">
        <v>77</v>
      </c>
      <c r="G15" s="20">
        <v>14</v>
      </c>
      <c r="H15" s="20">
        <f t="shared" si="1"/>
        <v>27</v>
      </c>
      <c r="I15" s="20">
        <v>41</v>
      </c>
      <c r="J15" s="19">
        <f>H15*F15</f>
        <v>2079</v>
      </c>
      <c r="K15" s="61"/>
    </row>
    <row r="16" spans="1:11" ht="15.75">
      <c r="A16" s="48"/>
      <c r="B16" s="54"/>
      <c r="C16" s="56"/>
      <c r="D16" s="23" t="s">
        <v>13</v>
      </c>
      <c r="E16" s="22">
        <v>303</v>
      </c>
      <c r="F16" s="21">
        <v>551</v>
      </c>
      <c r="G16" s="20">
        <v>14</v>
      </c>
      <c r="H16" s="20">
        <f t="shared" si="1"/>
        <v>27</v>
      </c>
      <c r="I16" s="20">
        <v>41</v>
      </c>
      <c r="J16" s="19">
        <f>H16*F16</f>
        <v>14877</v>
      </c>
      <c r="K16" s="61"/>
    </row>
    <row r="17" spans="1:11" ht="15.75">
      <c r="A17" s="48"/>
      <c r="B17" s="54"/>
      <c r="C17" s="56"/>
      <c r="D17" s="23" t="s">
        <v>12</v>
      </c>
      <c r="E17" s="22">
        <v>160</v>
      </c>
      <c r="F17" s="21">
        <v>291</v>
      </c>
      <c r="G17" s="20">
        <v>14</v>
      </c>
      <c r="H17" s="20">
        <f t="shared" si="1"/>
        <v>20.4</v>
      </c>
      <c r="I17" s="20">
        <v>34.4</v>
      </c>
      <c r="J17" s="19">
        <f>H17*F17</f>
        <v>5936.4</v>
      </c>
      <c r="K17" s="61"/>
    </row>
    <row r="18" spans="1:11" ht="15.75">
      <c r="A18" s="48"/>
      <c r="B18" s="54"/>
      <c r="C18" s="56"/>
      <c r="D18" s="23" t="s">
        <v>11</v>
      </c>
      <c r="E18" s="22">
        <v>10</v>
      </c>
      <c r="F18" s="21">
        <v>18</v>
      </c>
      <c r="G18" s="20">
        <v>14</v>
      </c>
      <c r="H18" s="20">
        <f t="shared" si="1"/>
        <v>14</v>
      </c>
      <c r="I18" s="20">
        <v>28</v>
      </c>
      <c r="J18" s="19">
        <f>H18*F18</f>
        <v>252</v>
      </c>
      <c r="K18" s="61"/>
    </row>
    <row r="19" spans="1:12" ht="15.75">
      <c r="A19" s="48"/>
      <c r="B19" s="29" t="s">
        <v>10</v>
      </c>
      <c r="C19" s="29"/>
      <c r="D19" s="29"/>
      <c r="E19" s="28">
        <f>SUM(E12:E18)</f>
        <v>627</v>
      </c>
      <c r="F19" s="27">
        <f>SUM(F12:F18)</f>
        <v>987</v>
      </c>
      <c r="G19" s="26"/>
      <c r="H19" s="26"/>
      <c r="I19" s="26"/>
      <c r="J19" s="25">
        <f>SUM(J12:J18)</f>
        <v>29735.4</v>
      </c>
      <c r="K19" s="61"/>
      <c r="L19" s="8">
        <f>J19/E19</f>
        <v>47.42488038277512</v>
      </c>
    </row>
    <row r="20" spans="1:11" ht="15.75">
      <c r="A20" s="48"/>
      <c r="B20" s="53" t="s">
        <v>23</v>
      </c>
      <c r="C20" s="55" t="s">
        <v>18</v>
      </c>
      <c r="D20" s="23" t="s">
        <v>17</v>
      </c>
      <c r="E20" s="24"/>
      <c r="F20" s="21"/>
      <c r="G20" s="20">
        <v>23</v>
      </c>
      <c r="H20" s="20">
        <f aca="true" t="shared" si="2" ref="H20:H26">I20-G20</f>
        <v>72</v>
      </c>
      <c r="I20" s="20">
        <v>95</v>
      </c>
      <c r="J20" s="19">
        <f>H20*E20</f>
        <v>0</v>
      </c>
      <c r="K20" s="61"/>
    </row>
    <row r="21" spans="1:11" ht="15.75">
      <c r="A21" s="48"/>
      <c r="B21" s="54"/>
      <c r="C21" s="56"/>
      <c r="D21" s="23" t="s">
        <v>16</v>
      </c>
      <c r="E21" s="24">
        <v>4</v>
      </c>
      <c r="F21" s="21">
        <v>7</v>
      </c>
      <c r="G21" s="20">
        <v>14</v>
      </c>
      <c r="H21" s="20">
        <f t="shared" si="2"/>
        <v>27</v>
      </c>
      <c r="I21" s="20">
        <v>41</v>
      </c>
      <c r="J21" s="19">
        <f>H21*F21</f>
        <v>189</v>
      </c>
      <c r="K21" s="61"/>
    </row>
    <row r="22" spans="1:11" ht="15.75">
      <c r="A22" s="48"/>
      <c r="B22" s="54"/>
      <c r="C22" s="56"/>
      <c r="D22" s="23" t="s">
        <v>15</v>
      </c>
      <c r="E22" s="24"/>
      <c r="F22" s="21"/>
      <c r="G22" s="20">
        <v>23</v>
      </c>
      <c r="H22" s="20">
        <f t="shared" si="2"/>
        <v>57</v>
      </c>
      <c r="I22" s="20">
        <v>80</v>
      </c>
      <c r="J22" s="19">
        <f>H22*E22</f>
        <v>0</v>
      </c>
      <c r="K22" s="61"/>
    </row>
    <row r="23" spans="1:11" ht="15.75">
      <c r="A23" s="48"/>
      <c r="B23" s="54"/>
      <c r="C23" s="56"/>
      <c r="D23" s="23" t="s">
        <v>14</v>
      </c>
      <c r="E23" s="24">
        <v>1</v>
      </c>
      <c r="F23" s="21">
        <v>2</v>
      </c>
      <c r="G23" s="20">
        <v>14</v>
      </c>
      <c r="H23" s="20">
        <f t="shared" si="2"/>
        <v>27</v>
      </c>
      <c r="I23" s="20">
        <v>41</v>
      </c>
      <c r="J23" s="19">
        <f>H23*F23</f>
        <v>54</v>
      </c>
      <c r="K23" s="61"/>
    </row>
    <row r="24" spans="1:11" ht="15.75">
      <c r="A24" s="48"/>
      <c r="B24" s="54"/>
      <c r="C24" s="56"/>
      <c r="D24" s="23" t="s">
        <v>13</v>
      </c>
      <c r="E24" s="24">
        <v>13</v>
      </c>
      <c r="F24" s="21">
        <v>24</v>
      </c>
      <c r="G24" s="20">
        <v>14</v>
      </c>
      <c r="H24" s="20">
        <f t="shared" si="2"/>
        <v>27</v>
      </c>
      <c r="I24" s="20">
        <v>41</v>
      </c>
      <c r="J24" s="19">
        <f>H24*F24</f>
        <v>648</v>
      </c>
      <c r="K24" s="61"/>
    </row>
    <row r="25" spans="1:11" ht="15.75">
      <c r="A25" s="48"/>
      <c r="B25" s="54"/>
      <c r="C25" s="56"/>
      <c r="D25" s="23" t="s">
        <v>12</v>
      </c>
      <c r="E25" s="24">
        <v>3</v>
      </c>
      <c r="F25" s="21">
        <v>5</v>
      </c>
      <c r="G25" s="20">
        <v>14</v>
      </c>
      <c r="H25" s="20">
        <f t="shared" si="2"/>
        <v>20.4</v>
      </c>
      <c r="I25" s="20">
        <v>34.4</v>
      </c>
      <c r="J25" s="19">
        <f>H25*F25</f>
        <v>102</v>
      </c>
      <c r="K25" s="61"/>
    </row>
    <row r="26" spans="1:11" ht="15.75">
      <c r="A26" s="48"/>
      <c r="B26" s="54"/>
      <c r="C26" s="56"/>
      <c r="D26" s="23" t="s">
        <v>11</v>
      </c>
      <c r="E26" s="22"/>
      <c r="F26" s="21"/>
      <c r="G26" s="20">
        <v>14</v>
      </c>
      <c r="H26" s="20">
        <f t="shared" si="2"/>
        <v>14</v>
      </c>
      <c r="I26" s="20">
        <v>28</v>
      </c>
      <c r="J26" s="19">
        <f>H26*F26</f>
        <v>0</v>
      </c>
      <c r="K26" s="61"/>
    </row>
    <row r="27" spans="1:14" ht="15.75">
      <c r="A27" s="48"/>
      <c r="B27" s="29" t="s">
        <v>10</v>
      </c>
      <c r="C27" s="29"/>
      <c r="D27" s="29"/>
      <c r="E27" s="28">
        <f>SUM(E20:E26)</f>
        <v>21</v>
      </c>
      <c r="F27" s="27">
        <f>SUM(F20:F26)</f>
        <v>38</v>
      </c>
      <c r="G27" s="26"/>
      <c r="H27" s="26"/>
      <c r="I27" s="26"/>
      <c r="J27" s="25">
        <f>SUM(J20:J26)</f>
        <v>993</v>
      </c>
      <c r="K27" s="61"/>
      <c r="L27" s="8">
        <f>J27/E27</f>
        <v>47.285714285714285</v>
      </c>
      <c r="N27" s="13"/>
    </row>
    <row r="28" spans="1:11" ht="15.75">
      <c r="A28" s="48"/>
      <c r="B28" s="53" t="s">
        <v>22</v>
      </c>
      <c r="C28" s="55" t="s">
        <v>18</v>
      </c>
      <c r="D28" s="23" t="s">
        <v>17</v>
      </c>
      <c r="E28" s="24"/>
      <c r="F28" s="21"/>
      <c r="G28" s="20">
        <v>23</v>
      </c>
      <c r="H28" s="20">
        <f aca="true" t="shared" si="3" ref="H28:H34">I28-G28</f>
        <v>72</v>
      </c>
      <c r="I28" s="20">
        <v>95</v>
      </c>
      <c r="J28" s="19">
        <f>H28*E28</f>
        <v>0</v>
      </c>
      <c r="K28" s="61"/>
    </row>
    <row r="29" spans="1:11" ht="15.75">
      <c r="A29" s="48"/>
      <c r="B29" s="54"/>
      <c r="C29" s="56"/>
      <c r="D29" s="23" t="s">
        <v>16</v>
      </c>
      <c r="E29" s="24">
        <v>1</v>
      </c>
      <c r="F29" s="21">
        <v>2</v>
      </c>
      <c r="G29" s="20">
        <v>14</v>
      </c>
      <c r="H29" s="20">
        <f t="shared" si="3"/>
        <v>27</v>
      </c>
      <c r="I29" s="20">
        <v>41</v>
      </c>
      <c r="J29" s="19">
        <f>H29*F29</f>
        <v>54</v>
      </c>
      <c r="K29" s="61"/>
    </row>
    <row r="30" spans="1:11" ht="15.75">
      <c r="A30" s="48"/>
      <c r="B30" s="54"/>
      <c r="C30" s="56"/>
      <c r="D30" s="23" t="s">
        <v>15</v>
      </c>
      <c r="E30" s="24"/>
      <c r="F30" s="21"/>
      <c r="G30" s="20">
        <v>23</v>
      </c>
      <c r="H30" s="20">
        <f t="shared" si="3"/>
        <v>57</v>
      </c>
      <c r="I30" s="20">
        <v>80</v>
      </c>
      <c r="J30" s="19">
        <f>H30*E30</f>
        <v>0</v>
      </c>
      <c r="K30" s="61"/>
    </row>
    <row r="31" spans="1:11" ht="15.75">
      <c r="A31" s="48"/>
      <c r="B31" s="54"/>
      <c r="C31" s="56"/>
      <c r="D31" s="23" t="s">
        <v>14</v>
      </c>
      <c r="E31" s="24">
        <v>3</v>
      </c>
      <c r="F31" s="21">
        <v>5</v>
      </c>
      <c r="G31" s="20">
        <v>14</v>
      </c>
      <c r="H31" s="20">
        <f t="shared" si="3"/>
        <v>27</v>
      </c>
      <c r="I31" s="20">
        <v>41</v>
      </c>
      <c r="J31" s="19">
        <f>H31*F31</f>
        <v>135</v>
      </c>
      <c r="K31" s="61"/>
    </row>
    <row r="32" spans="1:11" ht="15.75">
      <c r="A32" s="48"/>
      <c r="B32" s="54"/>
      <c r="C32" s="56"/>
      <c r="D32" s="23" t="s">
        <v>13</v>
      </c>
      <c r="E32" s="24">
        <v>8</v>
      </c>
      <c r="F32" s="21">
        <v>15</v>
      </c>
      <c r="G32" s="20">
        <v>14</v>
      </c>
      <c r="H32" s="20">
        <f t="shared" si="3"/>
        <v>27</v>
      </c>
      <c r="I32" s="20">
        <v>41</v>
      </c>
      <c r="J32" s="19">
        <f>H32*F32</f>
        <v>405</v>
      </c>
      <c r="K32" s="61"/>
    </row>
    <row r="33" spans="1:11" ht="15.75">
      <c r="A33" s="48"/>
      <c r="B33" s="54"/>
      <c r="C33" s="56"/>
      <c r="D33" s="23" t="s">
        <v>12</v>
      </c>
      <c r="E33" s="24">
        <v>4</v>
      </c>
      <c r="F33" s="21">
        <v>7</v>
      </c>
      <c r="G33" s="20">
        <v>14</v>
      </c>
      <c r="H33" s="20">
        <f t="shared" si="3"/>
        <v>20.4</v>
      </c>
      <c r="I33" s="20">
        <v>34.4</v>
      </c>
      <c r="J33" s="19">
        <f>H33*F33</f>
        <v>142.79999999999998</v>
      </c>
      <c r="K33" s="61"/>
    </row>
    <row r="34" spans="1:11" ht="15.75">
      <c r="A34" s="48"/>
      <c r="B34" s="54"/>
      <c r="C34" s="56"/>
      <c r="D34" s="23" t="s">
        <v>11</v>
      </c>
      <c r="E34" s="22"/>
      <c r="F34" s="21"/>
      <c r="G34" s="20">
        <v>14</v>
      </c>
      <c r="H34" s="20">
        <f t="shared" si="3"/>
        <v>14</v>
      </c>
      <c r="I34" s="20">
        <v>28</v>
      </c>
      <c r="J34" s="19">
        <f>H34*F34</f>
        <v>0</v>
      </c>
      <c r="K34" s="61"/>
    </row>
    <row r="35" spans="1:14" ht="15.75">
      <c r="A35" s="48"/>
      <c r="B35" s="29" t="s">
        <v>10</v>
      </c>
      <c r="C35" s="29"/>
      <c r="D35" s="29"/>
      <c r="E35" s="28">
        <f>SUM(E28:E34)</f>
        <v>16</v>
      </c>
      <c r="F35" s="27">
        <f>SUM(F28:F34)</f>
        <v>29</v>
      </c>
      <c r="G35" s="26"/>
      <c r="H35" s="26"/>
      <c r="I35" s="26"/>
      <c r="J35" s="25">
        <f>SUM(J28:J34)</f>
        <v>736.8</v>
      </c>
      <c r="K35" s="61"/>
      <c r="L35" s="8">
        <f>J35/E35</f>
        <v>46.05</v>
      </c>
      <c r="N35" s="13"/>
    </row>
    <row r="36" spans="1:11" ht="15.75">
      <c r="A36" s="48"/>
      <c r="B36" s="53" t="s">
        <v>21</v>
      </c>
      <c r="C36" s="55" t="s">
        <v>18</v>
      </c>
      <c r="D36" s="23" t="s">
        <v>17</v>
      </c>
      <c r="E36" s="24">
        <v>20</v>
      </c>
      <c r="F36" s="21"/>
      <c r="G36" s="20">
        <v>23</v>
      </c>
      <c r="H36" s="20">
        <f aca="true" t="shared" si="4" ref="H36:H42">I36-G36</f>
        <v>72</v>
      </c>
      <c r="I36" s="20">
        <v>95</v>
      </c>
      <c r="J36" s="19">
        <f>H36*E36</f>
        <v>1440</v>
      </c>
      <c r="K36" s="61"/>
    </row>
    <row r="37" spans="1:11" ht="15.75">
      <c r="A37" s="48"/>
      <c r="B37" s="54"/>
      <c r="C37" s="56"/>
      <c r="D37" s="23" t="s">
        <v>16</v>
      </c>
      <c r="E37" s="24">
        <v>29</v>
      </c>
      <c r="F37" s="21">
        <v>48</v>
      </c>
      <c r="G37" s="20">
        <v>14</v>
      </c>
      <c r="H37" s="20">
        <f t="shared" si="4"/>
        <v>27</v>
      </c>
      <c r="I37" s="20">
        <v>41</v>
      </c>
      <c r="J37" s="19">
        <f>H37*F37</f>
        <v>1296</v>
      </c>
      <c r="K37" s="61"/>
    </row>
    <row r="38" spans="1:11" ht="15.75">
      <c r="A38" s="48"/>
      <c r="B38" s="54"/>
      <c r="C38" s="56"/>
      <c r="D38" s="23" t="s">
        <v>15</v>
      </c>
      <c r="E38" s="24">
        <v>7</v>
      </c>
      <c r="F38" s="21"/>
      <c r="G38" s="20">
        <v>23</v>
      </c>
      <c r="H38" s="20">
        <f t="shared" si="4"/>
        <v>57</v>
      </c>
      <c r="I38" s="20">
        <v>80</v>
      </c>
      <c r="J38" s="19">
        <f>H38*E38</f>
        <v>399</v>
      </c>
      <c r="K38" s="61"/>
    </row>
    <row r="39" spans="1:11" ht="15.75">
      <c r="A39" s="48"/>
      <c r="B39" s="54"/>
      <c r="C39" s="56"/>
      <c r="D39" s="23" t="s">
        <v>14</v>
      </c>
      <c r="E39" s="24">
        <v>9</v>
      </c>
      <c r="F39" s="21">
        <v>15</v>
      </c>
      <c r="G39" s="20">
        <v>14</v>
      </c>
      <c r="H39" s="20">
        <f t="shared" si="4"/>
        <v>27</v>
      </c>
      <c r="I39" s="20">
        <v>41</v>
      </c>
      <c r="J39" s="19">
        <f>H39*F39</f>
        <v>405</v>
      </c>
      <c r="K39" s="61"/>
    </row>
    <row r="40" spans="1:11" ht="15.75">
      <c r="A40" s="48"/>
      <c r="B40" s="54"/>
      <c r="C40" s="56"/>
      <c r="D40" s="23" t="s">
        <v>13</v>
      </c>
      <c r="E40" s="24">
        <v>57</v>
      </c>
      <c r="F40" s="21">
        <v>104</v>
      </c>
      <c r="G40" s="20">
        <v>14</v>
      </c>
      <c r="H40" s="20">
        <f t="shared" si="4"/>
        <v>27</v>
      </c>
      <c r="I40" s="20">
        <v>41</v>
      </c>
      <c r="J40" s="19">
        <f>H40*F40</f>
        <v>2808</v>
      </c>
      <c r="K40" s="61"/>
    </row>
    <row r="41" spans="1:11" ht="15.75">
      <c r="A41" s="48"/>
      <c r="B41" s="54"/>
      <c r="C41" s="56"/>
      <c r="D41" s="23" t="s">
        <v>12</v>
      </c>
      <c r="E41" s="24">
        <v>44</v>
      </c>
      <c r="F41" s="21">
        <v>80</v>
      </c>
      <c r="G41" s="20">
        <v>14</v>
      </c>
      <c r="H41" s="20">
        <f t="shared" si="4"/>
        <v>20.4</v>
      </c>
      <c r="I41" s="20">
        <v>34.4</v>
      </c>
      <c r="J41" s="19">
        <f>H41*F41</f>
        <v>1632</v>
      </c>
      <c r="K41" s="61"/>
    </row>
    <row r="42" spans="1:11" ht="15.75">
      <c r="A42" s="48"/>
      <c r="B42" s="54"/>
      <c r="C42" s="56"/>
      <c r="D42" s="23" t="s">
        <v>11</v>
      </c>
      <c r="E42" s="22">
        <v>10</v>
      </c>
      <c r="F42" s="21">
        <v>18</v>
      </c>
      <c r="G42" s="20">
        <v>14</v>
      </c>
      <c r="H42" s="20">
        <f t="shared" si="4"/>
        <v>14</v>
      </c>
      <c r="I42" s="20">
        <v>28</v>
      </c>
      <c r="J42" s="19">
        <f>H42*F42</f>
        <v>252</v>
      </c>
      <c r="K42" s="61"/>
    </row>
    <row r="43" spans="1:14" ht="15.75">
      <c r="A43" s="48"/>
      <c r="B43" s="29" t="s">
        <v>10</v>
      </c>
      <c r="C43" s="29"/>
      <c r="D43" s="29"/>
      <c r="E43" s="28">
        <f>SUM(E36:E42)</f>
        <v>176</v>
      </c>
      <c r="F43" s="27">
        <f>SUM(F36:F42)</f>
        <v>265</v>
      </c>
      <c r="G43" s="26"/>
      <c r="H43" s="26"/>
      <c r="I43" s="26"/>
      <c r="J43" s="25">
        <f>SUM(J36:J42)</f>
        <v>8232</v>
      </c>
      <c r="K43" s="61"/>
      <c r="L43" s="8">
        <f>J43/E43</f>
        <v>46.77272727272727</v>
      </c>
      <c r="N43" s="13"/>
    </row>
    <row r="44" spans="1:11" ht="15.75">
      <c r="A44" s="48"/>
      <c r="B44" s="53" t="s">
        <v>20</v>
      </c>
      <c r="C44" s="55" t="s">
        <v>18</v>
      </c>
      <c r="D44" s="23" t="s">
        <v>17</v>
      </c>
      <c r="E44" s="24">
        <v>2</v>
      </c>
      <c r="F44" s="21"/>
      <c r="G44" s="20">
        <v>23</v>
      </c>
      <c r="H44" s="20">
        <f aca="true" t="shared" si="5" ref="H44:H50">I44-G44</f>
        <v>72</v>
      </c>
      <c r="I44" s="20">
        <v>95</v>
      </c>
      <c r="J44" s="19">
        <f>H44*E44</f>
        <v>144</v>
      </c>
      <c r="K44" s="61"/>
    </row>
    <row r="45" spans="1:11" ht="15.75">
      <c r="A45" s="48"/>
      <c r="B45" s="54"/>
      <c r="C45" s="56"/>
      <c r="D45" s="23" t="s">
        <v>16</v>
      </c>
      <c r="E45" s="24">
        <v>10</v>
      </c>
      <c r="F45" s="21">
        <v>17</v>
      </c>
      <c r="G45" s="20">
        <v>14</v>
      </c>
      <c r="H45" s="20">
        <f t="shared" si="5"/>
        <v>27</v>
      </c>
      <c r="I45" s="20">
        <v>41</v>
      </c>
      <c r="J45" s="19">
        <f>H45*F45</f>
        <v>459</v>
      </c>
      <c r="K45" s="61"/>
    </row>
    <row r="46" spans="1:11" ht="15.75">
      <c r="A46" s="48"/>
      <c r="B46" s="54"/>
      <c r="C46" s="56"/>
      <c r="D46" s="23" t="s">
        <v>15</v>
      </c>
      <c r="E46" s="24">
        <v>6</v>
      </c>
      <c r="F46" s="21"/>
      <c r="G46" s="20">
        <v>23</v>
      </c>
      <c r="H46" s="20">
        <f t="shared" si="5"/>
        <v>57</v>
      </c>
      <c r="I46" s="20">
        <v>80</v>
      </c>
      <c r="J46" s="19">
        <f>H46*E46</f>
        <v>342</v>
      </c>
      <c r="K46" s="61"/>
    </row>
    <row r="47" spans="1:11" ht="15.75">
      <c r="A47" s="48"/>
      <c r="B47" s="54"/>
      <c r="C47" s="56"/>
      <c r="D47" s="23" t="s">
        <v>14</v>
      </c>
      <c r="E47" s="24">
        <v>10</v>
      </c>
      <c r="F47" s="21">
        <v>17</v>
      </c>
      <c r="G47" s="20">
        <v>14</v>
      </c>
      <c r="H47" s="20">
        <f t="shared" si="5"/>
        <v>27</v>
      </c>
      <c r="I47" s="20">
        <v>41</v>
      </c>
      <c r="J47" s="19">
        <f>H47*F47</f>
        <v>459</v>
      </c>
      <c r="K47" s="61"/>
    </row>
    <row r="48" spans="1:11" ht="15.75">
      <c r="A48" s="48"/>
      <c r="B48" s="54"/>
      <c r="C48" s="56"/>
      <c r="D48" s="23" t="s">
        <v>13</v>
      </c>
      <c r="E48" s="24">
        <v>31</v>
      </c>
      <c r="F48" s="21">
        <v>56</v>
      </c>
      <c r="G48" s="20">
        <v>14</v>
      </c>
      <c r="H48" s="20">
        <f t="shared" si="5"/>
        <v>27</v>
      </c>
      <c r="I48" s="20">
        <v>41</v>
      </c>
      <c r="J48" s="19">
        <f>H48*F48</f>
        <v>1512</v>
      </c>
      <c r="K48" s="61"/>
    </row>
    <row r="49" spans="1:11" ht="15.75">
      <c r="A49" s="48"/>
      <c r="B49" s="54"/>
      <c r="C49" s="56"/>
      <c r="D49" s="23" t="s">
        <v>12</v>
      </c>
      <c r="E49" s="24">
        <v>20</v>
      </c>
      <c r="F49" s="21">
        <v>36</v>
      </c>
      <c r="G49" s="20">
        <v>14</v>
      </c>
      <c r="H49" s="20">
        <f t="shared" si="5"/>
        <v>20.4</v>
      </c>
      <c r="I49" s="20">
        <v>34.4</v>
      </c>
      <c r="J49" s="19">
        <f>H49*F49</f>
        <v>734.4</v>
      </c>
      <c r="K49" s="61"/>
    </row>
    <row r="50" spans="1:11" ht="15.75">
      <c r="A50" s="48"/>
      <c r="B50" s="54"/>
      <c r="C50" s="56"/>
      <c r="D50" s="23" t="s">
        <v>11</v>
      </c>
      <c r="E50" s="22"/>
      <c r="F50" s="21"/>
      <c r="G50" s="20">
        <v>14</v>
      </c>
      <c r="H50" s="20">
        <f t="shared" si="5"/>
        <v>14</v>
      </c>
      <c r="I50" s="20">
        <v>28</v>
      </c>
      <c r="J50" s="19">
        <f>H50*F50</f>
        <v>0</v>
      </c>
      <c r="K50" s="61"/>
    </row>
    <row r="51" spans="1:14" ht="15.75">
      <c r="A51" s="48"/>
      <c r="B51" s="29" t="s">
        <v>10</v>
      </c>
      <c r="C51" s="29"/>
      <c r="D51" s="29"/>
      <c r="E51" s="28">
        <f>SUM(E44:E50)</f>
        <v>79</v>
      </c>
      <c r="F51" s="27">
        <f>SUM(F44:F50)</f>
        <v>126</v>
      </c>
      <c r="G51" s="26"/>
      <c r="H51" s="26"/>
      <c r="I51" s="26"/>
      <c r="J51" s="25">
        <f>SUM(J44:J50)</f>
        <v>3650.4</v>
      </c>
      <c r="K51" s="61"/>
      <c r="L51" s="8">
        <f>J51/E51</f>
        <v>46.207594936708865</v>
      </c>
      <c r="N51" s="13"/>
    </row>
    <row r="52" spans="1:11" ht="15.75">
      <c r="A52" s="48"/>
      <c r="B52" s="53" t="s">
        <v>19</v>
      </c>
      <c r="C52" s="55" t="s">
        <v>18</v>
      </c>
      <c r="D52" s="23" t="s">
        <v>17</v>
      </c>
      <c r="E52" s="24"/>
      <c r="F52" s="21"/>
      <c r="G52" s="20">
        <v>23</v>
      </c>
      <c r="H52" s="20">
        <f aca="true" t="shared" si="6" ref="H52:H58">I52-G52</f>
        <v>72</v>
      </c>
      <c r="I52" s="20">
        <v>95</v>
      </c>
      <c r="J52" s="19">
        <f>H52*E52</f>
        <v>0</v>
      </c>
      <c r="K52" s="61"/>
    </row>
    <row r="53" spans="1:11" ht="15.75">
      <c r="A53" s="48"/>
      <c r="B53" s="54"/>
      <c r="C53" s="56"/>
      <c r="D53" s="23" t="s">
        <v>16</v>
      </c>
      <c r="E53" s="24">
        <v>24</v>
      </c>
      <c r="F53" s="21">
        <v>40</v>
      </c>
      <c r="G53" s="20">
        <v>14</v>
      </c>
      <c r="H53" s="20">
        <f t="shared" si="6"/>
        <v>27</v>
      </c>
      <c r="I53" s="20">
        <v>41</v>
      </c>
      <c r="J53" s="19">
        <f>H53*F53</f>
        <v>1080</v>
      </c>
      <c r="K53" s="61"/>
    </row>
    <row r="54" spans="1:11" ht="15.75">
      <c r="A54" s="48"/>
      <c r="B54" s="54"/>
      <c r="C54" s="56"/>
      <c r="D54" s="23" t="s">
        <v>15</v>
      </c>
      <c r="E54" s="24">
        <v>8</v>
      </c>
      <c r="F54" s="21"/>
      <c r="G54" s="20">
        <v>23</v>
      </c>
      <c r="H54" s="20">
        <f t="shared" si="6"/>
        <v>57</v>
      </c>
      <c r="I54" s="20">
        <v>80</v>
      </c>
      <c r="J54" s="19">
        <f>H54*E54</f>
        <v>456</v>
      </c>
      <c r="K54" s="61"/>
    </row>
    <row r="55" spans="1:11" ht="15.75">
      <c r="A55" s="48"/>
      <c r="B55" s="54"/>
      <c r="C55" s="56"/>
      <c r="D55" s="23" t="s">
        <v>14</v>
      </c>
      <c r="E55" s="24">
        <v>11</v>
      </c>
      <c r="F55" s="21">
        <v>18</v>
      </c>
      <c r="G55" s="20">
        <v>14</v>
      </c>
      <c r="H55" s="20">
        <f t="shared" si="6"/>
        <v>27</v>
      </c>
      <c r="I55" s="20">
        <v>41</v>
      </c>
      <c r="J55" s="19">
        <f>H55*F55</f>
        <v>486</v>
      </c>
      <c r="K55" s="61"/>
    </row>
    <row r="56" spans="1:11" ht="15.75">
      <c r="A56" s="48"/>
      <c r="B56" s="54"/>
      <c r="C56" s="56"/>
      <c r="D56" s="23" t="s">
        <v>13</v>
      </c>
      <c r="E56" s="24">
        <v>56</v>
      </c>
      <c r="F56" s="21">
        <v>102</v>
      </c>
      <c r="G56" s="20">
        <v>14</v>
      </c>
      <c r="H56" s="20">
        <f t="shared" si="6"/>
        <v>27</v>
      </c>
      <c r="I56" s="20">
        <v>41</v>
      </c>
      <c r="J56" s="19">
        <f>H56*F56</f>
        <v>2754</v>
      </c>
      <c r="K56" s="61"/>
    </row>
    <row r="57" spans="1:11" ht="15.75">
      <c r="A57" s="48"/>
      <c r="B57" s="54"/>
      <c r="C57" s="56"/>
      <c r="D57" s="23" t="s">
        <v>12</v>
      </c>
      <c r="E57" s="24">
        <v>72</v>
      </c>
      <c r="F57" s="21">
        <v>131</v>
      </c>
      <c r="G57" s="20">
        <v>14</v>
      </c>
      <c r="H57" s="20">
        <f t="shared" si="6"/>
        <v>20.4</v>
      </c>
      <c r="I57" s="20">
        <v>34.4</v>
      </c>
      <c r="J57" s="19">
        <f>H57*F57</f>
        <v>2672.3999999999996</v>
      </c>
      <c r="K57" s="61"/>
    </row>
    <row r="58" spans="1:11" ht="15.75">
      <c r="A58" s="48"/>
      <c r="B58" s="54"/>
      <c r="C58" s="56"/>
      <c r="D58" s="23" t="s">
        <v>11</v>
      </c>
      <c r="E58" s="22">
        <v>50</v>
      </c>
      <c r="F58" s="21">
        <v>91</v>
      </c>
      <c r="G58" s="20">
        <v>14</v>
      </c>
      <c r="H58" s="20">
        <f t="shared" si="6"/>
        <v>14</v>
      </c>
      <c r="I58" s="20">
        <v>28</v>
      </c>
      <c r="J58" s="19">
        <f>H58*F58</f>
        <v>1274</v>
      </c>
      <c r="K58" s="61"/>
    </row>
    <row r="59" spans="1:14" ht="15.75">
      <c r="A59" s="48"/>
      <c r="B59" s="18" t="s">
        <v>10</v>
      </c>
      <c r="C59" s="18"/>
      <c r="D59" s="18"/>
      <c r="E59" s="17">
        <f>SUM(E52:E58)</f>
        <v>221</v>
      </c>
      <c r="F59" s="16">
        <f>SUM(F52:F58)</f>
        <v>382</v>
      </c>
      <c r="G59" s="15"/>
      <c r="H59" s="15"/>
      <c r="I59" s="15"/>
      <c r="J59" s="14">
        <f>SUM(J52:J58)</f>
        <v>8722.4</v>
      </c>
      <c r="K59" s="61"/>
      <c r="L59" s="8">
        <f>J59/E59</f>
        <v>39.46787330316742</v>
      </c>
      <c r="N59" s="13"/>
    </row>
    <row r="60" spans="1:11" ht="15.75">
      <c r="A60" s="49"/>
      <c r="B60" s="50" t="s">
        <v>37</v>
      </c>
      <c r="C60" s="51"/>
      <c r="D60" s="52"/>
      <c r="E60" s="12">
        <f>E59+E51+E43+E35+E27+E19+E11</f>
        <v>1407</v>
      </c>
      <c r="F60" s="10">
        <f>F59+F51+F43+F35+F27+F19+F11</f>
        <v>2258</v>
      </c>
      <c r="G60" s="11"/>
      <c r="H60" s="11"/>
      <c r="I60" s="11"/>
      <c r="J60" s="10">
        <f>J59+J51+J43+J35+J27+J19+J11</f>
        <v>64373</v>
      </c>
      <c r="K60" s="62"/>
    </row>
  </sheetData>
  <mergeCells count="17">
    <mergeCell ref="K4:K60"/>
    <mergeCell ref="B36:B42"/>
    <mergeCell ref="C36:C42"/>
    <mergeCell ref="B44:B50"/>
    <mergeCell ref="C44:C50"/>
    <mergeCell ref="C20:C26"/>
    <mergeCell ref="B20:B26"/>
    <mergeCell ref="B28:B34"/>
    <mergeCell ref="C28:C34"/>
    <mergeCell ref="A4:A60"/>
    <mergeCell ref="B60:D60"/>
    <mergeCell ref="B52:B58"/>
    <mergeCell ref="C52:C58"/>
    <mergeCell ref="C4:C10"/>
    <mergeCell ref="B13:B18"/>
    <mergeCell ref="B4:B10"/>
    <mergeCell ref="C13:C18"/>
  </mergeCells>
  <printOptions/>
  <pageMargins left="0.2362204724409449" right="0.2362204724409449" top="0.3937007874015748" bottom="0.35433070866141736" header="0.31496062992125984" footer="0.31496062992125984"/>
  <pageSetup fitToHeight="0" fitToWidth="1" horizontalDpi="600" verticalDpi="600" orientation="portrait" paperSize="9" scale="91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BreakPreview" zoomScale="60" workbookViewId="0" topLeftCell="A1">
      <selection activeCell="G18" sqref="G18"/>
    </sheetView>
  </sheetViews>
  <sheetFormatPr defaultColWidth="9.140625" defaultRowHeight="15"/>
  <cols>
    <col min="2" max="2" width="29.00390625" style="0" customWidth="1"/>
    <col min="7" max="7" width="14.140625" style="0" customWidth="1"/>
  </cols>
  <sheetData>
    <row r="1" spans="1:7" ht="15">
      <c r="A1" s="63" t="s">
        <v>36</v>
      </c>
      <c r="B1" s="63"/>
      <c r="C1" s="63"/>
      <c r="D1" s="63"/>
      <c r="E1" s="63"/>
      <c r="F1" s="63"/>
      <c r="G1" s="63"/>
    </row>
    <row r="2" spans="1:7" ht="15">
      <c r="A2" s="63" t="s">
        <v>40</v>
      </c>
      <c r="B2" s="63"/>
      <c r="C2" s="63"/>
      <c r="D2" s="63"/>
      <c r="E2" s="63"/>
      <c r="F2" s="63"/>
      <c r="G2" s="63"/>
    </row>
    <row r="3" spans="1:7" ht="15" thickBot="1">
      <c r="A3" s="7"/>
      <c r="B3" s="6"/>
      <c r="C3" s="6"/>
      <c r="D3" s="6"/>
      <c r="E3" s="6"/>
      <c r="F3" s="6"/>
      <c r="G3" s="6"/>
    </row>
    <row r="4" spans="1:7" ht="15.75" customHeight="1" thickBot="1">
      <c r="A4" s="64" t="s">
        <v>9</v>
      </c>
      <c r="B4" s="64" t="s">
        <v>8</v>
      </c>
      <c r="C4" s="66" t="s">
        <v>7</v>
      </c>
      <c r="D4" s="67"/>
      <c r="E4" s="67"/>
      <c r="F4" s="68"/>
      <c r="G4" s="69" t="s">
        <v>6</v>
      </c>
    </row>
    <row r="5" spans="1:7" ht="15.75" thickBot="1">
      <c r="A5" s="65"/>
      <c r="B5" s="65"/>
      <c r="C5" s="5" t="s">
        <v>5</v>
      </c>
      <c r="D5" s="5" t="s">
        <v>4</v>
      </c>
      <c r="E5" s="5" t="s">
        <v>3</v>
      </c>
      <c r="F5" s="5" t="s">
        <v>2</v>
      </c>
      <c r="G5" s="70"/>
    </row>
    <row r="6" spans="1:7" ht="65.25" customHeight="1" thickBot="1">
      <c r="A6" s="4" t="s">
        <v>1</v>
      </c>
      <c r="B6" s="3" t="s">
        <v>0</v>
      </c>
      <c r="C6" s="2"/>
      <c r="D6" s="2"/>
      <c r="E6" s="2">
        <v>587</v>
      </c>
      <c r="F6" s="2">
        <f>G6-E6-D6</f>
        <v>820</v>
      </c>
      <c r="G6" s="1">
        <v>1407</v>
      </c>
    </row>
  </sheetData>
  <mergeCells count="6">
    <mergeCell ref="A1:G1"/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Радев</dc:creator>
  <cp:keywords/>
  <dc:description/>
  <cp:lastModifiedBy>User</cp:lastModifiedBy>
  <cp:lastPrinted>2021-06-14T06:50:19Z</cp:lastPrinted>
  <dcterms:created xsi:type="dcterms:W3CDTF">2021-04-20T13:04:14Z</dcterms:created>
  <dcterms:modified xsi:type="dcterms:W3CDTF">2021-06-14T13:35:46Z</dcterms:modified>
  <cp:category/>
  <cp:version/>
  <cp:contentType/>
  <cp:contentStatus/>
</cp:coreProperties>
</file>