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735" activeTab="2"/>
  </bookViews>
  <sheets>
    <sheet name="Приложение 1" sheetId="2" r:id="rId1"/>
    <sheet name="Приложение 2" sheetId="3" r:id="rId2"/>
    <sheet name="График" sheetId="4" r:id="rId3"/>
  </sheets>
  <definedNames>
    <definedName name="_xlnm._FilterDatabase" localSheetId="0" hidden="1">'Приложение 1'!$A$4:$K$4</definedName>
  </definedNames>
  <calcPr calcId="152511"/>
</workbook>
</file>

<file path=xl/calcChain.xml><?xml version="1.0" encoding="utf-8"?>
<calcChain xmlns="http://schemas.openxmlformats.org/spreadsheetml/2006/main">
  <c r="D19" i="3" l="1"/>
  <c r="E18" i="3"/>
  <c r="E17" i="3"/>
  <c r="E16" i="3"/>
  <c r="E15" i="3"/>
  <c r="E14" i="3"/>
  <c r="E13" i="3"/>
  <c r="D12" i="3"/>
  <c r="E11" i="3"/>
  <c r="E10" i="3"/>
  <c r="E9" i="3"/>
  <c r="E8" i="3"/>
  <c r="E7" i="3"/>
  <c r="E6" i="3"/>
  <c r="D20" i="3" l="1"/>
  <c r="E12" i="3"/>
  <c r="E19" i="3"/>
  <c r="E18" i="2"/>
  <c r="F17" i="2"/>
  <c r="F16" i="2"/>
  <c r="F15" i="2"/>
  <c r="F14" i="2"/>
  <c r="F13" i="2"/>
  <c r="F12" i="2"/>
  <c r="E11" i="2"/>
  <c r="F10" i="2"/>
  <c r="F9" i="2"/>
  <c r="F8" i="2"/>
  <c r="F7" i="2"/>
  <c r="F6" i="2"/>
  <c r="F5" i="2"/>
  <c r="E20" i="3" l="1"/>
  <c r="E19" i="2"/>
  <c r="H6" i="2"/>
  <c r="I6" i="2" s="1"/>
  <c r="H8" i="2"/>
  <c r="I8" i="2" s="1"/>
  <c r="H10" i="2"/>
  <c r="I10" i="2" s="1"/>
  <c r="F11" i="2"/>
  <c r="H13" i="2"/>
  <c r="I13" i="2" s="1"/>
  <c r="H15" i="2"/>
  <c r="I15" i="2" s="1"/>
  <c r="H17" i="2"/>
  <c r="I17" i="2" s="1"/>
  <c r="F18" i="2"/>
  <c r="H5" i="2"/>
  <c r="I5" i="2" s="1"/>
  <c r="H7" i="2"/>
  <c r="I7" i="2" s="1"/>
  <c r="H9" i="2"/>
  <c r="I9" i="2" s="1"/>
  <c r="H12" i="2"/>
  <c r="I12" i="2" s="1"/>
  <c r="H14" i="2"/>
  <c r="I14" i="2" s="1"/>
  <c r="H16" i="2"/>
  <c r="I16" i="2" s="1"/>
  <c r="F19" i="2" l="1"/>
  <c r="I18" i="2"/>
  <c r="H18" i="2"/>
  <c r="I11" i="2"/>
  <c r="H11" i="2"/>
  <c r="H19" i="2" l="1"/>
  <c r="I19" i="2"/>
</calcChain>
</file>

<file path=xl/sharedStrings.xml><?xml version="1.0" encoding="utf-8"?>
<sst xmlns="http://schemas.openxmlformats.org/spreadsheetml/2006/main" count="96" uniqueCount="40">
  <si>
    <t>Отдел и подотдел</t>
  </si>
  <si>
    <t>Дървесен вид</t>
  </si>
  <si>
    <t>Сортимент</t>
  </si>
  <si>
    <t>Прогнозно количество дървесина пл.куб.м.</t>
  </si>
  <si>
    <t>Прогнозно количество дървесина пр.куб.м.</t>
  </si>
  <si>
    <t>към Договор № ……….. \ …………………</t>
  </si>
  <si>
    <t>График за добив на дървесина по тримесечия</t>
  </si>
  <si>
    <t>ОБЩО</t>
  </si>
  <si>
    <t>І</t>
  </si>
  <si>
    <t>ІІ</t>
  </si>
  <si>
    <t>ІІІ</t>
  </si>
  <si>
    <t>ІV</t>
  </si>
  <si>
    <t>ВСИЧКО:</t>
  </si>
  <si>
    <t>Възложител:</t>
  </si>
  <si>
    <t>Изпълнител:</t>
  </si>
  <si>
    <t>цр</t>
  </si>
  <si>
    <t>бл</t>
  </si>
  <si>
    <t>Начална цена евро/пр.м3 без ДДС</t>
  </si>
  <si>
    <t>Обща цена евро без ДДС/ пл.м3</t>
  </si>
  <si>
    <t>Обща цена евро без ДДС/ пр.м3</t>
  </si>
  <si>
    <t>Обща цена евро без ДДС</t>
  </si>
  <si>
    <t>Гаранция за участие, евро 5%</t>
  </si>
  <si>
    <t>Стъпка на наддаване, евро</t>
  </si>
  <si>
    <t>Достигната цена евро/пл.м3 без ДДС</t>
  </si>
  <si>
    <t>Достигната цена евро/пр.м3 без ДДС</t>
  </si>
  <si>
    <t>обект</t>
  </si>
  <si>
    <t xml:space="preserve">Обект № </t>
  </si>
  <si>
    <t>тримесечие - 2026г., пл.куб.м.</t>
  </si>
  <si>
    <t>Техн.д-на - едра</t>
  </si>
  <si>
    <t>Техн.д-на - средна</t>
  </si>
  <si>
    <t>Техн.д-на - дърва</t>
  </si>
  <si>
    <t>Дърва за горене</t>
  </si>
  <si>
    <t>Общо  за подотдела:</t>
  </si>
  <si>
    <t>199б</t>
  </si>
  <si>
    <t>199в</t>
  </si>
  <si>
    <t>13-7-26</t>
  </si>
  <si>
    <t xml:space="preserve">Приложение №1 за обект № 13-7-26 </t>
  </si>
  <si>
    <t>ВСИЧКО за ОБЕКТ 13-7-26:</t>
  </si>
  <si>
    <t>Приложение №2 за обект № 13-7-26</t>
  </si>
  <si>
    <t xml:space="preserve">ПРИЛОЖЕНИЕ № 3 ЗА ОБЕКТ №13-7-26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</si>
</sst>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2"/>
      <color theme="1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  <font>
      <b/>
      <sz val="11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1" fillId="0" borderId="0" xfId="1"/>
    <xf numFmtId="0" fontId="4" fillId="0" borderId="0" xfId="0" applyFont="1"/>
    <xf numFmtId="0" fontId="5" fillId="0" borderId="0" xfId="0" applyFont="1"/>
    <xf numFmtId="0" fontId="4" fillId="0" borderId="1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/>
    <xf numFmtId="0" fontId="7" fillId="0" borderId="0" xfId="0" applyFont="1"/>
    <xf numFmtId="0" fontId="8" fillId="0" borderId="0" xfId="0" applyFont="1"/>
    <xf numFmtId="49" fontId="4" fillId="0" borderId="6" xfId="0" applyNumberFormat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1" fontId="11" fillId="4" borderId="8" xfId="0" applyNumberFormat="1" applyFont="1" applyFill="1" applyBorder="1" applyAlignment="1">
      <alignment horizontal="right"/>
    </xf>
    <xf numFmtId="2" fontId="1" fillId="0" borderId="4" xfId="0" applyNumberFormat="1" applyFont="1" applyFill="1" applyBorder="1" applyAlignment="1" applyProtection="1">
      <alignment vertical="top"/>
    </xf>
    <xf numFmtId="2" fontId="1" fillId="4" borderId="8" xfId="0" applyNumberFormat="1" applyFont="1" applyFill="1" applyBorder="1" applyAlignment="1">
      <alignment horizontal="right"/>
    </xf>
    <xf numFmtId="2" fontId="1" fillId="4" borderId="8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>
      <alignment vertical="top"/>
    </xf>
    <xf numFmtId="0" fontId="1" fillId="4" borderId="18" xfId="0" applyFont="1" applyFill="1" applyBorder="1" applyAlignment="1"/>
    <xf numFmtId="0" fontId="0" fillId="0" borderId="4" xfId="0" applyFill="1" applyBorder="1" applyAlignment="1"/>
    <xf numFmtId="0" fontId="1" fillId="4" borderId="6" xfId="0" applyNumberFormat="1" applyFont="1" applyFill="1" applyBorder="1" applyAlignment="1" applyProtection="1">
      <alignment horizontal="right" vertical="top"/>
    </xf>
    <xf numFmtId="1" fontId="1" fillId="0" borderId="4" xfId="0" applyNumberFormat="1" applyFont="1" applyFill="1" applyBorder="1" applyAlignment="1" applyProtection="1">
      <alignment horizontal="right" vertical="top"/>
    </xf>
    <xf numFmtId="1" fontId="11" fillId="4" borderId="6" xfId="0" applyNumberFormat="1" applyFont="1" applyFill="1" applyBorder="1" applyAlignment="1">
      <alignment horizontal="right"/>
    </xf>
    <xf numFmtId="2" fontId="1" fillId="0" borderId="6" xfId="0" applyNumberFormat="1" applyFont="1" applyFill="1" applyBorder="1" applyAlignment="1" applyProtection="1">
      <alignment vertical="top"/>
    </xf>
    <xf numFmtId="2" fontId="1" fillId="4" borderId="6" xfId="0" applyNumberFormat="1" applyFont="1" applyFill="1" applyBorder="1" applyAlignment="1">
      <alignment horizontal="right"/>
    </xf>
    <xf numFmtId="2" fontId="1" fillId="4" borderId="4" xfId="0" applyNumberFormat="1" applyFont="1" applyFill="1" applyBorder="1" applyAlignment="1" applyProtection="1">
      <alignment vertical="top"/>
    </xf>
    <xf numFmtId="0" fontId="1" fillId="4" borderId="10" xfId="0" applyFont="1" applyFill="1" applyBorder="1" applyAlignment="1"/>
    <xf numFmtId="0" fontId="1" fillId="4" borderId="4" xfId="0" applyNumberFormat="1" applyFont="1" applyFill="1" applyBorder="1" applyAlignment="1" applyProtection="1">
      <alignment horizontal="right" vertical="top"/>
    </xf>
    <xf numFmtId="1" fontId="11" fillId="4" borderId="4" xfId="0" applyNumberFormat="1" applyFont="1" applyFill="1" applyBorder="1" applyAlignment="1">
      <alignment horizontal="right"/>
    </xf>
    <xf numFmtId="2" fontId="1" fillId="4" borderId="4" xfId="0" applyNumberFormat="1" applyFont="1" applyFill="1" applyBorder="1" applyAlignment="1">
      <alignment horizontal="right"/>
    </xf>
    <xf numFmtId="2" fontId="1" fillId="4" borderId="6" xfId="0" applyNumberFormat="1" applyFont="1" applyFill="1" applyBorder="1" applyAlignment="1" applyProtection="1">
      <alignment vertical="top"/>
    </xf>
    <xf numFmtId="0" fontId="0" fillId="0" borderId="6" xfId="0" applyFill="1" applyBorder="1" applyAlignment="1"/>
    <xf numFmtId="1" fontId="1" fillId="0" borderId="6" xfId="0" applyNumberFormat="1" applyFont="1" applyFill="1" applyBorder="1" applyAlignment="1" applyProtection="1">
      <alignment horizontal="right" vertical="top"/>
    </xf>
    <xf numFmtId="2" fontId="1" fillId="4" borderId="23" xfId="0" applyNumberFormat="1" applyFont="1" applyFill="1" applyBorder="1" applyAlignment="1" applyProtection="1">
      <alignment vertical="top"/>
    </xf>
    <xf numFmtId="0" fontId="1" fillId="0" borderId="6" xfId="0" applyFont="1" applyFill="1" applyBorder="1" applyAlignment="1"/>
    <xf numFmtId="2" fontId="1" fillId="4" borderId="24" xfId="0" applyNumberFormat="1" applyFont="1" applyFill="1" applyBorder="1" applyAlignment="1" applyProtection="1">
      <alignment vertical="top"/>
    </xf>
    <xf numFmtId="0" fontId="1" fillId="4" borderId="25" xfId="0" applyFont="1" applyFill="1" applyBorder="1" applyAlignment="1"/>
    <xf numFmtId="0" fontId="1" fillId="4" borderId="5" xfId="0" applyNumberFormat="1" applyFont="1" applyFill="1" applyBorder="1" applyAlignment="1" applyProtection="1">
      <alignment horizontal="right" vertical="top"/>
    </xf>
    <xf numFmtId="0" fontId="10" fillId="0" borderId="26" xfId="0" applyNumberFormat="1" applyFont="1" applyFill="1" applyBorder="1" applyAlignment="1" applyProtection="1">
      <alignment horizontal="center" vertical="top" wrapText="1"/>
    </xf>
    <xf numFmtId="0" fontId="10" fillId="3" borderId="20" xfId="0" applyNumberFormat="1" applyFont="1" applyFill="1" applyBorder="1" applyAlignment="1" applyProtection="1">
      <alignment horizontal="right" vertical="top"/>
    </xf>
    <xf numFmtId="0" fontId="10" fillId="3" borderId="21" xfId="0" applyNumberFormat="1" applyFont="1" applyFill="1" applyBorder="1" applyAlignment="1" applyProtection="1">
      <alignment horizontal="right" vertical="top"/>
    </xf>
    <xf numFmtId="1" fontId="10" fillId="3" borderId="21" xfId="0" applyNumberFormat="1" applyFont="1" applyFill="1" applyBorder="1" applyAlignment="1" applyProtection="1">
      <alignment horizontal="right" vertical="top"/>
    </xf>
    <xf numFmtId="2" fontId="10" fillId="3" borderId="21" xfId="0" applyNumberFormat="1" applyFont="1" applyFill="1" applyBorder="1" applyAlignment="1" applyProtection="1">
      <alignment horizontal="right" vertical="top"/>
    </xf>
    <xf numFmtId="2" fontId="10" fillId="3" borderId="22" xfId="0" applyNumberFormat="1" applyFont="1" applyFill="1" applyBorder="1" applyAlignment="1" applyProtection="1">
      <alignment horizontal="right" vertical="top"/>
    </xf>
    <xf numFmtId="0" fontId="10" fillId="3" borderId="28" xfId="0" applyFont="1" applyFill="1" applyBorder="1" applyAlignment="1">
      <alignment horizontal="center"/>
    </xf>
    <xf numFmtId="1" fontId="10" fillId="3" borderId="19" xfId="0" applyNumberFormat="1" applyFont="1" applyFill="1" applyBorder="1" applyAlignment="1" applyProtection="1">
      <alignment horizontal="right" vertical="top"/>
    </xf>
    <xf numFmtId="2" fontId="10" fillId="3" borderId="19" xfId="0" applyNumberFormat="1" applyFont="1" applyFill="1" applyBorder="1" applyAlignment="1" applyProtection="1">
      <alignment horizontal="right" vertical="top"/>
    </xf>
    <xf numFmtId="0" fontId="10" fillId="3" borderId="1" xfId="0" applyFont="1" applyFill="1" applyBorder="1" applyAlignment="1">
      <alignment horizontal="left"/>
    </xf>
    <xf numFmtId="0" fontId="3" fillId="0" borderId="1" xfId="1" applyFont="1" applyBorder="1" applyAlignment="1">
      <alignment horizontal="center" vertical="center" wrapText="1"/>
    </xf>
    <xf numFmtId="0" fontId="3" fillId="0" borderId="20" xfId="1" applyFont="1" applyBorder="1" applyAlignment="1">
      <alignment horizontal="center" vertical="center" wrapText="1"/>
    </xf>
    <xf numFmtId="0" fontId="3" fillId="0" borderId="21" xfId="1" applyFont="1" applyBorder="1" applyAlignment="1">
      <alignment horizontal="center" vertical="center"/>
    </xf>
    <xf numFmtId="0" fontId="3" fillId="0" borderId="21" xfId="1" applyFont="1" applyBorder="1" applyAlignment="1">
      <alignment horizontal="center" vertical="center" wrapText="1"/>
    </xf>
    <xf numFmtId="0" fontId="13" fillId="0" borderId="20" xfId="0" applyFont="1" applyBorder="1" applyAlignment="1">
      <alignment vertical="center" textRotation="90"/>
    </xf>
    <xf numFmtId="0" fontId="14" fillId="0" borderId="21" xfId="1" applyFont="1" applyBorder="1" applyAlignment="1">
      <alignment horizontal="center" vertical="center" wrapText="1"/>
    </xf>
    <xf numFmtId="0" fontId="14" fillId="0" borderId="21" xfId="1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 wrapText="1"/>
    </xf>
    <xf numFmtId="0" fontId="10" fillId="0" borderId="16" xfId="0" applyNumberFormat="1" applyFont="1" applyFill="1" applyBorder="1" applyAlignment="1" applyProtection="1">
      <alignment horizontal="center" vertical="top" wrapText="1"/>
    </xf>
    <xf numFmtId="0" fontId="10" fillId="0" borderId="15" xfId="0" applyNumberFormat="1" applyFont="1" applyFill="1" applyBorder="1" applyAlignment="1" applyProtection="1">
      <alignment horizontal="center" vertical="top" wrapText="1"/>
    </xf>
    <xf numFmtId="0" fontId="10" fillId="0" borderId="26" xfId="0" applyNumberFormat="1" applyFont="1" applyFill="1" applyBorder="1" applyAlignment="1" applyProtection="1">
      <alignment horizontal="center" vertical="top" wrapText="1"/>
    </xf>
    <xf numFmtId="49" fontId="9" fillId="0" borderId="15" xfId="0" applyNumberFormat="1" applyFont="1" applyFill="1" applyBorder="1" applyAlignment="1" applyProtection="1">
      <alignment horizontal="center" vertical="center" textRotation="90"/>
    </xf>
    <xf numFmtId="49" fontId="9" fillId="0" borderId="26" xfId="0" applyNumberFormat="1" applyFont="1" applyFill="1" applyBorder="1" applyAlignment="1" applyProtection="1">
      <alignment horizontal="center" vertical="center" textRotation="90"/>
    </xf>
    <xf numFmtId="0" fontId="12" fillId="0" borderId="17" xfId="0" applyNumberFormat="1" applyFont="1" applyFill="1" applyBorder="1" applyAlignment="1" applyProtection="1">
      <alignment horizontal="center" wrapText="1"/>
    </xf>
    <xf numFmtId="0" fontId="12" fillId="0" borderId="27" xfId="0" applyNumberFormat="1" applyFont="1" applyFill="1" applyBorder="1" applyAlignment="1" applyProtection="1">
      <alignment horizont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2" fontId="12" fillId="0" borderId="17" xfId="0" applyNumberFormat="1" applyFont="1" applyFill="1" applyBorder="1" applyAlignment="1" applyProtection="1">
      <alignment horizontal="center"/>
    </xf>
    <xf numFmtId="2" fontId="12" fillId="0" borderId="27" xfId="0" applyNumberFormat="1" applyFont="1" applyFill="1" applyBorder="1" applyAlignment="1" applyProtection="1">
      <alignment horizontal="center"/>
    </xf>
    <xf numFmtId="0" fontId="10" fillId="3" borderId="1" xfId="0" applyFont="1" applyFill="1" applyBorder="1" applyAlignment="1">
      <alignment horizontal="center"/>
    </xf>
    <xf numFmtId="0" fontId="10" fillId="3" borderId="28" xfId="0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 vertical="center" wrapText="1"/>
    </xf>
    <xf numFmtId="0" fontId="2" fillId="2" borderId="29" xfId="1" applyFont="1" applyFill="1" applyBorder="1" applyAlignment="1">
      <alignment horizontal="center" vertical="center" wrapText="1"/>
    </xf>
    <xf numFmtId="0" fontId="2" fillId="2" borderId="26" xfId="1" applyFont="1" applyFill="1" applyBorder="1" applyAlignment="1">
      <alignment horizontal="center" vertical="center" wrapText="1"/>
    </xf>
    <xf numFmtId="0" fontId="2" fillId="2" borderId="30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4" xfId="0" applyFont="1" applyBorder="1" applyAlignment="1">
      <alignment horizontal="center"/>
    </xf>
  </cellXfs>
  <cellStyles count="2">
    <cellStyle name="Нормален" xfId="0" builtinId="0"/>
    <cellStyle name="Нормален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zoomScale="120" zoomScaleNormal="120" workbookViewId="0">
      <selection activeCell="F23" sqref="F23"/>
    </sheetView>
  </sheetViews>
  <sheetFormatPr defaultRowHeight="15" x14ac:dyDescent="0.25"/>
  <cols>
    <col min="1" max="1" width="3" customWidth="1"/>
    <col min="2" max="2" width="6.7109375" customWidth="1"/>
    <col min="3" max="3" width="4.42578125" customWidth="1"/>
    <col min="4" max="4" width="17.5703125" customWidth="1"/>
    <col min="5" max="5" width="8.42578125" customWidth="1"/>
    <col min="6" max="6" width="8.140625" customWidth="1"/>
    <col min="7" max="7" width="9.85546875" customWidth="1"/>
    <col min="8" max="8" width="10.7109375" customWidth="1"/>
    <col min="9" max="9" width="10.28515625" customWidth="1"/>
    <col min="10" max="10" width="7.42578125" customWidth="1"/>
    <col min="11" max="11" width="6.7109375" customWidth="1"/>
  </cols>
  <sheetData>
    <row r="1" spans="1:11" ht="16.149999999999999" customHeight="1" thickBot="1" x14ac:dyDescent="0.3">
      <c r="D1" s="64" t="s">
        <v>36</v>
      </c>
      <c r="E1" s="65"/>
      <c r="F1" s="65"/>
      <c r="G1" s="66"/>
    </row>
    <row r="2" spans="1:11" ht="16.5" thickBot="1" x14ac:dyDescent="0.3">
      <c r="D2" s="64"/>
      <c r="E2" s="65"/>
      <c r="F2" s="65"/>
      <c r="G2" s="66"/>
    </row>
    <row r="3" spans="1:11" ht="5.25" customHeight="1" thickBot="1" x14ac:dyDescent="0.3">
      <c r="B3" s="1"/>
      <c r="C3" s="1"/>
      <c r="D3" s="67"/>
      <c r="E3" s="67"/>
      <c r="F3" s="67"/>
      <c r="G3" s="1"/>
      <c r="H3" s="1"/>
      <c r="I3" s="1"/>
    </row>
    <row r="4" spans="1:11" ht="68.25" thickBot="1" x14ac:dyDescent="0.3">
      <c r="A4" s="53" t="s">
        <v>25</v>
      </c>
      <c r="B4" s="54" t="s">
        <v>0</v>
      </c>
      <c r="C4" s="54" t="s">
        <v>1</v>
      </c>
      <c r="D4" s="55" t="s">
        <v>2</v>
      </c>
      <c r="E4" s="54" t="s">
        <v>3</v>
      </c>
      <c r="F4" s="54" t="s">
        <v>4</v>
      </c>
      <c r="G4" s="54" t="s">
        <v>17</v>
      </c>
      <c r="H4" s="54" t="s">
        <v>19</v>
      </c>
      <c r="I4" s="54" t="s">
        <v>20</v>
      </c>
      <c r="J4" s="56" t="s">
        <v>21</v>
      </c>
      <c r="K4" s="54" t="s">
        <v>22</v>
      </c>
    </row>
    <row r="5" spans="1:11" s="18" customFormat="1" ht="12.75" customHeight="1" x14ac:dyDescent="0.25">
      <c r="A5" s="60" t="s">
        <v>35</v>
      </c>
      <c r="B5" s="57" t="s">
        <v>33</v>
      </c>
      <c r="C5" s="19" t="s">
        <v>15</v>
      </c>
      <c r="D5" s="32" t="s">
        <v>28</v>
      </c>
      <c r="E5" s="21">
        <v>163</v>
      </c>
      <c r="F5" s="33">
        <f>ROUND(E5/0.6,0)</f>
        <v>272</v>
      </c>
      <c r="G5" s="24">
        <v>18.989999999999998</v>
      </c>
      <c r="H5" s="26">
        <f t="shared" ref="H5:H10" si="0">F5*G5</f>
        <v>5165.28</v>
      </c>
      <c r="I5" s="36">
        <f t="shared" ref="I5:I10" si="1">H5</f>
        <v>5165.28</v>
      </c>
      <c r="J5" s="62">
        <v>2116.02</v>
      </c>
      <c r="K5" s="68">
        <v>423</v>
      </c>
    </row>
    <row r="6" spans="1:11" s="18" customFormat="1" ht="12.75" customHeight="1" x14ac:dyDescent="0.2">
      <c r="A6" s="60"/>
      <c r="B6" s="58"/>
      <c r="C6" s="19" t="s">
        <v>15</v>
      </c>
      <c r="D6" s="35" t="s">
        <v>29</v>
      </c>
      <c r="E6" s="21">
        <v>6</v>
      </c>
      <c r="F6" s="33">
        <f>ROUND(E6/0.6,0)</f>
        <v>10</v>
      </c>
      <c r="G6" s="24">
        <v>18.989999999999998</v>
      </c>
      <c r="H6" s="26">
        <f t="shared" si="0"/>
        <v>189.89999999999998</v>
      </c>
      <c r="I6" s="36">
        <f t="shared" si="1"/>
        <v>189.89999999999998</v>
      </c>
      <c r="J6" s="62"/>
      <c r="K6" s="68"/>
    </row>
    <row r="7" spans="1:11" s="18" customFormat="1" ht="12.75" customHeight="1" x14ac:dyDescent="0.25">
      <c r="A7" s="60"/>
      <c r="B7" s="58"/>
      <c r="C7" s="19" t="s">
        <v>15</v>
      </c>
      <c r="D7" s="20" t="s">
        <v>30</v>
      </c>
      <c r="E7" s="21">
        <v>200</v>
      </c>
      <c r="F7" s="33">
        <f>ROUND(E7/0.6,0)</f>
        <v>333</v>
      </c>
      <c r="G7" s="24">
        <v>18.989999999999998</v>
      </c>
      <c r="H7" s="26">
        <f t="shared" si="0"/>
        <v>6323.6699999999992</v>
      </c>
      <c r="I7" s="36">
        <f t="shared" si="1"/>
        <v>6323.6699999999992</v>
      </c>
      <c r="J7" s="62"/>
      <c r="K7" s="68"/>
    </row>
    <row r="8" spans="1:11" s="18" customFormat="1" ht="12.75" customHeight="1" x14ac:dyDescent="0.25">
      <c r="A8" s="60"/>
      <c r="B8" s="58"/>
      <c r="C8" s="19" t="s">
        <v>15</v>
      </c>
      <c r="D8" s="20" t="s">
        <v>31</v>
      </c>
      <c r="E8" s="21">
        <v>110</v>
      </c>
      <c r="F8" s="22">
        <f>ROUND(E8/0.55,0)</f>
        <v>200</v>
      </c>
      <c r="G8" s="24">
        <v>18.920000000000002</v>
      </c>
      <c r="H8" s="26">
        <f t="shared" si="0"/>
        <v>3784.0000000000005</v>
      </c>
      <c r="I8" s="36">
        <f t="shared" si="1"/>
        <v>3784.0000000000005</v>
      </c>
      <c r="J8" s="62"/>
      <c r="K8" s="68"/>
    </row>
    <row r="9" spans="1:11" s="18" customFormat="1" ht="12.75" customHeight="1" x14ac:dyDescent="0.25">
      <c r="A9" s="60"/>
      <c r="B9" s="58"/>
      <c r="C9" s="27" t="s">
        <v>16</v>
      </c>
      <c r="D9" s="20" t="s">
        <v>30</v>
      </c>
      <c r="E9" s="28">
        <v>28</v>
      </c>
      <c r="F9" s="22">
        <f>ROUND(E9/0.6,0)</f>
        <v>47</v>
      </c>
      <c r="G9" s="24">
        <v>18.989999999999998</v>
      </c>
      <c r="H9" s="26">
        <f t="shared" si="0"/>
        <v>892.53</v>
      </c>
      <c r="I9" s="36">
        <f t="shared" si="1"/>
        <v>892.53</v>
      </c>
      <c r="J9" s="62"/>
      <c r="K9" s="68"/>
    </row>
    <row r="10" spans="1:11" s="18" customFormat="1" ht="12.75" customHeight="1" thickBot="1" x14ac:dyDescent="0.3">
      <c r="A10" s="60"/>
      <c r="B10" s="58"/>
      <c r="C10" s="37" t="s">
        <v>16</v>
      </c>
      <c r="D10" s="32" t="s">
        <v>31</v>
      </c>
      <c r="E10" s="38">
        <v>11</v>
      </c>
      <c r="F10" s="22">
        <f>ROUND(E10/0.55,0)</f>
        <v>20</v>
      </c>
      <c r="G10" s="24">
        <v>18.920000000000002</v>
      </c>
      <c r="H10" s="31">
        <f t="shared" si="0"/>
        <v>378.40000000000003</v>
      </c>
      <c r="I10" s="34">
        <f t="shared" si="1"/>
        <v>378.40000000000003</v>
      </c>
      <c r="J10" s="62"/>
      <c r="K10" s="68"/>
    </row>
    <row r="11" spans="1:11" s="18" customFormat="1" ht="12.75" customHeight="1" thickBot="1" x14ac:dyDescent="0.3">
      <c r="A11" s="60"/>
      <c r="B11" s="59"/>
      <c r="C11" s="40"/>
      <c r="D11" s="41" t="s">
        <v>32</v>
      </c>
      <c r="E11" s="42">
        <f>SUM(E5:E10)</f>
        <v>518</v>
      </c>
      <c r="F11" s="42">
        <f>SUM(F5:F10)</f>
        <v>882</v>
      </c>
      <c r="G11" s="42"/>
      <c r="H11" s="43">
        <f>SUM(H5:H10)</f>
        <v>16733.78</v>
      </c>
      <c r="I11" s="44">
        <f>SUM(I5:I10)</f>
        <v>16733.78</v>
      </c>
      <c r="J11" s="62"/>
      <c r="K11" s="68"/>
    </row>
    <row r="12" spans="1:11" s="18" customFormat="1" ht="12.75" customHeight="1" x14ac:dyDescent="0.25">
      <c r="A12" s="60"/>
      <c r="B12" s="57" t="s">
        <v>34</v>
      </c>
      <c r="C12" s="19" t="s">
        <v>15</v>
      </c>
      <c r="D12" s="32" t="s">
        <v>28</v>
      </c>
      <c r="E12" s="21">
        <v>190</v>
      </c>
      <c r="F12" s="33">
        <f>ROUND(E12/0.6,0)</f>
        <v>317</v>
      </c>
      <c r="G12" s="24">
        <v>18.989999999999998</v>
      </c>
      <c r="H12" s="26">
        <f t="shared" ref="H12:H17" si="2">F12*G12</f>
        <v>6019.83</v>
      </c>
      <c r="I12" s="36">
        <f t="shared" ref="I12:I17" si="3">H12</f>
        <v>6019.83</v>
      </c>
      <c r="J12" s="62"/>
      <c r="K12" s="68"/>
    </row>
    <row r="13" spans="1:11" s="18" customFormat="1" ht="12.75" customHeight="1" x14ac:dyDescent="0.2">
      <c r="A13" s="60"/>
      <c r="B13" s="58"/>
      <c r="C13" s="19" t="s">
        <v>15</v>
      </c>
      <c r="D13" s="35" t="s">
        <v>29</v>
      </c>
      <c r="E13" s="21">
        <v>11</v>
      </c>
      <c r="F13" s="33">
        <f>ROUND(E13/0.6,0)</f>
        <v>18</v>
      </c>
      <c r="G13" s="24">
        <v>18.989999999999998</v>
      </c>
      <c r="H13" s="26">
        <f t="shared" si="2"/>
        <v>341.82</v>
      </c>
      <c r="I13" s="36">
        <f t="shared" si="3"/>
        <v>341.82</v>
      </c>
      <c r="J13" s="62"/>
      <c r="K13" s="68"/>
    </row>
    <row r="14" spans="1:11" s="18" customFormat="1" ht="12.75" customHeight="1" x14ac:dyDescent="0.25">
      <c r="A14" s="60"/>
      <c r="B14" s="58"/>
      <c r="C14" s="19" t="s">
        <v>15</v>
      </c>
      <c r="D14" s="20" t="s">
        <v>30</v>
      </c>
      <c r="E14" s="21">
        <v>307</v>
      </c>
      <c r="F14" s="33">
        <f>ROUND(E14/0.6,0)</f>
        <v>512</v>
      </c>
      <c r="G14" s="24">
        <v>18.989999999999998</v>
      </c>
      <c r="H14" s="26">
        <f t="shared" si="2"/>
        <v>9722.8799999999992</v>
      </c>
      <c r="I14" s="36">
        <f t="shared" si="3"/>
        <v>9722.8799999999992</v>
      </c>
      <c r="J14" s="62"/>
      <c r="K14" s="68"/>
    </row>
    <row r="15" spans="1:11" s="18" customFormat="1" ht="12.75" customHeight="1" x14ac:dyDescent="0.25">
      <c r="A15" s="60"/>
      <c r="B15" s="58"/>
      <c r="C15" s="19" t="s">
        <v>15</v>
      </c>
      <c r="D15" s="20" t="s">
        <v>31</v>
      </c>
      <c r="E15" s="21">
        <v>220</v>
      </c>
      <c r="F15" s="22">
        <f>ROUND(E15/0.55,0)</f>
        <v>400</v>
      </c>
      <c r="G15" s="24">
        <v>18.920000000000002</v>
      </c>
      <c r="H15" s="26">
        <f t="shared" si="2"/>
        <v>7568.0000000000009</v>
      </c>
      <c r="I15" s="36">
        <f t="shared" si="3"/>
        <v>7568.0000000000009</v>
      </c>
      <c r="J15" s="62"/>
      <c r="K15" s="68"/>
    </row>
    <row r="16" spans="1:11" s="18" customFormat="1" ht="12.75" customHeight="1" x14ac:dyDescent="0.25">
      <c r="A16" s="60"/>
      <c r="B16" s="58"/>
      <c r="C16" s="27" t="s">
        <v>16</v>
      </c>
      <c r="D16" s="20" t="s">
        <v>30</v>
      </c>
      <c r="E16" s="28">
        <v>37</v>
      </c>
      <c r="F16" s="22">
        <f>ROUND(E16/0.6,0)</f>
        <v>62</v>
      </c>
      <c r="G16" s="24">
        <v>18.989999999999998</v>
      </c>
      <c r="H16" s="26">
        <f t="shared" si="2"/>
        <v>1177.3799999999999</v>
      </c>
      <c r="I16" s="36">
        <f t="shared" si="3"/>
        <v>1177.3799999999999</v>
      </c>
      <c r="J16" s="62"/>
      <c r="K16" s="68"/>
    </row>
    <row r="17" spans="1:11" s="18" customFormat="1" ht="12.75" customHeight="1" thickBot="1" x14ac:dyDescent="0.3">
      <c r="A17" s="60"/>
      <c r="B17" s="58"/>
      <c r="C17" s="37" t="s">
        <v>16</v>
      </c>
      <c r="D17" s="32" t="s">
        <v>31</v>
      </c>
      <c r="E17" s="38">
        <v>22</v>
      </c>
      <c r="F17" s="22">
        <f>ROUND(E17/0.55,0)</f>
        <v>40</v>
      </c>
      <c r="G17" s="24">
        <v>18.920000000000002</v>
      </c>
      <c r="H17" s="31">
        <f t="shared" si="2"/>
        <v>756.80000000000007</v>
      </c>
      <c r="I17" s="34">
        <f t="shared" si="3"/>
        <v>756.80000000000007</v>
      </c>
      <c r="J17" s="62"/>
      <c r="K17" s="68"/>
    </row>
    <row r="18" spans="1:11" s="18" customFormat="1" ht="12.75" customHeight="1" thickBot="1" x14ac:dyDescent="0.3">
      <c r="A18" s="60"/>
      <c r="B18" s="59"/>
      <c r="C18" s="40"/>
      <c r="D18" s="41" t="s">
        <v>32</v>
      </c>
      <c r="E18" s="42">
        <f>SUM(E12:E17)</f>
        <v>787</v>
      </c>
      <c r="F18" s="42">
        <f>SUM(F12:F17)</f>
        <v>1349</v>
      </c>
      <c r="G18" s="42"/>
      <c r="H18" s="43">
        <f>SUM(H12:H17)</f>
        <v>25586.71</v>
      </c>
      <c r="I18" s="44">
        <f>SUM(I12:I17)</f>
        <v>25586.71</v>
      </c>
      <c r="J18" s="62"/>
      <c r="K18" s="68"/>
    </row>
    <row r="19" spans="1:11" s="18" customFormat="1" ht="15" customHeight="1" thickBot="1" x14ac:dyDescent="0.25">
      <c r="A19" s="61"/>
      <c r="B19" s="39"/>
      <c r="C19" s="70" t="s">
        <v>37</v>
      </c>
      <c r="D19" s="71"/>
      <c r="E19" s="46">
        <f>E11+E18</f>
        <v>1305</v>
      </c>
      <c r="F19" s="46">
        <f t="shared" ref="F19:I19" si="4">F11+F18</f>
        <v>2231</v>
      </c>
      <c r="G19" s="46"/>
      <c r="H19" s="47">
        <f t="shared" si="4"/>
        <v>42320.49</v>
      </c>
      <c r="I19" s="47">
        <f t="shared" si="4"/>
        <v>42320.49</v>
      </c>
      <c r="J19" s="63"/>
      <c r="K19" s="69"/>
    </row>
  </sheetData>
  <mergeCells count="9">
    <mergeCell ref="K5:K19"/>
    <mergeCell ref="C19:D19"/>
    <mergeCell ref="B5:B11"/>
    <mergeCell ref="B12:B18"/>
    <mergeCell ref="A5:A19"/>
    <mergeCell ref="J5:J19"/>
    <mergeCell ref="D1:G1"/>
    <mergeCell ref="D2:G2"/>
    <mergeCell ref="D3:F3"/>
  </mergeCells>
  <pageMargins left="0.15748031496062992" right="0.19685039370078741" top="0.27559055118110237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workbookViewId="0">
      <selection activeCell="P12" sqref="P12"/>
    </sheetView>
  </sheetViews>
  <sheetFormatPr defaultRowHeight="15" x14ac:dyDescent="0.25"/>
  <cols>
    <col min="1" max="1" width="10" customWidth="1"/>
    <col min="2" max="2" width="5.42578125" customWidth="1"/>
    <col min="3" max="3" width="20.140625" customWidth="1"/>
    <col min="4" max="4" width="12.28515625" customWidth="1"/>
    <col min="5" max="5" width="11.85546875" customWidth="1"/>
    <col min="6" max="6" width="11.5703125" customWidth="1"/>
    <col min="7" max="7" width="12.42578125" customWidth="1"/>
    <col min="8" max="8" width="10.5703125" customWidth="1"/>
    <col min="9" max="9" width="11.28515625" customWidth="1"/>
    <col min="10" max="10" width="10.140625" customWidth="1"/>
  </cols>
  <sheetData>
    <row r="1" spans="1:10" ht="15.75" thickBot="1" x14ac:dyDescent="0.3"/>
    <row r="2" spans="1:10" ht="16.149999999999999" customHeight="1" x14ac:dyDescent="0.25">
      <c r="C2" s="72" t="s">
        <v>38</v>
      </c>
      <c r="D2" s="73"/>
      <c r="E2" s="73"/>
      <c r="F2" s="73"/>
      <c r="G2" s="73"/>
    </row>
    <row r="3" spans="1:10" ht="16.5" thickBot="1" x14ac:dyDescent="0.3">
      <c r="C3" s="74"/>
      <c r="D3" s="75"/>
      <c r="E3" s="75"/>
      <c r="F3" s="75"/>
      <c r="G3" s="75"/>
    </row>
    <row r="4" spans="1:10" ht="16.5" thickBot="1" x14ac:dyDescent="0.3">
      <c r="A4" s="1"/>
      <c r="B4" s="1"/>
      <c r="C4" s="13"/>
      <c r="D4" s="13"/>
      <c r="E4" s="13"/>
      <c r="F4" s="1"/>
      <c r="G4" s="1"/>
      <c r="H4" s="1"/>
      <c r="I4" s="1"/>
    </row>
    <row r="5" spans="1:10" ht="79.5" thickBot="1" x14ac:dyDescent="0.3">
      <c r="A5" s="49" t="s">
        <v>0</v>
      </c>
      <c r="B5" s="50" t="s">
        <v>1</v>
      </c>
      <c r="C5" s="51" t="s">
        <v>2</v>
      </c>
      <c r="D5" s="52" t="s">
        <v>3</v>
      </c>
      <c r="E5" s="52" t="s">
        <v>4</v>
      </c>
      <c r="F5" s="52" t="s">
        <v>23</v>
      </c>
      <c r="G5" s="52" t="s">
        <v>24</v>
      </c>
      <c r="H5" s="52" t="s">
        <v>18</v>
      </c>
      <c r="I5" s="52" t="s">
        <v>19</v>
      </c>
      <c r="J5" s="52" t="s">
        <v>20</v>
      </c>
    </row>
    <row r="6" spans="1:10" x14ac:dyDescent="0.25">
      <c r="A6" s="58" t="s">
        <v>33</v>
      </c>
      <c r="B6" s="19" t="s">
        <v>15</v>
      </c>
      <c r="C6" s="32" t="s">
        <v>28</v>
      </c>
      <c r="D6" s="21">
        <v>163</v>
      </c>
      <c r="E6" s="33">
        <f>ROUND(D6/0.6,0)</f>
        <v>272</v>
      </c>
      <c r="F6" s="23"/>
      <c r="G6" s="24"/>
      <c r="H6" s="25"/>
      <c r="I6" s="31"/>
      <c r="J6" s="31"/>
    </row>
    <row r="7" spans="1:10" x14ac:dyDescent="0.25">
      <c r="A7" s="58"/>
      <c r="B7" s="19" t="s">
        <v>15</v>
      </c>
      <c r="C7" s="35" t="s">
        <v>29</v>
      </c>
      <c r="D7" s="21">
        <v>6</v>
      </c>
      <c r="E7" s="33">
        <f>ROUND(D7/0.6,0)</f>
        <v>10</v>
      </c>
      <c r="F7" s="23"/>
      <c r="G7" s="15"/>
      <c r="H7" s="25"/>
      <c r="I7" s="26"/>
      <c r="J7" s="26"/>
    </row>
    <row r="8" spans="1:10" x14ac:dyDescent="0.25">
      <c r="A8" s="58"/>
      <c r="B8" s="19" t="s">
        <v>15</v>
      </c>
      <c r="C8" s="20" t="s">
        <v>30</v>
      </c>
      <c r="D8" s="21">
        <v>200</v>
      </c>
      <c r="E8" s="33">
        <f>ROUND(D8/0.6,0)</f>
        <v>333</v>
      </c>
      <c r="F8" s="23"/>
      <c r="G8" s="15"/>
      <c r="H8" s="25"/>
      <c r="I8" s="26"/>
      <c r="J8" s="26"/>
    </row>
    <row r="9" spans="1:10" x14ac:dyDescent="0.25">
      <c r="A9" s="58"/>
      <c r="B9" s="19" t="s">
        <v>15</v>
      </c>
      <c r="C9" s="20" t="s">
        <v>31</v>
      </c>
      <c r="D9" s="21">
        <v>110</v>
      </c>
      <c r="E9" s="22">
        <f>ROUND(D9/0.55,0)</f>
        <v>200</v>
      </c>
      <c r="F9" s="23"/>
      <c r="G9" s="15"/>
      <c r="H9" s="30"/>
      <c r="I9" s="26"/>
      <c r="J9" s="26"/>
    </row>
    <row r="10" spans="1:10" x14ac:dyDescent="0.25">
      <c r="A10" s="58"/>
      <c r="B10" s="27" t="s">
        <v>16</v>
      </c>
      <c r="C10" s="20" t="s">
        <v>30</v>
      </c>
      <c r="D10" s="28">
        <v>28</v>
      </c>
      <c r="E10" s="22">
        <f>ROUND(D10/0.6,0)</f>
        <v>47</v>
      </c>
      <c r="F10" s="29"/>
      <c r="G10" s="15"/>
      <c r="H10" s="30"/>
      <c r="I10" s="26"/>
      <c r="J10" s="26"/>
    </row>
    <row r="11" spans="1:10" ht="15.75" thickBot="1" x14ac:dyDescent="0.3">
      <c r="A11" s="58"/>
      <c r="B11" s="37" t="s">
        <v>16</v>
      </c>
      <c r="C11" s="32" t="s">
        <v>31</v>
      </c>
      <c r="D11" s="38">
        <v>11</v>
      </c>
      <c r="E11" s="22">
        <f>ROUND(D11/0.55,0)</f>
        <v>20</v>
      </c>
      <c r="F11" s="23"/>
      <c r="G11" s="24"/>
      <c r="H11" s="25"/>
      <c r="I11" s="31"/>
      <c r="J11" s="31"/>
    </row>
    <row r="12" spans="1:10" ht="15.75" thickBot="1" x14ac:dyDescent="0.3">
      <c r="A12" s="59"/>
      <c r="B12" s="40"/>
      <c r="C12" s="41" t="s">
        <v>32</v>
      </c>
      <c r="D12" s="42">
        <f>SUM(D6:D11)</f>
        <v>518</v>
      </c>
      <c r="E12" s="42">
        <f>SUM(E6:E11)</f>
        <v>882</v>
      </c>
      <c r="F12" s="42"/>
      <c r="G12" s="43"/>
      <c r="H12" s="42"/>
      <c r="I12" s="43"/>
      <c r="J12" s="43"/>
    </row>
    <row r="13" spans="1:10" x14ac:dyDescent="0.25">
      <c r="A13" s="57" t="s">
        <v>34</v>
      </c>
      <c r="B13" s="19" t="s">
        <v>15</v>
      </c>
      <c r="C13" s="32" t="s">
        <v>28</v>
      </c>
      <c r="D13" s="21">
        <v>190</v>
      </c>
      <c r="E13" s="33">
        <f>ROUND(D13/0.6,0)</f>
        <v>317</v>
      </c>
      <c r="F13" s="14"/>
      <c r="G13" s="15"/>
      <c r="H13" s="16"/>
      <c r="I13" s="17"/>
      <c r="J13" s="17"/>
    </row>
    <row r="14" spans="1:10" x14ac:dyDescent="0.25">
      <c r="A14" s="58"/>
      <c r="B14" s="19" t="s">
        <v>15</v>
      </c>
      <c r="C14" s="35" t="s">
        <v>29</v>
      </c>
      <c r="D14" s="21">
        <v>11</v>
      </c>
      <c r="E14" s="33">
        <f>ROUND(D14/0.6,0)</f>
        <v>18</v>
      </c>
      <c r="F14" s="23"/>
      <c r="G14" s="15"/>
      <c r="H14" s="25"/>
      <c r="I14" s="26"/>
      <c r="J14" s="26"/>
    </row>
    <row r="15" spans="1:10" x14ac:dyDescent="0.25">
      <c r="A15" s="58"/>
      <c r="B15" s="19" t="s">
        <v>15</v>
      </c>
      <c r="C15" s="20" t="s">
        <v>30</v>
      </c>
      <c r="D15" s="21">
        <v>307</v>
      </c>
      <c r="E15" s="33">
        <f>ROUND(D15/0.6,0)</f>
        <v>512</v>
      </c>
      <c r="F15" s="23"/>
      <c r="G15" s="15"/>
      <c r="H15" s="25"/>
      <c r="I15" s="26"/>
      <c r="J15" s="26"/>
    </row>
    <row r="16" spans="1:10" x14ac:dyDescent="0.25">
      <c r="A16" s="58"/>
      <c r="B16" s="19" t="s">
        <v>15</v>
      </c>
      <c r="C16" s="20" t="s">
        <v>31</v>
      </c>
      <c r="D16" s="21">
        <v>220</v>
      </c>
      <c r="E16" s="22">
        <f>ROUND(D16/0.55,0)</f>
        <v>400</v>
      </c>
      <c r="F16" s="23"/>
      <c r="G16" s="15"/>
      <c r="H16" s="30"/>
      <c r="I16" s="26"/>
      <c r="J16" s="26"/>
    </row>
    <row r="17" spans="1:10" x14ac:dyDescent="0.25">
      <c r="A17" s="58"/>
      <c r="B17" s="27" t="s">
        <v>16</v>
      </c>
      <c r="C17" s="20" t="s">
        <v>30</v>
      </c>
      <c r="D17" s="28">
        <v>37</v>
      </c>
      <c r="E17" s="22">
        <f>ROUND(D17/0.6,0)</f>
        <v>62</v>
      </c>
      <c r="F17" s="29"/>
      <c r="G17" s="15"/>
      <c r="H17" s="30"/>
      <c r="I17" s="26"/>
      <c r="J17" s="26"/>
    </row>
    <row r="18" spans="1:10" ht="15.75" thickBot="1" x14ac:dyDescent="0.3">
      <c r="A18" s="58"/>
      <c r="B18" s="37" t="s">
        <v>16</v>
      </c>
      <c r="C18" s="32" t="s">
        <v>31</v>
      </c>
      <c r="D18" s="38">
        <v>22</v>
      </c>
      <c r="E18" s="22">
        <f>ROUND(D18/0.55,0)</f>
        <v>40</v>
      </c>
      <c r="F18" s="23"/>
      <c r="G18" s="24"/>
      <c r="H18" s="25"/>
      <c r="I18" s="31"/>
      <c r="J18" s="31"/>
    </row>
    <row r="19" spans="1:10" ht="15.75" thickBot="1" x14ac:dyDescent="0.3">
      <c r="A19" s="59"/>
      <c r="B19" s="40"/>
      <c r="C19" s="41" t="s">
        <v>32</v>
      </c>
      <c r="D19" s="42">
        <f>SUM(D13:D18)</f>
        <v>787</v>
      </c>
      <c r="E19" s="42">
        <f>SUM(E13:E18)</f>
        <v>1349</v>
      </c>
      <c r="F19" s="42"/>
      <c r="G19" s="43"/>
      <c r="H19" s="42"/>
      <c r="I19" s="43"/>
      <c r="J19" s="43"/>
    </row>
    <row r="20" spans="1:10" ht="15.75" thickBot="1" x14ac:dyDescent="0.3">
      <c r="A20" s="39"/>
      <c r="B20" s="48" t="s">
        <v>37</v>
      </c>
      <c r="C20" s="45"/>
      <c r="D20" s="46">
        <f>D12+D19</f>
        <v>1305</v>
      </c>
      <c r="E20" s="46">
        <f>E12+E19</f>
        <v>2231</v>
      </c>
      <c r="F20" s="46"/>
      <c r="G20" s="46"/>
      <c r="H20" s="46"/>
      <c r="I20" s="47"/>
      <c r="J20" s="47"/>
    </row>
  </sheetData>
  <mergeCells count="4">
    <mergeCell ref="A6:A12"/>
    <mergeCell ref="A13:A19"/>
    <mergeCell ref="C2:G2"/>
    <mergeCell ref="C3:G3"/>
  </mergeCells>
  <pageMargins left="0.7" right="0.7" top="0.75" bottom="0.75" header="0.3" footer="0.3"/>
  <pageSetup paperSize="9" scale="66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7"/>
  <sheetViews>
    <sheetView tabSelected="1" zoomScaleNormal="100" workbookViewId="0">
      <selection activeCell="H13" sqref="H13"/>
    </sheetView>
  </sheetViews>
  <sheetFormatPr defaultRowHeight="15" x14ac:dyDescent="0.25"/>
  <cols>
    <col min="2" max="2" width="12.42578125" customWidth="1"/>
  </cols>
  <sheetData>
    <row r="2" spans="2:7" x14ac:dyDescent="0.25">
      <c r="B2" s="76" t="s">
        <v>39</v>
      </c>
      <c r="C2" s="76"/>
      <c r="D2" s="76"/>
      <c r="E2" s="76"/>
      <c r="F2" s="76"/>
      <c r="G2" s="76"/>
    </row>
    <row r="3" spans="2:7" x14ac:dyDescent="0.25">
      <c r="B3" s="76" t="s">
        <v>5</v>
      </c>
      <c r="C3" s="76"/>
      <c r="D3" s="76"/>
      <c r="E3" s="76"/>
      <c r="F3" s="76"/>
      <c r="G3" s="76"/>
    </row>
    <row r="4" spans="2:7" x14ac:dyDescent="0.25">
      <c r="B4" s="2"/>
      <c r="C4" s="2"/>
      <c r="D4" s="2"/>
      <c r="E4" s="2"/>
      <c r="F4" s="2"/>
      <c r="G4" s="3"/>
    </row>
    <row r="5" spans="2:7" x14ac:dyDescent="0.25">
      <c r="B5" s="2"/>
      <c r="C5" s="2"/>
      <c r="D5" s="2"/>
      <c r="E5" s="2"/>
      <c r="F5" s="2"/>
      <c r="G5" s="3"/>
    </row>
    <row r="6" spans="2:7" x14ac:dyDescent="0.25">
      <c r="B6" s="76" t="s">
        <v>6</v>
      </c>
      <c r="C6" s="76"/>
      <c r="D6" s="76"/>
      <c r="E6" s="76"/>
      <c r="F6" s="76"/>
      <c r="G6" s="76"/>
    </row>
    <row r="7" spans="2:7" ht="15.75" thickBot="1" x14ac:dyDescent="0.3">
      <c r="B7" s="3"/>
      <c r="C7" s="3"/>
      <c r="D7" s="3"/>
      <c r="E7" s="3"/>
      <c r="F7" s="3"/>
      <c r="G7" s="3"/>
    </row>
    <row r="8" spans="2:7" x14ac:dyDescent="0.25">
      <c r="B8" s="77" t="s">
        <v>26</v>
      </c>
      <c r="C8" s="80" t="s">
        <v>27</v>
      </c>
      <c r="D8" s="80"/>
      <c r="E8" s="80"/>
      <c r="F8" s="80"/>
      <c r="G8" s="82" t="s">
        <v>7</v>
      </c>
    </row>
    <row r="9" spans="2:7" x14ac:dyDescent="0.25">
      <c r="B9" s="78"/>
      <c r="C9" s="81"/>
      <c r="D9" s="81"/>
      <c r="E9" s="81"/>
      <c r="F9" s="81"/>
      <c r="G9" s="83"/>
    </row>
    <row r="10" spans="2:7" ht="15.75" thickBot="1" x14ac:dyDescent="0.3">
      <c r="B10" s="79"/>
      <c r="C10" s="4" t="s">
        <v>8</v>
      </c>
      <c r="D10" s="4" t="s">
        <v>9</v>
      </c>
      <c r="E10" s="4" t="s">
        <v>10</v>
      </c>
      <c r="F10" s="4" t="s">
        <v>11</v>
      </c>
      <c r="G10" s="84"/>
    </row>
    <row r="11" spans="2:7" ht="53.25" customHeight="1" x14ac:dyDescent="0.25">
      <c r="B11" s="12" t="s">
        <v>35</v>
      </c>
      <c r="C11" s="5">
        <v>0</v>
      </c>
      <c r="D11" s="5">
        <v>0</v>
      </c>
      <c r="E11" s="5">
        <v>0</v>
      </c>
      <c r="F11" s="5">
        <v>1305</v>
      </c>
      <c r="G11" s="6">
        <v>1305</v>
      </c>
    </row>
    <row r="12" spans="2:7" x14ac:dyDescent="0.25">
      <c r="B12" s="7"/>
      <c r="C12" s="8"/>
      <c r="D12" s="8"/>
      <c r="E12" s="8"/>
      <c r="F12" s="8"/>
      <c r="G12" s="6"/>
    </row>
    <row r="13" spans="2:7" x14ac:dyDescent="0.25">
      <c r="B13" s="9" t="s">
        <v>12</v>
      </c>
      <c r="C13" s="7">
        <v>0</v>
      </c>
      <c r="D13" s="7">
        <v>0</v>
      </c>
      <c r="E13" s="7">
        <v>0</v>
      </c>
      <c r="F13" s="7">
        <v>1305</v>
      </c>
      <c r="G13" s="7">
        <v>1305</v>
      </c>
    </row>
    <row r="14" spans="2:7" x14ac:dyDescent="0.25">
      <c r="B14" s="3"/>
      <c r="C14" s="3"/>
      <c r="D14" s="3"/>
      <c r="E14" s="3"/>
      <c r="F14" s="3"/>
      <c r="G14" s="3"/>
    </row>
    <row r="17" spans="2:7" ht="15.75" x14ac:dyDescent="0.25">
      <c r="B17" s="10" t="s">
        <v>13</v>
      </c>
      <c r="C17" s="10"/>
      <c r="E17" s="10"/>
      <c r="F17" s="10" t="s">
        <v>14</v>
      </c>
      <c r="G17" s="11"/>
    </row>
  </sheetData>
  <mergeCells count="6">
    <mergeCell ref="B2:G2"/>
    <mergeCell ref="B3:G3"/>
    <mergeCell ref="B6:G6"/>
    <mergeCell ref="B8:B10"/>
    <mergeCell ref="C8:F9"/>
    <mergeCell ref="G8:G1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Приложение 1</vt:lpstr>
      <vt:lpstr>Приложение 2</vt:lpstr>
      <vt:lpstr>График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2026-08-14T11:12:08Z</dcterms:modified>
</cp:coreProperties>
</file>