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35"/>
  </bookViews>
  <sheets>
    <sheet name="Приложение 1" sheetId="2" r:id="rId1"/>
    <sheet name="Приложение 2" sheetId="3" r:id="rId2"/>
    <sheet name="График" sheetId="4" r:id="rId3"/>
  </sheets>
  <definedNames>
    <definedName name="_xlnm._FilterDatabase" localSheetId="0" hidden="1">'Приложение 1'!$A$4:$K$4</definedName>
  </definedNames>
  <calcPr calcId="152511"/>
</workbook>
</file>

<file path=xl/calcChain.xml><?xml version="1.0" encoding="utf-8"?>
<calcChain xmlns="http://schemas.openxmlformats.org/spreadsheetml/2006/main">
  <c r="D47" i="3" l="1"/>
  <c r="E46" i="3"/>
  <c r="E45" i="3"/>
  <c r="E44" i="3"/>
  <c r="E43" i="3"/>
  <c r="D42" i="3"/>
  <c r="E41" i="3"/>
  <c r="E40" i="3"/>
  <c r="E39" i="3"/>
  <c r="E38" i="3"/>
  <c r="D37" i="3"/>
  <c r="E36" i="3"/>
  <c r="E35" i="3"/>
  <c r="E34" i="3"/>
  <c r="E33" i="3"/>
  <c r="E32" i="3"/>
  <c r="E31" i="3"/>
  <c r="D30" i="3"/>
  <c r="E29" i="3"/>
  <c r="E28" i="3"/>
  <c r="E27" i="3"/>
  <c r="E26" i="3"/>
  <c r="E25" i="3"/>
  <c r="E24" i="3"/>
  <c r="E23" i="3"/>
  <c r="E22" i="3"/>
  <c r="D21" i="3"/>
  <c r="E20" i="3"/>
  <c r="E19" i="3"/>
  <c r="E18" i="3"/>
  <c r="E17" i="3"/>
  <c r="E16" i="3"/>
  <c r="E15" i="3"/>
  <c r="D14" i="3"/>
  <c r="E13" i="3"/>
  <c r="E12" i="3"/>
  <c r="E11" i="3"/>
  <c r="E10" i="3"/>
  <c r="E9" i="3"/>
  <c r="E8" i="3"/>
  <c r="E7" i="3"/>
  <c r="E6" i="3"/>
  <c r="D48" i="3" l="1"/>
  <c r="E14" i="3"/>
  <c r="E30" i="3"/>
  <c r="E42" i="3"/>
  <c r="E21" i="3"/>
  <c r="E37" i="3"/>
  <c r="E47" i="3"/>
  <c r="E46" i="2"/>
  <c r="F45" i="2"/>
  <c r="F44" i="2"/>
  <c r="F43" i="2"/>
  <c r="F42" i="2"/>
  <c r="E41" i="2"/>
  <c r="F40" i="2"/>
  <c r="F39" i="2"/>
  <c r="F38" i="2"/>
  <c r="F37" i="2"/>
  <c r="E36" i="2"/>
  <c r="F35" i="2"/>
  <c r="F34" i="2"/>
  <c r="F33" i="2"/>
  <c r="F32" i="2"/>
  <c r="F31" i="2"/>
  <c r="F30" i="2"/>
  <c r="E29" i="2"/>
  <c r="F28" i="2"/>
  <c r="F27" i="2"/>
  <c r="F26" i="2"/>
  <c r="F25" i="2"/>
  <c r="F24" i="2"/>
  <c r="F23" i="2"/>
  <c r="F22" i="2"/>
  <c r="F21" i="2"/>
  <c r="E20" i="2"/>
  <c r="F19" i="2"/>
  <c r="H19" i="2" s="1"/>
  <c r="I19" i="2" s="1"/>
  <c r="F18" i="2"/>
  <c r="H18" i="2" s="1"/>
  <c r="I18" i="2" s="1"/>
  <c r="F17" i="2"/>
  <c r="H17" i="2" s="1"/>
  <c r="I17" i="2" s="1"/>
  <c r="F16" i="2"/>
  <c r="H16" i="2" s="1"/>
  <c r="I16" i="2" s="1"/>
  <c r="F15" i="2"/>
  <c r="H15" i="2" s="1"/>
  <c r="I15" i="2" s="1"/>
  <c r="F14" i="2"/>
  <c r="E13" i="2"/>
  <c r="F12" i="2"/>
  <c r="H12" i="2" s="1"/>
  <c r="I12" i="2" s="1"/>
  <c r="F11" i="2"/>
  <c r="H11" i="2" s="1"/>
  <c r="I11" i="2" s="1"/>
  <c r="F10" i="2"/>
  <c r="H10" i="2" s="1"/>
  <c r="I10" i="2" s="1"/>
  <c r="F9" i="2"/>
  <c r="H9" i="2" s="1"/>
  <c r="I9" i="2" s="1"/>
  <c r="F8" i="2"/>
  <c r="H8" i="2" s="1"/>
  <c r="I8" i="2" s="1"/>
  <c r="F7" i="2"/>
  <c r="H7" i="2" s="1"/>
  <c r="I7" i="2" s="1"/>
  <c r="F6" i="2"/>
  <c r="H6" i="2" s="1"/>
  <c r="I6" i="2" s="1"/>
  <c r="F5" i="2"/>
  <c r="E47" i="2" l="1"/>
  <c r="F20" i="2"/>
  <c r="E48" i="3"/>
  <c r="F13" i="2"/>
  <c r="H5" i="2"/>
  <c r="H22" i="2"/>
  <c r="I22" i="2" s="1"/>
  <c r="H24" i="2"/>
  <c r="I24" i="2" s="1"/>
  <c r="H26" i="2"/>
  <c r="I26" i="2" s="1"/>
  <c r="H28" i="2"/>
  <c r="I28" i="2" s="1"/>
  <c r="F29" i="2"/>
  <c r="H31" i="2"/>
  <c r="I31" i="2" s="1"/>
  <c r="H33" i="2"/>
  <c r="I33" i="2" s="1"/>
  <c r="H35" i="2"/>
  <c r="I35" i="2" s="1"/>
  <c r="F36" i="2"/>
  <c r="H38" i="2"/>
  <c r="I38" i="2" s="1"/>
  <c r="H40" i="2"/>
  <c r="I40" i="2" s="1"/>
  <c r="F41" i="2"/>
  <c r="H43" i="2"/>
  <c r="I43" i="2" s="1"/>
  <c r="H45" i="2"/>
  <c r="I45" i="2" s="1"/>
  <c r="F46" i="2"/>
  <c r="H21" i="2"/>
  <c r="I21" i="2" s="1"/>
  <c r="H23" i="2"/>
  <c r="I23" i="2" s="1"/>
  <c r="H25" i="2"/>
  <c r="I25" i="2" s="1"/>
  <c r="H27" i="2"/>
  <c r="I27" i="2" s="1"/>
  <c r="H30" i="2"/>
  <c r="I30" i="2" s="1"/>
  <c r="H32" i="2"/>
  <c r="I32" i="2" s="1"/>
  <c r="H34" i="2"/>
  <c r="I34" i="2" s="1"/>
  <c r="H37" i="2"/>
  <c r="I37" i="2" s="1"/>
  <c r="H39" i="2"/>
  <c r="I39" i="2" s="1"/>
  <c r="H42" i="2"/>
  <c r="I42" i="2" s="1"/>
  <c r="H44" i="2"/>
  <c r="I44" i="2" s="1"/>
  <c r="H14" i="2"/>
  <c r="F47" i="2" l="1"/>
  <c r="H46" i="2"/>
  <c r="I36" i="2"/>
  <c r="I46" i="2"/>
  <c r="H36" i="2"/>
  <c r="I41" i="2"/>
  <c r="I29" i="2"/>
  <c r="H41" i="2"/>
  <c r="H29" i="2"/>
  <c r="I14" i="2"/>
  <c r="I20" i="2" s="1"/>
  <c r="H20" i="2"/>
  <c r="H13" i="2"/>
  <c r="I5" i="2"/>
  <c r="I13" i="2" s="1"/>
  <c r="I47" i="2" l="1"/>
  <c r="H47" i="2"/>
</calcChain>
</file>

<file path=xl/sharedStrings.xml><?xml version="1.0" encoding="utf-8"?>
<sst xmlns="http://schemas.openxmlformats.org/spreadsheetml/2006/main" count="208" uniqueCount="46">
  <si>
    <t>Отдел и подотдел</t>
  </si>
  <si>
    <t>Дървесен вид</t>
  </si>
  <si>
    <t>Сортимент</t>
  </si>
  <si>
    <t>Прогнозно количество дървесина пл.куб.м.</t>
  </si>
  <si>
    <t>Прогнозно количество дървесина пр.куб.м.</t>
  </si>
  <si>
    <t>към Договор № ……….. \ …………………</t>
  </si>
  <si>
    <t>График за добив на дървесина по тримесечия</t>
  </si>
  <si>
    <t>ОБЩО</t>
  </si>
  <si>
    <t>І</t>
  </si>
  <si>
    <t>ІІ</t>
  </si>
  <si>
    <t>ІІІ</t>
  </si>
  <si>
    <t>ІV</t>
  </si>
  <si>
    <t>ВСИЧКО:</t>
  </si>
  <si>
    <t>Възложител:</t>
  </si>
  <si>
    <t>Изпълнител:</t>
  </si>
  <si>
    <t>кл</t>
  </si>
  <si>
    <t>цр</t>
  </si>
  <si>
    <t>бл</t>
  </si>
  <si>
    <t>Начална цена евро/пр.м3 без ДДС</t>
  </si>
  <si>
    <t>Обща цена евро без ДДС/ пл.м3</t>
  </si>
  <si>
    <t>Обща цена евро без ДДС/ пр.м3</t>
  </si>
  <si>
    <t>Обща цена евро без ДДС</t>
  </si>
  <si>
    <t>Гаранция за участие, евро 5%</t>
  </si>
  <si>
    <t>Стъпка на наддаване, евро</t>
  </si>
  <si>
    <t>Достигната цена евро/пл.м3 без ДДС</t>
  </si>
  <si>
    <t>Достигната цена евро/пр.м3 без ДДС</t>
  </si>
  <si>
    <t>мжд</t>
  </si>
  <si>
    <t>обект</t>
  </si>
  <si>
    <t xml:space="preserve">Обект № </t>
  </si>
  <si>
    <t>тримесечие - 2026г., пл.куб.м.</t>
  </si>
  <si>
    <t xml:space="preserve">Приложение №1 за обект № 13-5-26 </t>
  </si>
  <si>
    <t>82г</t>
  </si>
  <si>
    <t>Техн.д-на - едра</t>
  </si>
  <si>
    <t>Техн.д-на - средна</t>
  </si>
  <si>
    <t>Техн.д-на - дърва</t>
  </si>
  <si>
    <t>Дърва за горене</t>
  </si>
  <si>
    <t>Общо  за подотдела:</t>
  </si>
  <si>
    <t>87ж</t>
  </si>
  <si>
    <t>87з</t>
  </si>
  <si>
    <t>122а</t>
  </si>
  <si>
    <t>144в</t>
  </si>
  <si>
    <t>148а</t>
  </si>
  <si>
    <t>Приложение №2 за обект № 13-5-26</t>
  </si>
  <si>
    <t>13-5-26</t>
  </si>
  <si>
    <t>ВСИЧКО за ОБЕКТ 13-5-26:</t>
  </si>
  <si>
    <t xml:space="preserve">ПРИЛОЖЕНИЕ № 3 ЗА ОБЕКТ №13-5-26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</si>
</sst>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b/>
      <sz val="11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1" fillId="0" borderId="0" xfId="1"/>
    <xf numFmtId="0" fontId="4" fillId="0" borderId="0" xfId="0" applyFont="1"/>
    <xf numFmtId="0" fontId="5" fillId="0" borderId="0" xfId="0" applyFont="1"/>
    <xf numFmtId="0" fontId="4" fillId="0" borderId="1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/>
    <xf numFmtId="0" fontId="7" fillId="0" borderId="0" xfId="0" applyFont="1"/>
    <xf numFmtId="0" fontId="8" fillId="0" borderId="0" xfId="0" applyFont="1"/>
    <xf numFmtId="49" fontId="4" fillId="0" borderId="7" xfId="0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" fillId="4" borderId="8" xfId="0" applyFont="1" applyFill="1" applyBorder="1" applyAlignment="1"/>
    <xf numFmtId="0" fontId="0" fillId="0" borderId="9" xfId="0" applyFill="1" applyBorder="1" applyAlignment="1"/>
    <xf numFmtId="0" fontId="1" fillId="4" borderId="9" xfId="0" applyNumberFormat="1" applyFont="1" applyFill="1" applyBorder="1" applyAlignment="1" applyProtection="1">
      <alignment horizontal="right" vertical="top"/>
    </xf>
    <xf numFmtId="1" fontId="1" fillId="0" borderId="9" xfId="0" applyNumberFormat="1" applyFont="1" applyFill="1" applyBorder="1" applyAlignment="1" applyProtection="1">
      <alignment horizontal="right" vertical="top"/>
    </xf>
    <xf numFmtId="1" fontId="11" fillId="4" borderId="9" xfId="0" applyNumberFormat="1" applyFont="1" applyFill="1" applyBorder="1" applyAlignment="1">
      <alignment horizontal="right"/>
    </xf>
    <xf numFmtId="2" fontId="1" fillId="0" borderId="4" xfId="0" applyNumberFormat="1" applyFont="1" applyFill="1" applyBorder="1" applyAlignment="1" applyProtection="1">
      <alignment vertical="top"/>
    </xf>
    <xf numFmtId="2" fontId="1" fillId="0" borderId="9" xfId="0" applyNumberFormat="1" applyFont="1" applyFill="1" applyBorder="1" applyAlignment="1" applyProtection="1">
      <alignment vertical="top"/>
    </xf>
    <xf numFmtId="2" fontId="1" fillId="4" borderId="9" xfId="0" applyNumberFormat="1" applyFont="1" applyFill="1" applyBorder="1" applyAlignment="1">
      <alignment horizontal="right"/>
    </xf>
    <xf numFmtId="2" fontId="1" fillId="4" borderId="9" xfId="0" applyNumberFormat="1" applyFont="1" applyFill="1" applyBorder="1" applyAlignment="1" applyProtection="1">
      <alignment vertical="top"/>
    </xf>
    <xf numFmtId="2" fontId="1" fillId="4" borderId="18" xfId="0" applyNumberFormat="1" applyFont="1" applyFill="1" applyBorder="1" applyAlignment="1" applyProtection="1">
      <alignment vertical="top"/>
    </xf>
    <xf numFmtId="2" fontId="1" fillId="4" borderId="19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" fillId="4" borderId="21" xfId="0" applyFont="1" applyFill="1" applyBorder="1" applyAlignment="1"/>
    <xf numFmtId="0" fontId="0" fillId="0" borderId="4" xfId="0" applyFill="1" applyBorder="1" applyAlignment="1"/>
    <xf numFmtId="0" fontId="1" fillId="4" borderId="7" xfId="0" applyNumberFormat="1" applyFont="1" applyFill="1" applyBorder="1" applyAlignment="1" applyProtection="1">
      <alignment horizontal="right" vertical="top"/>
    </xf>
    <xf numFmtId="1" fontId="1" fillId="0" borderId="4" xfId="0" applyNumberFormat="1" applyFont="1" applyFill="1" applyBorder="1" applyAlignment="1" applyProtection="1">
      <alignment horizontal="right" vertical="top"/>
    </xf>
    <xf numFmtId="1" fontId="11" fillId="4" borderId="7" xfId="0" applyNumberFormat="1" applyFont="1" applyFill="1" applyBorder="1" applyAlignment="1">
      <alignment horizontal="right"/>
    </xf>
    <xf numFmtId="2" fontId="1" fillId="0" borderId="7" xfId="0" applyNumberFormat="1" applyFont="1" applyFill="1" applyBorder="1" applyAlignment="1" applyProtection="1">
      <alignment vertical="top"/>
    </xf>
    <xf numFmtId="2" fontId="1" fillId="4" borderId="7" xfId="0" applyNumberFormat="1" applyFont="1" applyFill="1" applyBorder="1" applyAlignment="1">
      <alignment horizontal="right"/>
    </xf>
    <xf numFmtId="2" fontId="1" fillId="4" borderId="4" xfId="0" applyNumberFormat="1" applyFont="1" applyFill="1" applyBorder="1" applyAlignment="1" applyProtection="1">
      <alignment vertical="top"/>
    </xf>
    <xf numFmtId="2" fontId="1" fillId="4" borderId="12" xfId="0" applyNumberFormat="1" applyFont="1" applyFill="1" applyBorder="1" applyAlignment="1" applyProtection="1">
      <alignment vertical="top"/>
    </xf>
    <xf numFmtId="0" fontId="1" fillId="4" borderId="11" xfId="0" applyFont="1" applyFill="1" applyBorder="1" applyAlignment="1"/>
    <xf numFmtId="0" fontId="1" fillId="4" borderId="4" xfId="0" applyNumberFormat="1" applyFont="1" applyFill="1" applyBorder="1" applyAlignment="1" applyProtection="1">
      <alignment horizontal="right" vertical="top"/>
    </xf>
    <xf numFmtId="1" fontId="11" fillId="4" borderId="4" xfId="0" applyNumberFormat="1" applyFont="1" applyFill="1" applyBorder="1" applyAlignment="1">
      <alignment horizontal="right"/>
    </xf>
    <xf numFmtId="2" fontId="1" fillId="4" borderId="4" xfId="0" applyNumberFormat="1" applyFont="1" applyFill="1" applyBorder="1" applyAlignment="1">
      <alignment horizontal="right"/>
    </xf>
    <xf numFmtId="0" fontId="1" fillId="4" borderId="22" xfId="0" applyFont="1" applyFill="1" applyBorder="1" applyAlignment="1"/>
    <xf numFmtId="2" fontId="1" fillId="4" borderId="5" xfId="0" applyNumberFormat="1" applyFont="1" applyFill="1" applyBorder="1" applyAlignment="1">
      <alignment horizontal="right"/>
    </xf>
    <xf numFmtId="0" fontId="1" fillId="4" borderId="5" xfId="0" applyNumberFormat="1" applyFont="1" applyFill="1" applyBorder="1" applyAlignment="1" applyProtection="1">
      <alignment horizontal="right" vertical="top"/>
    </xf>
    <xf numFmtId="0" fontId="1" fillId="4" borderId="13" xfId="0" applyFont="1" applyFill="1" applyBorder="1" applyAlignment="1"/>
    <xf numFmtId="0" fontId="0" fillId="0" borderId="23" xfId="0" applyFill="1" applyBorder="1" applyAlignment="1"/>
    <xf numFmtId="0" fontId="1" fillId="4" borderId="14" xfId="0" applyNumberFormat="1" applyFont="1" applyFill="1" applyBorder="1" applyAlignment="1" applyProtection="1">
      <alignment horizontal="right" vertical="top"/>
    </xf>
    <xf numFmtId="1" fontId="1" fillId="0" borderId="14" xfId="0" applyNumberFormat="1" applyFont="1" applyFill="1" applyBorder="1" applyAlignment="1" applyProtection="1">
      <alignment horizontal="right" vertical="top"/>
    </xf>
    <xf numFmtId="1" fontId="11" fillId="4" borderId="14" xfId="0" applyNumberFormat="1" applyFont="1" applyFill="1" applyBorder="1" applyAlignment="1">
      <alignment horizontal="right"/>
    </xf>
    <xf numFmtId="2" fontId="1" fillId="4" borderId="14" xfId="0" applyNumberFormat="1" applyFont="1" applyFill="1" applyBorder="1" applyAlignment="1">
      <alignment horizontal="right"/>
    </xf>
    <xf numFmtId="0" fontId="0" fillId="0" borderId="14" xfId="0" applyFill="1" applyBorder="1" applyAlignment="1"/>
    <xf numFmtId="2" fontId="1" fillId="4" borderId="7" xfId="0" applyNumberFormat="1" applyFont="1" applyFill="1" applyBorder="1" applyAlignment="1" applyProtection="1">
      <alignment vertical="top"/>
    </xf>
    <xf numFmtId="2" fontId="1" fillId="4" borderId="27" xfId="0" applyNumberFormat="1" applyFont="1" applyFill="1" applyBorder="1" applyAlignment="1" applyProtection="1">
      <alignment vertical="top"/>
    </xf>
    <xf numFmtId="2" fontId="1" fillId="4" borderId="20" xfId="0" applyNumberFormat="1" applyFont="1" applyFill="1" applyBorder="1" applyAlignment="1" applyProtection="1">
      <alignment vertical="top"/>
    </xf>
    <xf numFmtId="0" fontId="0" fillId="0" borderId="7" xfId="0" applyFill="1" applyBorder="1" applyAlignment="1"/>
    <xf numFmtId="1" fontId="1" fillId="0" borderId="7" xfId="0" applyNumberFormat="1" applyFont="1" applyFill="1" applyBorder="1" applyAlignment="1" applyProtection="1">
      <alignment horizontal="right" vertical="top"/>
    </xf>
    <xf numFmtId="2" fontId="1" fillId="4" borderId="28" xfId="0" applyNumberFormat="1" applyFont="1" applyFill="1" applyBorder="1" applyAlignment="1" applyProtection="1">
      <alignment vertical="top"/>
    </xf>
    <xf numFmtId="0" fontId="1" fillId="0" borderId="7" xfId="0" applyFont="1" applyFill="1" applyBorder="1" applyAlignment="1"/>
    <xf numFmtId="2" fontId="1" fillId="4" borderId="29" xfId="0" applyNumberFormat="1" applyFont="1" applyFill="1" applyBorder="1" applyAlignment="1" applyProtection="1">
      <alignment vertical="top"/>
    </xf>
    <xf numFmtId="0" fontId="1" fillId="4" borderId="30" xfId="0" applyFont="1" applyFill="1" applyBorder="1" applyAlignment="1"/>
    <xf numFmtId="0" fontId="0" fillId="0" borderId="6" xfId="0" applyFill="1" applyBorder="1" applyAlignment="1"/>
    <xf numFmtId="0" fontId="1" fillId="4" borderId="6" xfId="0" applyNumberFormat="1" applyFont="1" applyFill="1" applyBorder="1" applyAlignment="1" applyProtection="1">
      <alignment horizontal="right" vertical="top"/>
    </xf>
    <xf numFmtId="1" fontId="1" fillId="0" borderId="6" xfId="0" applyNumberFormat="1" applyFont="1" applyFill="1" applyBorder="1" applyAlignment="1" applyProtection="1">
      <alignment horizontal="right" vertical="top"/>
    </xf>
    <xf numFmtId="1" fontId="11" fillId="4" borderId="6" xfId="0" applyNumberFormat="1" applyFont="1" applyFill="1" applyBorder="1" applyAlignment="1">
      <alignment horizontal="right"/>
    </xf>
    <xf numFmtId="2" fontId="1" fillId="4" borderId="6" xfId="0" applyNumberFormat="1" applyFont="1" applyFill="1" applyBorder="1" applyAlignment="1">
      <alignment horizontal="right"/>
    </xf>
    <xf numFmtId="2" fontId="1" fillId="4" borderId="14" xfId="0" applyNumberFormat="1" applyFont="1" applyFill="1" applyBorder="1" applyAlignment="1" applyProtection="1">
      <alignment vertical="top"/>
    </xf>
    <xf numFmtId="0" fontId="10" fillId="0" borderId="31" xfId="0" applyNumberFormat="1" applyFont="1" applyFill="1" applyBorder="1" applyAlignment="1" applyProtection="1">
      <alignment horizontal="center" vertical="top" wrapText="1"/>
    </xf>
    <xf numFmtId="0" fontId="10" fillId="3" borderId="24" xfId="0" applyNumberFormat="1" applyFont="1" applyFill="1" applyBorder="1" applyAlignment="1" applyProtection="1">
      <alignment horizontal="right" vertical="top"/>
    </xf>
    <xf numFmtId="0" fontId="10" fillId="3" borderId="25" xfId="0" applyNumberFormat="1" applyFont="1" applyFill="1" applyBorder="1" applyAlignment="1" applyProtection="1">
      <alignment horizontal="right" vertical="top"/>
    </xf>
    <xf numFmtId="1" fontId="10" fillId="3" borderId="25" xfId="0" applyNumberFormat="1" applyFont="1" applyFill="1" applyBorder="1" applyAlignment="1" applyProtection="1">
      <alignment horizontal="right" vertical="top"/>
    </xf>
    <xf numFmtId="2" fontId="10" fillId="3" borderId="25" xfId="0" applyNumberFormat="1" applyFont="1" applyFill="1" applyBorder="1" applyAlignment="1" applyProtection="1">
      <alignment horizontal="right" vertical="top"/>
    </xf>
    <xf numFmtId="2" fontId="10" fillId="3" borderId="26" xfId="0" applyNumberFormat="1" applyFont="1" applyFill="1" applyBorder="1" applyAlignment="1" applyProtection="1">
      <alignment horizontal="right" vertical="top"/>
    </xf>
    <xf numFmtId="0" fontId="10" fillId="3" borderId="34" xfId="0" applyFont="1" applyFill="1" applyBorder="1" applyAlignment="1">
      <alignment horizontal="center"/>
    </xf>
    <xf numFmtId="1" fontId="10" fillId="3" borderId="23" xfId="0" applyNumberFormat="1" applyFont="1" applyFill="1" applyBorder="1" applyAlignment="1" applyProtection="1">
      <alignment horizontal="right" vertical="top"/>
    </xf>
    <xf numFmtId="2" fontId="10" fillId="3" borderId="23" xfId="0" applyNumberFormat="1" applyFont="1" applyFill="1" applyBorder="1" applyAlignment="1" applyProtection="1">
      <alignment horizontal="right" vertical="top"/>
    </xf>
    <xf numFmtId="0" fontId="3" fillId="0" borderId="35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 wrapText="1"/>
    </xf>
    <xf numFmtId="2" fontId="1" fillId="4" borderId="23" xfId="0" applyNumberFormat="1" applyFont="1" applyFill="1" applyBorder="1" applyAlignment="1" applyProtection="1">
      <alignment vertical="top"/>
    </xf>
    <xf numFmtId="0" fontId="10" fillId="3" borderId="1" xfId="0" applyFont="1" applyFill="1" applyBorder="1" applyAlignment="1">
      <alignment horizontal="left"/>
    </xf>
    <xf numFmtId="0" fontId="13" fillId="0" borderId="24" xfId="0" applyFont="1" applyBorder="1" applyAlignment="1">
      <alignment vertical="center" textRotation="90"/>
    </xf>
    <xf numFmtId="0" fontId="14" fillId="0" borderId="25" xfId="1" applyFont="1" applyBorder="1" applyAlignment="1">
      <alignment horizontal="center" vertical="center" wrapText="1"/>
    </xf>
    <xf numFmtId="0" fontId="14" fillId="0" borderId="25" xfId="1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 wrapText="1"/>
    </xf>
    <xf numFmtId="49" fontId="9" fillId="0" borderId="17" xfId="0" applyNumberFormat="1" applyFont="1" applyFill="1" applyBorder="1" applyAlignment="1" applyProtection="1">
      <alignment horizontal="center" vertical="center" textRotation="90"/>
    </xf>
    <xf numFmtId="49" fontId="9" fillId="0" borderId="16" xfId="0" applyNumberFormat="1" applyFont="1" applyFill="1" applyBorder="1" applyAlignment="1" applyProtection="1">
      <alignment horizontal="center" vertical="center" textRotation="90"/>
    </xf>
    <xf numFmtId="49" fontId="9" fillId="0" borderId="31" xfId="0" applyNumberFormat="1" applyFont="1" applyFill="1" applyBorder="1" applyAlignment="1" applyProtection="1">
      <alignment horizontal="center" vertical="center" textRotation="90"/>
    </xf>
    <xf numFmtId="0" fontId="10" fillId="0" borderId="17" xfId="0" applyNumberFormat="1" applyFont="1" applyFill="1" applyBorder="1" applyAlignment="1" applyProtection="1">
      <alignment horizontal="center" vertical="top" wrapText="1"/>
    </xf>
    <xf numFmtId="0" fontId="10" fillId="0" borderId="16" xfId="0" applyNumberFormat="1" applyFont="1" applyFill="1" applyBorder="1" applyAlignment="1" applyProtection="1">
      <alignment horizontal="center" vertical="top" wrapText="1"/>
    </xf>
    <xf numFmtId="2" fontId="12" fillId="0" borderId="32" xfId="0" applyNumberFormat="1" applyFont="1" applyFill="1" applyBorder="1" applyAlignment="1" applyProtection="1">
      <alignment horizontal="center" wrapText="1"/>
    </xf>
    <xf numFmtId="2" fontId="12" fillId="0" borderId="20" xfId="0" applyNumberFormat="1" applyFont="1" applyFill="1" applyBorder="1" applyAlignment="1" applyProtection="1">
      <alignment horizontal="center" wrapText="1"/>
    </xf>
    <xf numFmtId="2" fontId="12" fillId="0" borderId="33" xfId="0" applyNumberFormat="1" applyFont="1" applyFill="1" applyBorder="1" applyAlignment="1" applyProtection="1">
      <alignment horizont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2" fontId="12" fillId="0" borderId="32" xfId="0" applyNumberFormat="1" applyFont="1" applyFill="1" applyBorder="1" applyAlignment="1" applyProtection="1">
      <alignment horizontal="center"/>
    </xf>
    <xf numFmtId="2" fontId="12" fillId="0" borderId="20" xfId="0" applyNumberFormat="1" applyFont="1" applyFill="1" applyBorder="1" applyAlignment="1" applyProtection="1">
      <alignment horizontal="center"/>
    </xf>
    <xf numFmtId="2" fontId="12" fillId="0" borderId="33" xfId="0" applyNumberFormat="1" applyFont="1" applyFill="1" applyBorder="1" applyAlignment="1" applyProtection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34" xfId="0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 vertical="center" wrapText="1"/>
    </xf>
    <xf numFmtId="0" fontId="2" fillId="2" borderId="36" xfId="1" applyFont="1" applyFill="1" applyBorder="1" applyAlignment="1">
      <alignment horizontal="center" vertical="center" wrapText="1"/>
    </xf>
    <xf numFmtId="0" fontId="2" fillId="2" borderId="31" xfId="1" applyFont="1" applyFill="1" applyBorder="1" applyAlignment="1">
      <alignment horizontal="center" vertical="center" wrapText="1"/>
    </xf>
    <xf numFmtId="0" fontId="2" fillId="2" borderId="37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5" xfId="0" applyFont="1" applyBorder="1" applyAlignment="1">
      <alignment horizontal="center"/>
    </xf>
  </cellXfs>
  <cellStyles count="2">
    <cellStyle name="Нормален" xfId="0" builtinId="0"/>
    <cellStyle name="Нормален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="120" zoomScaleNormal="120" workbookViewId="0">
      <selection activeCell="A5" sqref="A5:A47"/>
    </sheetView>
  </sheetViews>
  <sheetFormatPr defaultRowHeight="15" x14ac:dyDescent="0.25"/>
  <cols>
    <col min="1" max="1" width="2.5703125" customWidth="1"/>
    <col min="2" max="2" width="6.85546875" customWidth="1"/>
    <col min="3" max="3" width="4.140625" customWidth="1"/>
    <col min="4" max="4" width="18.5703125" customWidth="1"/>
    <col min="5" max="5" width="8.7109375" customWidth="1"/>
    <col min="6" max="7" width="8.28515625" customWidth="1"/>
    <col min="8" max="8" width="10.7109375" customWidth="1"/>
    <col min="9" max="9" width="10.28515625" customWidth="1"/>
    <col min="10" max="10" width="7.140625" customWidth="1"/>
    <col min="11" max="11" width="7" customWidth="1"/>
  </cols>
  <sheetData>
    <row r="1" spans="1:11" ht="16.149999999999999" customHeight="1" thickBot="1" x14ac:dyDescent="0.3">
      <c r="D1" s="91" t="s">
        <v>30</v>
      </c>
      <c r="E1" s="92"/>
      <c r="F1" s="92"/>
      <c r="G1" s="93"/>
    </row>
    <row r="2" spans="1:11" ht="16.5" thickBot="1" x14ac:dyDescent="0.3">
      <c r="D2" s="91"/>
      <c r="E2" s="92"/>
      <c r="F2" s="92"/>
      <c r="G2" s="93"/>
    </row>
    <row r="3" spans="1:11" ht="5.25" customHeight="1" thickBot="1" x14ac:dyDescent="0.3">
      <c r="B3" s="1"/>
      <c r="C3" s="1"/>
      <c r="D3" s="94"/>
      <c r="E3" s="94"/>
      <c r="F3" s="94"/>
      <c r="G3" s="1"/>
      <c r="H3" s="1"/>
      <c r="I3" s="1"/>
    </row>
    <row r="4" spans="1:11" ht="56.25" customHeight="1" thickBot="1" x14ac:dyDescent="0.3">
      <c r="A4" s="79" t="s">
        <v>27</v>
      </c>
      <c r="B4" s="80" t="s">
        <v>0</v>
      </c>
      <c r="C4" s="80" t="s">
        <v>1</v>
      </c>
      <c r="D4" s="81" t="s">
        <v>2</v>
      </c>
      <c r="E4" s="80" t="s">
        <v>3</v>
      </c>
      <c r="F4" s="80" t="s">
        <v>4</v>
      </c>
      <c r="G4" s="80" t="s">
        <v>18</v>
      </c>
      <c r="H4" s="80" t="s">
        <v>20</v>
      </c>
      <c r="I4" s="80" t="s">
        <v>21</v>
      </c>
      <c r="J4" s="82" t="s">
        <v>22</v>
      </c>
      <c r="K4" s="80" t="s">
        <v>23</v>
      </c>
    </row>
    <row r="5" spans="1:11" s="25" customFormat="1" ht="12.75" customHeight="1" x14ac:dyDescent="0.25">
      <c r="A5" s="83" t="s">
        <v>43</v>
      </c>
      <c r="B5" s="86" t="s">
        <v>31</v>
      </c>
      <c r="C5" s="14" t="s">
        <v>16</v>
      </c>
      <c r="D5" s="15" t="s">
        <v>32</v>
      </c>
      <c r="E5" s="16">
        <v>76</v>
      </c>
      <c r="F5" s="17">
        <f>ROUND(E5/0.6,0)</f>
        <v>127</v>
      </c>
      <c r="G5" s="20">
        <v>18.989999999999998</v>
      </c>
      <c r="H5" s="23">
        <f>F5*G5</f>
        <v>2411.73</v>
      </c>
      <c r="I5" s="24">
        <f t="shared" ref="I5:I12" si="0">H5</f>
        <v>2411.73</v>
      </c>
      <c r="J5" s="88">
        <v>1709.41</v>
      </c>
      <c r="K5" s="95">
        <v>342</v>
      </c>
    </row>
    <row r="6" spans="1:11" s="25" customFormat="1" ht="12.75" customHeight="1" x14ac:dyDescent="0.25">
      <c r="A6" s="84"/>
      <c r="B6" s="87"/>
      <c r="C6" s="26" t="s">
        <v>16</v>
      </c>
      <c r="D6" s="27" t="s">
        <v>33</v>
      </c>
      <c r="E6" s="28">
        <v>22</v>
      </c>
      <c r="F6" s="29">
        <f>ROUND(E6/0.6,0)</f>
        <v>37</v>
      </c>
      <c r="G6" s="31">
        <v>18.989999999999998</v>
      </c>
      <c r="H6" s="33">
        <f>F6*G6</f>
        <v>702.63</v>
      </c>
      <c r="I6" s="34">
        <f t="shared" si="0"/>
        <v>702.63</v>
      </c>
      <c r="J6" s="89"/>
      <c r="K6" s="96"/>
    </row>
    <row r="7" spans="1:11" s="25" customFormat="1" ht="12.75" customHeight="1" x14ac:dyDescent="0.25">
      <c r="A7" s="84"/>
      <c r="B7" s="87"/>
      <c r="C7" s="26" t="s">
        <v>16</v>
      </c>
      <c r="D7" s="27" t="s">
        <v>34</v>
      </c>
      <c r="E7" s="28">
        <v>65</v>
      </c>
      <c r="F7" s="29">
        <f>ROUND(E7/0.6,0)</f>
        <v>108</v>
      </c>
      <c r="G7" s="31">
        <v>18.989999999999998</v>
      </c>
      <c r="H7" s="33">
        <f>F7*G7</f>
        <v>2050.9199999999996</v>
      </c>
      <c r="I7" s="34">
        <f t="shared" si="0"/>
        <v>2050.9199999999996</v>
      </c>
      <c r="J7" s="89"/>
      <c r="K7" s="96"/>
    </row>
    <row r="8" spans="1:11" s="25" customFormat="1" ht="12.75" customHeight="1" x14ac:dyDescent="0.25">
      <c r="A8" s="84"/>
      <c r="B8" s="87"/>
      <c r="C8" s="26" t="s">
        <v>16</v>
      </c>
      <c r="D8" s="27" t="s">
        <v>35</v>
      </c>
      <c r="E8" s="28">
        <v>55</v>
      </c>
      <c r="F8" s="29">
        <f>ROUND(E8/0.55,0)</f>
        <v>100</v>
      </c>
      <c r="G8" s="31">
        <v>18.920000000000002</v>
      </c>
      <c r="H8" s="33">
        <f>F8*G8</f>
        <v>1892.0000000000002</v>
      </c>
      <c r="I8" s="34">
        <f t="shared" si="0"/>
        <v>1892.0000000000002</v>
      </c>
      <c r="J8" s="89"/>
      <c r="K8" s="96"/>
    </row>
    <row r="9" spans="1:11" s="25" customFormat="1" ht="12.75" customHeight="1" x14ac:dyDescent="0.25">
      <c r="A9" s="84"/>
      <c r="B9" s="87"/>
      <c r="C9" s="35" t="s">
        <v>17</v>
      </c>
      <c r="D9" s="27" t="s">
        <v>34</v>
      </c>
      <c r="E9" s="36">
        <v>6</v>
      </c>
      <c r="F9" s="29">
        <f>ROUND(E9/0.6,0)</f>
        <v>10</v>
      </c>
      <c r="G9" s="31">
        <v>18.989999999999998</v>
      </c>
      <c r="H9" s="33">
        <f>F9*G9</f>
        <v>189.89999999999998</v>
      </c>
      <c r="I9" s="34">
        <f t="shared" si="0"/>
        <v>189.89999999999998</v>
      </c>
      <c r="J9" s="89"/>
      <c r="K9" s="96"/>
    </row>
    <row r="10" spans="1:11" s="25" customFormat="1" ht="12.75" customHeight="1" x14ac:dyDescent="0.25">
      <c r="A10" s="84"/>
      <c r="B10" s="87"/>
      <c r="C10" s="39" t="s">
        <v>17</v>
      </c>
      <c r="D10" s="27" t="s">
        <v>35</v>
      </c>
      <c r="E10" s="28">
        <v>1</v>
      </c>
      <c r="F10" s="29">
        <f>ROUND(E10/0.55,0)</f>
        <v>2</v>
      </c>
      <c r="G10" s="31">
        <v>18.920000000000002</v>
      </c>
      <c r="H10" s="33">
        <f>F10*G10</f>
        <v>37.840000000000003</v>
      </c>
      <c r="I10" s="34">
        <f t="shared" si="0"/>
        <v>37.840000000000003</v>
      </c>
      <c r="J10" s="89"/>
      <c r="K10" s="96"/>
    </row>
    <row r="11" spans="1:11" s="25" customFormat="1" ht="12.75" customHeight="1" x14ac:dyDescent="0.25">
      <c r="A11" s="84"/>
      <c r="B11" s="87"/>
      <c r="C11" s="39" t="s">
        <v>15</v>
      </c>
      <c r="D11" s="27" t="s">
        <v>34</v>
      </c>
      <c r="E11" s="41">
        <v>9</v>
      </c>
      <c r="F11" s="29">
        <f>ROUND(E11/0.6,0)</f>
        <v>15</v>
      </c>
      <c r="G11" s="31">
        <v>18.989999999999998</v>
      </c>
      <c r="H11" s="33">
        <f>F11*G11</f>
        <v>284.84999999999997</v>
      </c>
      <c r="I11" s="34">
        <f t="shared" si="0"/>
        <v>284.84999999999997</v>
      </c>
      <c r="J11" s="89"/>
      <c r="K11" s="96"/>
    </row>
    <row r="12" spans="1:11" s="25" customFormat="1" ht="12.75" customHeight="1" thickBot="1" x14ac:dyDescent="0.3">
      <c r="A12" s="84"/>
      <c r="B12" s="87"/>
      <c r="C12" s="42" t="s">
        <v>15</v>
      </c>
      <c r="D12" s="43" t="s">
        <v>35</v>
      </c>
      <c r="E12" s="44">
        <v>3</v>
      </c>
      <c r="F12" s="45">
        <f>ROUND(E12/0.55,0)</f>
        <v>5</v>
      </c>
      <c r="G12" s="31">
        <v>18.920000000000002</v>
      </c>
      <c r="H12" s="33">
        <f>F12*G12</f>
        <v>94.600000000000009</v>
      </c>
      <c r="I12" s="34">
        <f t="shared" si="0"/>
        <v>94.600000000000009</v>
      </c>
      <c r="J12" s="89"/>
      <c r="K12" s="96"/>
    </row>
    <row r="13" spans="1:11" s="25" customFormat="1" ht="12.75" customHeight="1" thickBot="1" x14ac:dyDescent="0.3">
      <c r="A13" s="84"/>
      <c r="B13" s="87"/>
      <c r="C13" s="65"/>
      <c r="D13" s="66" t="s">
        <v>36</v>
      </c>
      <c r="E13" s="67">
        <f>SUM(E5:E12)</f>
        <v>237</v>
      </c>
      <c r="F13" s="67">
        <f>SUM(F5:F12)</f>
        <v>404</v>
      </c>
      <c r="G13" s="67"/>
      <c r="H13" s="68">
        <f>SUM(H5:H12)</f>
        <v>7664.47</v>
      </c>
      <c r="I13" s="69">
        <f>SUM(I5:I12)</f>
        <v>7664.47</v>
      </c>
      <c r="J13" s="89"/>
      <c r="K13" s="96"/>
    </row>
    <row r="14" spans="1:11" s="25" customFormat="1" ht="12.75" customHeight="1" x14ac:dyDescent="0.25">
      <c r="A14" s="84"/>
      <c r="B14" s="86" t="s">
        <v>37</v>
      </c>
      <c r="C14" s="14" t="s">
        <v>16</v>
      </c>
      <c r="D14" s="15" t="s">
        <v>32</v>
      </c>
      <c r="E14" s="16">
        <v>44</v>
      </c>
      <c r="F14" s="17">
        <f>ROUND(E14/0.6,0)</f>
        <v>73</v>
      </c>
      <c r="G14" s="20">
        <v>18.989999999999998</v>
      </c>
      <c r="H14" s="23">
        <f>F14*G14</f>
        <v>1386.27</v>
      </c>
      <c r="I14" s="24">
        <f t="shared" ref="I14:I19" si="1">H14</f>
        <v>1386.27</v>
      </c>
      <c r="J14" s="89"/>
      <c r="K14" s="96"/>
    </row>
    <row r="15" spans="1:11" s="25" customFormat="1" ht="12.75" customHeight="1" x14ac:dyDescent="0.25">
      <c r="A15" s="84"/>
      <c r="B15" s="87"/>
      <c r="C15" s="26" t="s">
        <v>16</v>
      </c>
      <c r="D15" s="27" t="s">
        <v>33</v>
      </c>
      <c r="E15" s="28">
        <v>6</v>
      </c>
      <c r="F15" s="29">
        <f>ROUND(E15/0.6,0)</f>
        <v>10</v>
      </c>
      <c r="G15" s="31">
        <v>18.989999999999998</v>
      </c>
      <c r="H15" s="33">
        <f>F15*G15</f>
        <v>189.89999999999998</v>
      </c>
      <c r="I15" s="34">
        <f t="shared" si="1"/>
        <v>189.89999999999998</v>
      </c>
      <c r="J15" s="89"/>
      <c r="K15" s="96"/>
    </row>
    <row r="16" spans="1:11" s="25" customFormat="1" ht="12.75" customHeight="1" x14ac:dyDescent="0.25">
      <c r="A16" s="84"/>
      <c r="B16" s="87"/>
      <c r="C16" s="26" t="s">
        <v>16</v>
      </c>
      <c r="D16" s="27" t="s">
        <v>34</v>
      </c>
      <c r="E16" s="28">
        <v>40</v>
      </c>
      <c r="F16" s="29">
        <f>ROUND(E16/0.6,0)</f>
        <v>67</v>
      </c>
      <c r="G16" s="31">
        <v>18.989999999999998</v>
      </c>
      <c r="H16" s="33">
        <f>F16*G16</f>
        <v>1272.33</v>
      </c>
      <c r="I16" s="34">
        <f t="shared" si="1"/>
        <v>1272.33</v>
      </c>
      <c r="J16" s="89"/>
      <c r="K16" s="96"/>
    </row>
    <row r="17" spans="1:11" s="25" customFormat="1" ht="12.75" customHeight="1" x14ac:dyDescent="0.25">
      <c r="A17" s="84"/>
      <c r="B17" s="87"/>
      <c r="C17" s="35" t="s">
        <v>16</v>
      </c>
      <c r="D17" s="27" t="s">
        <v>35</v>
      </c>
      <c r="E17" s="36">
        <v>22</v>
      </c>
      <c r="F17" s="29">
        <f>ROUND(E17/0.55,0)</f>
        <v>40</v>
      </c>
      <c r="G17" s="31">
        <v>18.920000000000002</v>
      </c>
      <c r="H17" s="33">
        <f>F17*G17</f>
        <v>756.80000000000007</v>
      </c>
      <c r="I17" s="34">
        <f t="shared" si="1"/>
        <v>756.80000000000007</v>
      </c>
      <c r="J17" s="89"/>
      <c r="K17" s="96"/>
    </row>
    <row r="18" spans="1:11" s="25" customFormat="1" ht="12.75" customHeight="1" x14ac:dyDescent="0.25">
      <c r="A18" s="84"/>
      <c r="B18" s="87"/>
      <c r="C18" s="39" t="s">
        <v>17</v>
      </c>
      <c r="D18" s="27" t="s">
        <v>34</v>
      </c>
      <c r="E18" s="36">
        <v>27</v>
      </c>
      <c r="F18" s="29">
        <f>ROUND(E18/0.6,0)</f>
        <v>45</v>
      </c>
      <c r="G18" s="31">
        <v>18.989999999999998</v>
      </c>
      <c r="H18" s="33">
        <f>F18*G18</f>
        <v>854.55</v>
      </c>
      <c r="I18" s="34">
        <f t="shared" si="1"/>
        <v>854.55</v>
      </c>
      <c r="J18" s="89"/>
      <c r="K18" s="96"/>
    </row>
    <row r="19" spans="1:11" s="25" customFormat="1" ht="12.75" customHeight="1" thickBot="1" x14ac:dyDescent="0.3">
      <c r="A19" s="84"/>
      <c r="B19" s="87"/>
      <c r="C19" s="42" t="s">
        <v>17</v>
      </c>
      <c r="D19" s="48" t="s">
        <v>35</v>
      </c>
      <c r="E19" s="44">
        <v>11</v>
      </c>
      <c r="F19" s="45">
        <f>ROUND(E19/0.55,0)</f>
        <v>20</v>
      </c>
      <c r="G19" s="31">
        <v>18.920000000000002</v>
      </c>
      <c r="H19" s="50">
        <f>F19*G19</f>
        <v>378.40000000000003</v>
      </c>
      <c r="I19" s="51">
        <f t="shared" si="1"/>
        <v>378.40000000000003</v>
      </c>
      <c r="J19" s="89"/>
      <c r="K19" s="96"/>
    </row>
    <row r="20" spans="1:11" s="25" customFormat="1" ht="12.75" customHeight="1" thickBot="1" x14ac:dyDescent="0.3">
      <c r="A20" s="84"/>
      <c r="B20" s="87"/>
      <c r="C20" s="65"/>
      <c r="D20" s="66" t="s">
        <v>36</v>
      </c>
      <c r="E20" s="67">
        <f>SUM(E14:E19)</f>
        <v>150</v>
      </c>
      <c r="F20" s="67">
        <f>SUM(F14:F19)</f>
        <v>255</v>
      </c>
      <c r="G20" s="67"/>
      <c r="H20" s="68">
        <f>SUM(H14:H19)</f>
        <v>4838.25</v>
      </c>
      <c r="I20" s="69">
        <f>SUM(I14:I19)</f>
        <v>4838.25</v>
      </c>
      <c r="J20" s="89"/>
      <c r="K20" s="96"/>
    </row>
    <row r="21" spans="1:11" s="25" customFormat="1" ht="12.75" customHeight="1" x14ac:dyDescent="0.25">
      <c r="A21" s="84"/>
      <c r="B21" s="86" t="s">
        <v>38</v>
      </c>
      <c r="C21" s="26" t="s">
        <v>16</v>
      </c>
      <c r="D21" s="52" t="s">
        <v>32</v>
      </c>
      <c r="E21" s="28">
        <v>35</v>
      </c>
      <c r="F21" s="53">
        <f t="shared" ref="F21:F27" si="2">ROUND(E21/0.6,0)</f>
        <v>58</v>
      </c>
      <c r="G21" s="31">
        <v>18.989999999999998</v>
      </c>
      <c r="H21" s="49">
        <f>F21*G21</f>
        <v>1101.4199999999998</v>
      </c>
      <c r="I21" s="54">
        <f t="shared" ref="I21:I28" si="3">H21</f>
        <v>1101.4199999999998</v>
      </c>
      <c r="J21" s="89"/>
      <c r="K21" s="96"/>
    </row>
    <row r="22" spans="1:11" s="25" customFormat="1" ht="12.75" customHeight="1" x14ac:dyDescent="0.2">
      <c r="A22" s="84"/>
      <c r="B22" s="87"/>
      <c r="C22" s="26" t="s">
        <v>16</v>
      </c>
      <c r="D22" s="55" t="s">
        <v>33</v>
      </c>
      <c r="E22" s="28">
        <v>11</v>
      </c>
      <c r="F22" s="53">
        <f>ROUND(E22/0.6,0)</f>
        <v>18</v>
      </c>
      <c r="G22" s="31">
        <v>18.989999999999998</v>
      </c>
      <c r="H22" s="49">
        <f>F22*G22</f>
        <v>341.82</v>
      </c>
      <c r="I22" s="54">
        <f t="shared" si="3"/>
        <v>341.82</v>
      </c>
      <c r="J22" s="89"/>
      <c r="K22" s="96"/>
    </row>
    <row r="23" spans="1:11" s="25" customFormat="1" ht="12.75" customHeight="1" x14ac:dyDescent="0.25">
      <c r="A23" s="84"/>
      <c r="B23" s="87"/>
      <c r="C23" s="26" t="s">
        <v>16</v>
      </c>
      <c r="D23" s="27" t="s">
        <v>34</v>
      </c>
      <c r="E23" s="28">
        <v>33</v>
      </c>
      <c r="F23" s="53">
        <f t="shared" si="2"/>
        <v>55</v>
      </c>
      <c r="G23" s="31">
        <v>18.989999999999998</v>
      </c>
      <c r="H23" s="49">
        <f>F23*G23</f>
        <v>1044.4499999999998</v>
      </c>
      <c r="I23" s="54">
        <f t="shared" si="3"/>
        <v>1044.4499999999998</v>
      </c>
      <c r="J23" s="89"/>
      <c r="K23" s="96"/>
    </row>
    <row r="24" spans="1:11" s="25" customFormat="1" ht="12.75" customHeight="1" x14ac:dyDescent="0.25">
      <c r="A24" s="84"/>
      <c r="B24" s="87"/>
      <c r="C24" s="26" t="s">
        <v>16</v>
      </c>
      <c r="D24" s="27" t="s">
        <v>35</v>
      </c>
      <c r="E24" s="28">
        <v>22</v>
      </c>
      <c r="F24" s="29">
        <f>ROUND(E24/0.55,0)</f>
        <v>40</v>
      </c>
      <c r="G24" s="31">
        <v>18.920000000000002</v>
      </c>
      <c r="H24" s="33">
        <f>F24*G24</f>
        <v>756.80000000000007</v>
      </c>
      <c r="I24" s="56">
        <f t="shared" si="3"/>
        <v>756.80000000000007</v>
      </c>
      <c r="J24" s="89"/>
      <c r="K24" s="96"/>
    </row>
    <row r="25" spans="1:11" s="25" customFormat="1" ht="12.75" customHeight="1" x14ac:dyDescent="0.25">
      <c r="A25" s="84"/>
      <c r="B25" s="87"/>
      <c r="C25" s="35" t="s">
        <v>17</v>
      </c>
      <c r="D25" s="27" t="s">
        <v>34</v>
      </c>
      <c r="E25" s="36">
        <v>5</v>
      </c>
      <c r="F25" s="29">
        <f t="shared" si="2"/>
        <v>8</v>
      </c>
      <c r="G25" s="31">
        <v>18.989999999999998</v>
      </c>
      <c r="H25" s="49">
        <f>F25*G25</f>
        <v>151.91999999999999</v>
      </c>
      <c r="I25" s="54">
        <f t="shared" si="3"/>
        <v>151.91999999999999</v>
      </c>
      <c r="J25" s="89"/>
      <c r="K25" s="96"/>
    </row>
    <row r="26" spans="1:11" s="25" customFormat="1" ht="12.75" customHeight="1" x14ac:dyDescent="0.25">
      <c r="A26" s="84"/>
      <c r="B26" s="87"/>
      <c r="C26" s="26" t="s">
        <v>17</v>
      </c>
      <c r="D26" s="27" t="s">
        <v>35</v>
      </c>
      <c r="E26" s="28">
        <v>1</v>
      </c>
      <c r="F26" s="53">
        <f>ROUND(E26/0.55,0)</f>
        <v>2</v>
      </c>
      <c r="G26" s="31">
        <v>18.920000000000002</v>
      </c>
      <c r="H26" s="49">
        <f>F26*G26</f>
        <v>37.840000000000003</v>
      </c>
      <c r="I26" s="54">
        <f t="shared" si="3"/>
        <v>37.840000000000003</v>
      </c>
      <c r="J26" s="89"/>
      <c r="K26" s="96"/>
    </row>
    <row r="27" spans="1:11" s="25" customFormat="1" ht="12.75" customHeight="1" x14ac:dyDescent="0.25">
      <c r="A27" s="84"/>
      <c r="B27" s="87"/>
      <c r="C27" s="57" t="s">
        <v>26</v>
      </c>
      <c r="D27" s="58" t="s">
        <v>34</v>
      </c>
      <c r="E27" s="59">
        <v>7</v>
      </c>
      <c r="F27" s="60">
        <f t="shared" si="2"/>
        <v>12</v>
      </c>
      <c r="G27" s="31">
        <v>18.989999999999998</v>
      </c>
      <c r="H27" s="49">
        <f>F27*G27</f>
        <v>227.88</v>
      </c>
      <c r="I27" s="54">
        <f t="shared" si="3"/>
        <v>227.88</v>
      </c>
      <c r="J27" s="89"/>
      <c r="K27" s="96"/>
    </row>
    <row r="28" spans="1:11" s="25" customFormat="1" ht="12.75" customHeight="1" thickBot="1" x14ac:dyDescent="0.3">
      <c r="A28" s="84"/>
      <c r="B28" s="87"/>
      <c r="C28" s="42" t="s">
        <v>26</v>
      </c>
      <c r="D28" s="48" t="s">
        <v>35</v>
      </c>
      <c r="E28" s="44">
        <v>3</v>
      </c>
      <c r="F28" s="45">
        <f>ROUND(E28/0.55,0)</f>
        <v>5</v>
      </c>
      <c r="G28" s="31">
        <v>18.920000000000002</v>
      </c>
      <c r="H28" s="33">
        <f>F28*G28</f>
        <v>94.600000000000009</v>
      </c>
      <c r="I28" s="56">
        <f t="shared" si="3"/>
        <v>94.600000000000009</v>
      </c>
      <c r="J28" s="89"/>
      <c r="K28" s="96"/>
    </row>
    <row r="29" spans="1:11" s="25" customFormat="1" ht="12.75" customHeight="1" thickBot="1" x14ac:dyDescent="0.3">
      <c r="A29" s="84"/>
      <c r="B29" s="87"/>
      <c r="C29" s="65"/>
      <c r="D29" s="66" t="s">
        <v>36</v>
      </c>
      <c r="E29" s="67">
        <f>SUM(E21:E28)</f>
        <v>117</v>
      </c>
      <c r="F29" s="67">
        <f>SUM(F21:F28)</f>
        <v>198</v>
      </c>
      <c r="G29" s="67"/>
      <c r="H29" s="68">
        <f>SUM(H21:H28)</f>
        <v>3756.73</v>
      </c>
      <c r="I29" s="68">
        <f>SUM(I21:I28)</f>
        <v>3756.73</v>
      </c>
      <c r="J29" s="89"/>
      <c r="K29" s="96"/>
    </row>
    <row r="30" spans="1:11" s="25" customFormat="1" ht="12.75" customHeight="1" x14ac:dyDescent="0.25">
      <c r="A30" s="84"/>
      <c r="B30" s="86" t="s">
        <v>39</v>
      </c>
      <c r="C30" s="26" t="s">
        <v>16</v>
      </c>
      <c r="D30" s="52" t="s">
        <v>32</v>
      </c>
      <c r="E30" s="28">
        <v>38</v>
      </c>
      <c r="F30" s="53">
        <f>ROUND(E30/0.6,0)</f>
        <v>63</v>
      </c>
      <c r="G30" s="31">
        <v>18.989999999999998</v>
      </c>
      <c r="H30" s="33">
        <f>F30*G30</f>
        <v>1196.3699999999999</v>
      </c>
      <c r="I30" s="56">
        <f t="shared" ref="I30:I35" si="4">H30</f>
        <v>1196.3699999999999</v>
      </c>
      <c r="J30" s="89"/>
      <c r="K30" s="96"/>
    </row>
    <row r="31" spans="1:11" s="25" customFormat="1" ht="12.75" customHeight="1" x14ac:dyDescent="0.2">
      <c r="A31" s="84"/>
      <c r="B31" s="87"/>
      <c r="C31" s="26" t="s">
        <v>16</v>
      </c>
      <c r="D31" s="55" t="s">
        <v>33</v>
      </c>
      <c r="E31" s="28">
        <v>3</v>
      </c>
      <c r="F31" s="53">
        <f>ROUND(E31/0.6,0)</f>
        <v>5</v>
      </c>
      <c r="G31" s="31">
        <v>18.989999999999998</v>
      </c>
      <c r="H31" s="33">
        <f>F31*G31</f>
        <v>94.949999999999989</v>
      </c>
      <c r="I31" s="56">
        <f t="shared" si="4"/>
        <v>94.949999999999989</v>
      </c>
      <c r="J31" s="89"/>
      <c r="K31" s="96"/>
    </row>
    <row r="32" spans="1:11" s="25" customFormat="1" ht="12.75" customHeight="1" x14ac:dyDescent="0.25">
      <c r="A32" s="84"/>
      <c r="B32" s="87"/>
      <c r="C32" s="26" t="s">
        <v>16</v>
      </c>
      <c r="D32" s="27" t="s">
        <v>34</v>
      </c>
      <c r="E32" s="28">
        <v>35</v>
      </c>
      <c r="F32" s="53">
        <f>ROUND(E32/0.6,0)</f>
        <v>58</v>
      </c>
      <c r="G32" s="31">
        <v>18.989999999999998</v>
      </c>
      <c r="H32" s="33">
        <f>F32*G32</f>
        <v>1101.4199999999998</v>
      </c>
      <c r="I32" s="56">
        <f t="shared" si="4"/>
        <v>1101.4199999999998</v>
      </c>
      <c r="J32" s="89"/>
      <c r="K32" s="96"/>
    </row>
    <row r="33" spans="1:11" s="25" customFormat="1" ht="12.75" customHeight="1" x14ac:dyDescent="0.25">
      <c r="A33" s="84"/>
      <c r="B33" s="87"/>
      <c r="C33" s="26" t="s">
        <v>16</v>
      </c>
      <c r="D33" s="27" t="s">
        <v>35</v>
      </c>
      <c r="E33" s="28">
        <v>33</v>
      </c>
      <c r="F33" s="29">
        <f>ROUND(E33/0.55,0)</f>
        <v>60</v>
      </c>
      <c r="G33" s="31">
        <v>18.920000000000002</v>
      </c>
      <c r="H33" s="33">
        <f>F33*G33</f>
        <v>1135.2</v>
      </c>
      <c r="I33" s="56">
        <f t="shared" si="4"/>
        <v>1135.2</v>
      </c>
      <c r="J33" s="89"/>
      <c r="K33" s="96"/>
    </row>
    <row r="34" spans="1:11" s="25" customFormat="1" ht="12.75" customHeight="1" x14ac:dyDescent="0.25">
      <c r="A34" s="84"/>
      <c r="B34" s="87"/>
      <c r="C34" s="35" t="s">
        <v>17</v>
      </c>
      <c r="D34" s="27" t="s">
        <v>34</v>
      </c>
      <c r="E34" s="36">
        <v>60</v>
      </c>
      <c r="F34" s="29">
        <f>ROUND(E34/0.6,0)</f>
        <v>100</v>
      </c>
      <c r="G34" s="19">
        <v>18.989999999999998</v>
      </c>
      <c r="H34" s="33">
        <f>F34*G34</f>
        <v>1898.9999999999998</v>
      </c>
      <c r="I34" s="56">
        <f t="shared" si="4"/>
        <v>1898.9999999999998</v>
      </c>
      <c r="J34" s="89"/>
      <c r="K34" s="96"/>
    </row>
    <row r="35" spans="1:11" s="25" customFormat="1" ht="12.75" customHeight="1" thickBot="1" x14ac:dyDescent="0.3">
      <c r="A35" s="84"/>
      <c r="B35" s="87"/>
      <c r="C35" s="57" t="s">
        <v>17</v>
      </c>
      <c r="D35" s="52" t="s">
        <v>35</v>
      </c>
      <c r="E35" s="59">
        <v>33</v>
      </c>
      <c r="F35" s="29">
        <f>ROUND(E35/0.55,0)</f>
        <v>60</v>
      </c>
      <c r="G35" s="31">
        <v>18.920000000000002</v>
      </c>
      <c r="H35" s="49">
        <f>F35*G35</f>
        <v>1135.2</v>
      </c>
      <c r="I35" s="54">
        <f t="shared" si="4"/>
        <v>1135.2</v>
      </c>
      <c r="J35" s="89"/>
      <c r="K35" s="96"/>
    </row>
    <row r="36" spans="1:11" s="25" customFormat="1" ht="12.75" customHeight="1" thickBot="1" x14ac:dyDescent="0.3">
      <c r="A36" s="84"/>
      <c r="B36" s="87"/>
      <c r="C36" s="65"/>
      <c r="D36" s="66" t="s">
        <v>36</v>
      </c>
      <c r="E36" s="67">
        <f>SUM(E30:E35)</f>
        <v>202</v>
      </c>
      <c r="F36" s="67">
        <f>SUM(F30:F35)</f>
        <v>346</v>
      </c>
      <c r="G36" s="67"/>
      <c r="H36" s="68">
        <f>SUM(H30:H35)</f>
        <v>6562.1399999999994</v>
      </c>
      <c r="I36" s="68">
        <f>SUM(I30:I35)</f>
        <v>6562.1399999999994</v>
      </c>
      <c r="J36" s="89"/>
      <c r="K36" s="96"/>
    </row>
    <row r="37" spans="1:11" s="25" customFormat="1" ht="12.75" customHeight="1" x14ac:dyDescent="0.25">
      <c r="A37" s="84"/>
      <c r="B37" s="86" t="s">
        <v>40</v>
      </c>
      <c r="C37" s="26" t="s">
        <v>16</v>
      </c>
      <c r="D37" s="52" t="s">
        <v>32</v>
      </c>
      <c r="E37" s="28">
        <v>31</v>
      </c>
      <c r="F37" s="53">
        <f>ROUND(E37/0.6,0)</f>
        <v>52</v>
      </c>
      <c r="G37" s="31">
        <v>18.989999999999998</v>
      </c>
      <c r="H37" s="33">
        <f>F37*G37</f>
        <v>987.4799999999999</v>
      </c>
      <c r="I37" s="56">
        <f>H37</f>
        <v>987.4799999999999</v>
      </c>
      <c r="J37" s="89"/>
      <c r="K37" s="96"/>
    </row>
    <row r="38" spans="1:11" s="25" customFormat="1" ht="12.75" customHeight="1" x14ac:dyDescent="0.2">
      <c r="A38" s="84"/>
      <c r="B38" s="87"/>
      <c r="C38" s="26" t="s">
        <v>16</v>
      </c>
      <c r="D38" s="55" t="s">
        <v>33</v>
      </c>
      <c r="E38" s="28">
        <v>18</v>
      </c>
      <c r="F38" s="53">
        <f>ROUND(E38/0.6,0)</f>
        <v>30</v>
      </c>
      <c r="G38" s="31">
        <v>18.989999999999998</v>
      </c>
      <c r="H38" s="33">
        <f>F38*G38</f>
        <v>569.69999999999993</v>
      </c>
      <c r="I38" s="56">
        <f>H38</f>
        <v>569.69999999999993</v>
      </c>
      <c r="J38" s="89"/>
      <c r="K38" s="96"/>
    </row>
    <row r="39" spans="1:11" s="25" customFormat="1" ht="12.75" customHeight="1" x14ac:dyDescent="0.25">
      <c r="A39" s="84"/>
      <c r="B39" s="87"/>
      <c r="C39" s="26" t="s">
        <v>16</v>
      </c>
      <c r="D39" s="27" t="s">
        <v>34</v>
      </c>
      <c r="E39" s="28">
        <v>82</v>
      </c>
      <c r="F39" s="53">
        <f>ROUND(E39/0.6,0)</f>
        <v>137</v>
      </c>
      <c r="G39" s="31">
        <v>18.989999999999998</v>
      </c>
      <c r="H39" s="33">
        <f>F39*G39</f>
        <v>2601.6299999999997</v>
      </c>
      <c r="I39" s="56">
        <f>H39</f>
        <v>2601.6299999999997</v>
      </c>
      <c r="J39" s="89"/>
      <c r="K39" s="96"/>
    </row>
    <row r="40" spans="1:11" s="25" customFormat="1" ht="12.75" customHeight="1" thickBot="1" x14ac:dyDescent="0.3">
      <c r="A40" s="84"/>
      <c r="B40" s="87"/>
      <c r="C40" s="26" t="s">
        <v>16</v>
      </c>
      <c r="D40" s="27" t="s">
        <v>35</v>
      </c>
      <c r="E40" s="28">
        <v>33</v>
      </c>
      <c r="F40" s="29">
        <f>ROUND(E40/0.55,0)</f>
        <v>60</v>
      </c>
      <c r="G40" s="31">
        <v>18.920000000000002</v>
      </c>
      <c r="H40" s="33">
        <f>F40*G40</f>
        <v>1135.2</v>
      </c>
      <c r="I40" s="56">
        <f>H40</f>
        <v>1135.2</v>
      </c>
      <c r="J40" s="89"/>
      <c r="K40" s="96"/>
    </row>
    <row r="41" spans="1:11" s="25" customFormat="1" ht="12.75" customHeight="1" thickBot="1" x14ac:dyDescent="0.3">
      <c r="A41" s="84"/>
      <c r="B41" s="87"/>
      <c r="C41" s="65"/>
      <c r="D41" s="66" t="s">
        <v>36</v>
      </c>
      <c r="E41" s="67">
        <f>SUM(E37:E40)</f>
        <v>164</v>
      </c>
      <c r="F41" s="67">
        <f>SUM(F37:F40)</f>
        <v>279</v>
      </c>
      <c r="G41" s="67"/>
      <c r="H41" s="68">
        <f>SUM(H37:H40)</f>
        <v>5294.0099999999993</v>
      </c>
      <c r="I41" s="68">
        <f>SUM(I37:I40)</f>
        <v>5294.0099999999993</v>
      </c>
      <c r="J41" s="89"/>
      <c r="K41" s="96"/>
    </row>
    <row r="42" spans="1:11" s="25" customFormat="1" ht="12.75" customHeight="1" x14ac:dyDescent="0.25">
      <c r="A42" s="84"/>
      <c r="B42" s="86" t="s">
        <v>41</v>
      </c>
      <c r="C42" s="26" t="s">
        <v>16</v>
      </c>
      <c r="D42" s="52" t="s">
        <v>32</v>
      </c>
      <c r="E42" s="28">
        <v>47</v>
      </c>
      <c r="F42" s="53">
        <f>ROUND(E42/0.6,0)</f>
        <v>78</v>
      </c>
      <c r="G42" s="31">
        <v>18.989999999999998</v>
      </c>
      <c r="H42" s="33">
        <f>F42*G42</f>
        <v>1481.2199999999998</v>
      </c>
      <c r="I42" s="56">
        <f>H42</f>
        <v>1481.2199999999998</v>
      </c>
      <c r="J42" s="89"/>
      <c r="K42" s="96"/>
    </row>
    <row r="43" spans="1:11" s="25" customFormat="1" ht="12.75" customHeight="1" x14ac:dyDescent="0.2">
      <c r="A43" s="84"/>
      <c r="B43" s="87"/>
      <c r="C43" s="26" t="s">
        <v>16</v>
      </c>
      <c r="D43" s="55" t="s">
        <v>33</v>
      </c>
      <c r="E43" s="28">
        <v>28</v>
      </c>
      <c r="F43" s="53">
        <f>ROUND(E43/0.6,0)</f>
        <v>47</v>
      </c>
      <c r="G43" s="31">
        <v>18.989999999999998</v>
      </c>
      <c r="H43" s="33">
        <f>F43*G43</f>
        <v>892.53</v>
      </c>
      <c r="I43" s="56">
        <f>H43</f>
        <v>892.53</v>
      </c>
      <c r="J43" s="89"/>
      <c r="K43" s="96"/>
    </row>
    <row r="44" spans="1:11" s="25" customFormat="1" ht="12.75" customHeight="1" x14ac:dyDescent="0.25">
      <c r="A44" s="84"/>
      <c r="B44" s="87"/>
      <c r="C44" s="26" t="s">
        <v>16</v>
      </c>
      <c r="D44" s="27" t="s">
        <v>34</v>
      </c>
      <c r="E44" s="28">
        <v>81</v>
      </c>
      <c r="F44" s="53">
        <f>ROUND(E44/0.6,0)</f>
        <v>135</v>
      </c>
      <c r="G44" s="31">
        <v>18.989999999999998</v>
      </c>
      <c r="H44" s="33">
        <f>F44*G44</f>
        <v>2563.6499999999996</v>
      </c>
      <c r="I44" s="56">
        <f>H44</f>
        <v>2563.6499999999996</v>
      </c>
      <c r="J44" s="89"/>
      <c r="K44" s="96"/>
    </row>
    <row r="45" spans="1:11" s="25" customFormat="1" ht="12.75" customHeight="1" thickBot="1" x14ac:dyDescent="0.3">
      <c r="A45" s="84"/>
      <c r="B45" s="87"/>
      <c r="C45" s="26" t="s">
        <v>16</v>
      </c>
      <c r="D45" s="27" t="s">
        <v>35</v>
      </c>
      <c r="E45" s="28">
        <v>33</v>
      </c>
      <c r="F45" s="29">
        <f>ROUND(E45/0.55,0)</f>
        <v>60</v>
      </c>
      <c r="G45" s="31">
        <v>18.920000000000002</v>
      </c>
      <c r="H45" s="33">
        <f>F45*G45</f>
        <v>1135.2</v>
      </c>
      <c r="I45" s="56">
        <f>H45</f>
        <v>1135.2</v>
      </c>
      <c r="J45" s="89"/>
      <c r="K45" s="96"/>
    </row>
    <row r="46" spans="1:11" s="25" customFormat="1" ht="12.75" customHeight="1" thickBot="1" x14ac:dyDescent="0.3">
      <c r="A46" s="84"/>
      <c r="B46" s="87"/>
      <c r="C46" s="65"/>
      <c r="D46" s="66" t="s">
        <v>36</v>
      </c>
      <c r="E46" s="67">
        <f>SUM(E42:E45)</f>
        <v>189</v>
      </c>
      <c r="F46" s="67">
        <f>SUM(F42:F45)</f>
        <v>320</v>
      </c>
      <c r="G46" s="67"/>
      <c r="H46" s="68">
        <f>SUM(H42:H45)</f>
        <v>6072.5999999999995</v>
      </c>
      <c r="I46" s="68">
        <f>SUM(I42:I45)</f>
        <v>6072.5999999999995</v>
      </c>
      <c r="J46" s="89"/>
      <c r="K46" s="96"/>
    </row>
    <row r="47" spans="1:11" s="25" customFormat="1" ht="15" customHeight="1" thickBot="1" x14ac:dyDescent="0.25">
      <c r="A47" s="85"/>
      <c r="B47" s="64"/>
      <c r="C47" s="98" t="s">
        <v>44</v>
      </c>
      <c r="D47" s="99"/>
      <c r="E47" s="71">
        <f>E13+E20+E29+E36+E41+E46</f>
        <v>1059</v>
      </c>
      <c r="F47" s="71">
        <f t="shared" ref="F47:I47" si="5">F13+F20+F29+F36+F41+F46</f>
        <v>1802</v>
      </c>
      <c r="G47" s="71"/>
      <c r="H47" s="72">
        <f t="shared" si="5"/>
        <v>34188.199999999997</v>
      </c>
      <c r="I47" s="72">
        <f t="shared" si="5"/>
        <v>34188.199999999997</v>
      </c>
      <c r="J47" s="90"/>
      <c r="K47" s="97"/>
    </row>
  </sheetData>
  <mergeCells count="13">
    <mergeCell ref="K5:K47"/>
    <mergeCell ref="C47:D47"/>
    <mergeCell ref="B14:B20"/>
    <mergeCell ref="B21:B29"/>
    <mergeCell ref="B30:B36"/>
    <mergeCell ref="B37:B41"/>
    <mergeCell ref="B42:B46"/>
    <mergeCell ref="A5:A47"/>
    <mergeCell ref="B5:B13"/>
    <mergeCell ref="J5:J47"/>
    <mergeCell ref="D1:G1"/>
    <mergeCell ref="D2:G2"/>
    <mergeCell ref="D3:F3"/>
  </mergeCells>
  <pageMargins left="0.15748031496062992" right="0.19685039370078741" top="0.27559055118110237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topLeftCell="A31" workbookViewId="0">
      <selection activeCell="L50" sqref="L50"/>
    </sheetView>
  </sheetViews>
  <sheetFormatPr defaultRowHeight="15" x14ac:dyDescent="0.25"/>
  <cols>
    <col min="1" max="1" width="10" customWidth="1"/>
    <col min="2" max="2" width="5.42578125" customWidth="1"/>
    <col min="3" max="3" width="20.140625" customWidth="1"/>
    <col min="4" max="4" width="12.28515625" customWidth="1"/>
    <col min="5" max="5" width="11.85546875" customWidth="1"/>
    <col min="6" max="6" width="11.5703125" customWidth="1"/>
    <col min="7" max="7" width="12.42578125" customWidth="1"/>
    <col min="8" max="8" width="10.5703125" customWidth="1"/>
    <col min="9" max="9" width="11.28515625" customWidth="1"/>
    <col min="10" max="10" width="10.140625" customWidth="1"/>
  </cols>
  <sheetData>
    <row r="1" spans="1:10" ht="15.75" thickBot="1" x14ac:dyDescent="0.3"/>
    <row r="2" spans="1:10" ht="16.149999999999999" customHeight="1" x14ac:dyDescent="0.25">
      <c r="C2" s="100" t="s">
        <v>42</v>
      </c>
      <c r="D2" s="101"/>
      <c r="E2" s="101"/>
      <c r="F2" s="101"/>
      <c r="G2" s="101"/>
    </row>
    <row r="3" spans="1:10" ht="16.5" thickBot="1" x14ac:dyDescent="0.3">
      <c r="C3" s="102"/>
      <c r="D3" s="103"/>
      <c r="E3" s="103"/>
      <c r="F3" s="103"/>
      <c r="G3" s="103"/>
    </row>
    <row r="4" spans="1:10" ht="16.5" thickBot="1" x14ac:dyDescent="0.3">
      <c r="A4" s="1"/>
      <c r="B4" s="1"/>
      <c r="C4" s="13"/>
      <c r="D4" s="13"/>
      <c r="E4" s="13"/>
      <c r="F4" s="1"/>
      <c r="G4" s="1"/>
      <c r="H4" s="1"/>
      <c r="I4" s="1"/>
    </row>
    <row r="5" spans="1:10" ht="79.5" thickBot="1" x14ac:dyDescent="0.3">
      <c r="A5" s="73" t="s">
        <v>0</v>
      </c>
      <c r="B5" s="74" t="s">
        <v>1</v>
      </c>
      <c r="C5" s="75" t="s">
        <v>2</v>
      </c>
      <c r="D5" s="76" t="s">
        <v>3</v>
      </c>
      <c r="E5" s="76" t="s">
        <v>4</v>
      </c>
      <c r="F5" s="76" t="s">
        <v>24</v>
      </c>
      <c r="G5" s="76" t="s">
        <v>25</v>
      </c>
      <c r="H5" s="76" t="s">
        <v>19</v>
      </c>
      <c r="I5" s="76" t="s">
        <v>20</v>
      </c>
      <c r="J5" s="76" t="s">
        <v>21</v>
      </c>
    </row>
    <row r="6" spans="1:10" x14ac:dyDescent="0.25">
      <c r="A6" s="86" t="s">
        <v>31</v>
      </c>
      <c r="B6" s="14" t="s">
        <v>16</v>
      </c>
      <c r="C6" s="15" t="s">
        <v>32</v>
      </c>
      <c r="D6" s="16">
        <v>76</v>
      </c>
      <c r="E6" s="17">
        <f>ROUND(D6/0.6,0)</f>
        <v>127</v>
      </c>
      <c r="F6" s="18"/>
      <c r="G6" s="20"/>
      <c r="H6" s="21"/>
      <c r="I6" s="22"/>
      <c r="J6" s="22"/>
    </row>
    <row r="7" spans="1:10" x14ac:dyDescent="0.25">
      <c r="A7" s="87"/>
      <c r="B7" s="26" t="s">
        <v>16</v>
      </c>
      <c r="C7" s="27" t="s">
        <v>33</v>
      </c>
      <c r="D7" s="28">
        <v>22</v>
      </c>
      <c r="E7" s="29">
        <f>ROUND(D7/0.6,0)</f>
        <v>37</v>
      </c>
      <c r="F7" s="30"/>
      <c r="G7" s="19"/>
      <c r="H7" s="32"/>
      <c r="I7" s="33"/>
      <c r="J7" s="33"/>
    </row>
    <row r="8" spans="1:10" x14ac:dyDescent="0.25">
      <c r="A8" s="87"/>
      <c r="B8" s="26" t="s">
        <v>16</v>
      </c>
      <c r="C8" s="27" t="s">
        <v>34</v>
      </c>
      <c r="D8" s="28">
        <v>65</v>
      </c>
      <c r="E8" s="29">
        <f>ROUND(D8/0.6,0)</f>
        <v>108</v>
      </c>
      <c r="F8" s="30"/>
      <c r="G8" s="19"/>
      <c r="H8" s="32"/>
      <c r="I8" s="33"/>
      <c r="J8" s="33"/>
    </row>
    <row r="9" spans="1:10" x14ac:dyDescent="0.25">
      <c r="A9" s="87"/>
      <c r="B9" s="26" t="s">
        <v>16</v>
      </c>
      <c r="C9" s="27" t="s">
        <v>35</v>
      </c>
      <c r="D9" s="28">
        <v>55</v>
      </c>
      <c r="E9" s="29">
        <f>ROUND(D9/0.55,0)</f>
        <v>100</v>
      </c>
      <c r="F9" s="30"/>
      <c r="G9" s="19"/>
      <c r="H9" s="32"/>
      <c r="I9" s="33"/>
      <c r="J9" s="33"/>
    </row>
    <row r="10" spans="1:10" x14ac:dyDescent="0.25">
      <c r="A10" s="87"/>
      <c r="B10" s="35" t="s">
        <v>17</v>
      </c>
      <c r="C10" s="27" t="s">
        <v>34</v>
      </c>
      <c r="D10" s="36">
        <v>6</v>
      </c>
      <c r="E10" s="29">
        <f>ROUND(D10/0.6,0)</f>
        <v>10</v>
      </c>
      <c r="F10" s="30"/>
      <c r="G10" s="19"/>
      <c r="H10" s="38"/>
      <c r="I10" s="33"/>
      <c r="J10" s="33"/>
    </row>
    <row r="11" spans="1:10" x14ac:dyDescent="0.25">
      <c r="A11" s="87"/>
      <c r="B11" s="39" t="s">
        <v>17</v>
      </c>
      <c r="C11" s="27" t="s">
        <v>35</v>
      </c>
      <c r="D11" s="28">
        <v>1</v>
      </c>
      <c r="E11" s="29">
        <f>ROUND(D11/0.55,0)</f>
        <v>2</v>
      </c>
      <c r="F11" s="30"/>
      <c r="G11" s="19"/>
      <c r="H11" s="40"/>
      <c r="I11" s="33"/>
      <c r="J11" s="33"/>
    </row>
    <row r="12" spans="1:10" x14ac:dyDescent="0.25">
      <c r="A12" s="87"/>
      <c r="B12" s="39" t="s">
        <v>15</v>
      </c>
      <c r="C12" s="27" t="s">
        <v>34</v>
      </c>
      <c r="D12" s="41">
        <v>9</v>
      </c>
      <c r="E12" s="29">
        <f>ROUND(D12/0.6,0)</f>
        <v>15</v>
      </c>
      <c r="F12" s="30"/>
      <c r="G12" s="19"/>
      <c r="H12" s="40"/>
      <c r="I12" s="33"/>
      <c r="J12" s="33"/>
    </row>
    <row r="13" spans="1:10" ht="15.75" thickBot="1" x14ac:dyDescent="0.3">
      <c r="A13" s="87"/>
      <c r="B13" s="42" t="s">
        <v>15</v>
      </c>
      <c r="C13" s="43" t="s">
        <v>35</v>
      </c>
      <c r="D13" s="44">
        <v>3</v>
      </c>
      <c r="E13" s="45">
        <f>ROUND(D13/0.55,0)</f>
        <v>5</v>
      </c>
      <c r="F13" s="46"/>
      <c r="G13" s="19"/>
      <c r="H13" s="47"/>
      <c r="I13" s="33"/>
      <c r="J13" s="33"/>
    </row>
    <row r="14" spans="1:10" ht="15.75" thickBot="1" x14ac:dyDescent="0.3">
      <c r="A14" s="87"/>
      <c r="B14" s="65"/>
      <c r="C14" s="66" t="s">
        <v>36</v>
      </c>
      <c r="D14" s="67">
        <f>SUM(D6:D13)</f>
        <v>237</v>
      </c>
      <c r="E14" s="67">
        <f>SUM(E6:E13)</f>
        <v>404</v>
      </c>
      <c r="F14" s="67"/>
      <c r="G14" s="68"/>
      <c r="H14" s="68"/>
      <c r="I14" s="68"/>
      <c r="J14" s="68"/>
    </row>
    <row r="15" spans="1:10" x14ac:dyDescent="0.25">
      <c r="A15" s="86" t="s">
        <v>37</v>
      </c>
      <c r="B15" s="14" t="s">
        <v>16</v>
      </c>
      <c r="C15" s="15" t="s">
        <v>32</v>
      </c>
      <c r="D15" s="16">
        <v>44</v>
      </c>
      <c r="E15" s="17">
        <f>ROUND(D15/0.6,0)</f>
        <v>73</v>
      </c>
      <c r="F15" s="18"/>
      <c r="G15" s="19"/>
      <c r="H15" s="21"/>
      <c r="I15" s="22"/>
      <c r="J15" s="22"/>
    </row>
    <row r="16" spans="1:10" x14ac:dyDescent="0.25">
      <c r="A16" s="87"/>
      <c r="B16" s="26" t="s">
        <v>16</v>
      </c>
      <c r="C16" s="27" t="s">
        <v>33</v>
      </c>
      <c r="D16" s="28">
        <v>6</v>
      </c>
      <c r="E16" s="29">
        <f>ROUND(D16/0.6,0)</f>
        <v>10</v>
      </c>
      <c r="F16" s="30"/>
      <c r="G16" s="19"/>
      <c r="H16" s="32"/>
      <c r="I16" s="33"/>
      <c r="J16" s="33"/>
    </row>
    <row r="17" spans="1:10" x14ac:dyDescent="0.25">
      <c r="A17" s="87"/>
      <c r="B17" s="26" t="s">
        <v>16</v>
      </c>
      <c r="C17" s="27" t="s">
        <v>34</v>
      </c>
      <c r="D17" s="28">
        <v>40</v>
      </c>
      <c r="E17" s="29">
        <f>ROUND(D17/0.6,0)</f>
        <v>67</v>
      </c>
      <c r="F17" s="30"/>
      <c r="G17" s="19"/>
      <c r="H17" s="32"/>
      <c r="I17" s="33"/>
      <c r="J17" s="33"/>
    </row>
    <row r="18" spans="1:10" x14ac:dyDescent="0.25">
      <c r="A18" s="87"/>
      <c r="B18" s="35" t="s">
        <v>16</v>
      </c>
      <c r="C18" s="27" t="s">
        <v>35</v>
      </c>
      <c r="D18" s="36">
        <v>22</v>
      </c>
      <c r="E18" s="29">
        <f>ROUND(D18/0.55,0)</f>
        <v>40</v>
      </c>
      <c r="F18" s="30"/>
      <c r="G18" s="19"/>
      <c r="H18" s="38"/>
      <c r="I18" s="33"/>
      <c r="J18" s="33"/>
    </row>
    <row r="19" spans="1:10" x14ac:dyDescent="0.25">
      <c r="A19" s="87"/>
      <c r="B19" s="39" t="s">
        <v>17</v>
      </c>
      <c r="C19" s="27" t="s">
        <v>34</v>
      </c>
      <c r="D19" s="36">
        <v>27</v>
      </c>
      <c r="E19" s="29">
        <f>ROUND(D19/0.6,0)</f>
        <v>45</v>
      </c>
      <c r="F19" s="30"/>
      <c r="G19" s="19"/>
      <c r="H19" s="38"/>
      <c r="I19" s="33"/>
      <c r="J19" s="33"/>
    </row>
    <row r="20" spans="1:10" ht="15.75" thickBot="1" x14ac:dyDescent="0.3">
      <c r="A20" s="87"/>
      <c r="B20" s="42" t="s">
        <v>17</v>
      </c>
      <c r="C20" s="48" t="s">
        <v>35</v>
      </c>
      <c r="D20" s="44">
        <v>11</v>
      </c>
      <c r="E20" s="45">
        <f>ROUND(D20/0.55,0)</f>
        <v>20</v>
      </c>
      <c r="F20" s="46"/>
      <c r="G20" s="19"/>
      <c r="H20" s="47"/>
      <c r="I20" s="49"/>
      <c r="J20" s="77"/>
    </row>
    <row r="21" spans="1:10" ht="15.75" thickBot="1" x14ac:dyDescent="0.3">
      <c r="A21" s="87"/>
      <c r="B21" s="65"/>
      <c r="C21" s="66" t="s">
        <v>36</v>
      </c>
      <c r="D21" s="67">
        <f>SUM(D15:D20)</f>
        <v>150</v>
      </c>
      <c r="E21" s="67">
        <f>SUM(E15:E20)</f>
        <v>255</v>
      </c>
      <c r="F21" s="67"/>
      <c r="G21" s="68"/>
      <c r="H21" s="68"/>
      <c r="I21" s="68"/>
      <c r="J21" s="68"/>
    </row>
    <row r="22" spans="1:10" x14ac:dyDescent="0.25">
      <c r="A22" s="86" t="s">
        <v>38</v>
      </c>
      <c r="B22" s="26" t="s">
        <v>16</v>
      </c>
      <c r="C22" s="52" t="s">
        <v>32</v>
      </c>
      <c r="D22" s="28">
        <v>35</v>
      </c>
      <c r="E22" s="53">
        <f t="shared" ref="E22:E28" si="0">ROUND(D22/0.6,0)</f>
        <v>58</v>
      </c>
      <c r="F22" s="30"/>
      <c r="G22" s="31"/>
      <c r="H22" s="32"/>
      <c r="I22" s="49"/>
      <c r="J22" s="49"/>
    </row>
    <row r="23" spans="1:10" x14ac:dyDescent="0.25">
      <c r="A23" s="87"/>
      <c r="B23" s="26" t="s">
        <v>16</v>
      </c>
      <c r="C23" s="55" t="s">
        <v>33</v>
      </c>
      <c r="D23" s="28">
        <v>11</v>
      </c>
      <c r="E23" s="53">
        <f>ROUND(D23/0.6,0)</f>
        <v>18</v>
      </c>
      <c r="F23" s="31"/>
      <c r="G23" s="31"/>
      <c r="H23" s="32"/>
      <c r="I23" s="49"/>
      <c r="J23" s="49"/>
    </row>
    <row r="24" spans="1:10" x14ac:dyDescent="0.25">
      <c r="A24" s="87"/>
      <c r="B24" s="26" t="s">
        <v>16</v>
      </c>
      <c r="C24" s="27" t="s">
        <v>34</v>
      </c>
      <c r="D24" s="28">
        <v>33</v>
      </c>
      <c r="E24" s="53">
        <f t="shared" si="0"/>
        <v>55</v>
      </c>
      <c r="F24" s="30"/>
      <c r="G24" s="31"/>
      <c r="H24" s="32"/>
      <c r="I24" s="49"/>
      <c r="J24" s="49"/>
    </row>
    <row r="25" spans="1:10" x14ac:dyDescent="0.25">
      <c r="A25" s="87"/>
      <c r="B25" s="26" t="s">
        <v>16</v>
      </c>
      <c r="C25" s="27" t="s">
        <v>35</v>
      </c>
      <c r="D25" s="28">
        <v>22</v>
      </c>
      <c r="E25" s="29">
        <f>ROUND(D25/0.55,0)</f>
        <v>40</v>
      </c>
      <c r="F25" s="30"/>
      <c r="G25" s="19"/>
      <c r="H25" s="32"/>
      <c r="I25" s="33"/>
      <c r="J25" s="33"/>
    </row>
    <row r="26" spans="1:10" x14ac:dyDescent="0.25">
      <c r="A26" s="87"/>
      <c r="B26" s="35" t="s">
        <v>17</v>
      </c>
      <c r="C26" s="27" t="s">
        <v>34</v>
      </c>
      <c r="D26" s="36">
        <v>5</v>
      </c>
      <c r="E26" s="29">
        <f t="shared" si="0"/>
        <v>8</v>
      </c>
      <c r="F26" s="37"/>
      <c r="G26" s="31"/>
      <c r="H26" s="32"/>
      <c r="I26" s="49"/>
      <c r="J26" s="49"/>
    </row>
    <row r="27" spans="1:10" x14ac:dyDescent="0.25">
      <c r="A27" s="87"/>
      <c r="B27" s="26" t="s">
        <v>17</v>
      </c>
      <c r="C27" s="27" t="s">
        <v>35</v>
      </c>
      <c r="D27" s="28">
        <v>1</v>
      </c>
      <c r="E27" s="53">
        <f>ROUND(D27/0.55,0)</f>
        <v>2</v>
      </c>
      <c r="F27" s="30"/>
      <c r="G27" s="19"/>
      <c r="H27" s="32"/>
      <c r="I27" s="49"/>
      <c r="J27" s="49"/>
    </row>
    <row r="28" spans="1:10" x14ac:dyDescent="0.25">
      <c r="A28" s="87"/>
      <c r="B28" s="57" t="s">
        <v>26</v>
      </c>
      <c r="C28" s="58" t="s">
        <v>34</v>
      </c>
      <c r="D28" s="59">
        <v>7</v>
      </c>
      <c r="E28" s="60">
        <f t="shared" si="0"/>
        <v>12</v>
      </c>
      <c r="F28" s="61"/>
      <c r="G28" s="31"/>
      <c r="H28" s="62"/>
      <c r="I28" s="49"/>
      <c r="J28" s="49"/>
    </row>
    <row r="29" spans="1:10" ht="15.75" thickBot="1" x14ac:dyDescent="0.3">
      <c r="A29" s="87"/>
      <c r="B29" s="42" t="s">
        <v>26</v>
      </c>
      <c r="C29" s="48" t="s">
        <v>35</v>
      </c>
      <c r="D29" s="44">
        <v>3</v>
      </c>
      <c r="E29" s="45">
        <f>ROUND(D29/0.55,0)</f>
        <v>5</v>
      </c>
      <c r="F29" s="46"/>
      <c r="G29" s="19"/>
      <c r="H29" s="47"/>
      <c r="I29" s="63"/>
      <c r="J29" s="63"/>
    </row>
    <row r="30" spans="1:10" ht="15.75" thickBot="1" x14ac:dyDescent="0.3">
      <c r="A30" s="87"/>
      <c r="B30" s="65"/>
      <c r="C30" s="66" t="s">
        <v>36</v>
      </c>
      <c r="D30" s="67">
        <f>SUM(D22:D29)</f>
        <v>117</v>
      </c>
      <c r="E30" s="67">
        <f>SUM(E22:E29)</f>
        <v>198</v>
      </c>
      <c r="F30" s="67"/>
      <c r="G30" s="68"/>
      <c r="H30" s="68"/>
      <c r="I30" s="68"/>
      <c r="J30" s="68"/>
    </row>
    <row r="31" spans="1:10" x14ac:dyDescent="0.25">
      <c r="A31" s="86" t="s">
        <v>39</v>
      </c>
      <c r="B31" s="26" t="s">
        <v>16</v>
      </c>
      <c r="C31" s="52" t="s">
        <v>32</v>
      </c>
      <c r="D31" s="28">
        <v>38</v>
      </c>
      <c r="E31" s="53">
        <f>ROUND(D31/0.6,0)</f>
        <v>63</v>
      </c>
      <c r="F31" s="18"/>
      <c r="G31" s="19"/>
      <c r="H31" s="21"/>
      <c r="I31" s="22"/>
      <c r="J31" s="22"/>
    </row>
    <row r="32" spans="1:10" x14ac:dyDescent="0.25">
      <c r="A32" s="87"/>
      <c r="B32" s="26" t="s">
        <v>16</v>
      </c>
      <c r="C32" s="55" t="s">
        <v>33</v>
      </c>
      <c r="D32" s="28">
        <v>3</v>
      </c>
      <c r="E32" s="53">
        <f>ROUND(D32/0.6,0)</f>
        <v>5</v>
      </c>
      <c r="F32" s="30"/>
      <c r="G32" s="19"/>
      <c r="H32" s="32"/>
      <c r="I32" s="33"/>
      <c r="J32" s="33"/>
    </row>
    <row r="33" spans="1:10" x14ac:dyDescent="0.25">
      <c r="A33" s="87"/>
      <c r="B33" s="26" t="s">
        <v>16</v>
      </c>
      <c r="C33" s="27" t="s">
        <v>34</v>
      </c>
      <c r="D33" s="28">
        <v>35</v>
      </c>
      <c r="E33" s="53">
        <f>ROUND(D33/0.6,0)</f>
        <v>58</v>
      </c>
      <c r="F33" s="30"/>
      <c r="G33" s="19"/>
      <c r="H33" s="32"/>
      <c r="I33" s="33"/>
      <c r="J33" s="33"/>
    </row>
    <row r="34" spans="1:10" x14ac:dyDescent="0.25">
      <c r="A34" s="87"/>
      <c r="B34" s="26" t="s">
        <v>16</v>
      </c>
      <c r="C34" s="27" t="s">
        <v>35</v>
      </c>
      <c r="D34" s="28">
        <v>33</v>
      </c>
      <c r="E34" s="29">
        <f>ROUND(D34/0.55,0)</f>
        <v>60</v>
      </c>
      <c r="F34" s="30"/>
      <c r="G34" s="19"/>
      <c r="H34" s="38"/>
      <c r="I34" s="33"/>
      <c r="J34" s="33"/>
    </row>
    <row r="35" spans="1:10" x14ac:dyDescent="0.25">
      <c r="A35" s="87"/>
      <c r="B35" s="35" t="s">
        <v>17</v>
      </c>
      <c r="C35" s="27" t="s">
        <v>34</v>
      </c>
      <c r="D35" s="36">
        <v>60</v>
      </c>
      <c r="E35" s="29">
        <f>ROUND(D35/0.6,0)</f>
        <v>100</v>
      </c>
      <c r="F35" s="37"/>
      <c r="G35" s="19"/>
      <c r="H35" s="38"/>
      <c r="I35" s="33"/>
      <c r="J35" s="33"/>
    </row>
    <row r="36" spans="1:10" ht="15.75" thickBot="1" x14ac:dyDescent="0.3">
      <c r="A36" s="87"/>
      <c r="B36" s="57" t="s">
        <v>17</v>
      </c>
      <c r="C36" s="52" t="s">
        <v>35</v>
      </c>
      <c r="D36" s="59">
        <v>33</v>
      </c>
      <c r="E36" s="29">
        <f>ROUND(D36/0.55,0)</f>
        <v>60</v>
      </c>
      <c r="F36" s="30"/>
      <c r="G36" s="31"/>
      <c r="H36" s="32"/>
      <c r="I36" s="49"/>
      <c r="J36" s="49"/>
    </row>
    <row r="37" spans="1:10" ht="15.75" thickBot="1" x14ac:dyDescent="0.3">
      <c r="A37" s="87"/>
      <c r="B37" s="65"/>
      <c r="C37" s="66" t="s">
        <v>36</v>
      </c>
      <c r="D37" s="67">
        <f>SUM(D31:D36)</f>
        <v>202</v>
      </c>
      <c r="E37" s="67">
        <f>SUM(E31:E36)</f>
        <v>346</v>
      </c>
      <c r="F37" s="67"/>
      <c r="G37" s="68"/>
      <c r="H37" s="67"/>
      <c r="I37" s="68"/>
      <c r="J37" s="68"/>
    </row>
    <row r="38" spans="1:10" x14ac:dyDescent="0.25">
      <c r="A38" s="86" t="s">
        <v>40</v>
      </c>
      <c r="B38" s="26" t="s">
        <v>16</v>
      </c>
      <c r="C38" s="52" t="s">
        <v>32</v>
      </c>
      <c r="D38" s="28">
        <v>31</v>
      </c>
      <c r="E38" s="53">
        <f>ROUND(D38/0.6,0)</f>
        <v>52</v>
      </c>
      <c r="F38" s="18"/>
      <c r="G38" s="19"/>
      <c r="H38" s="21"/>
      <c r="I38" s="22"/>
      <c r="J38" s="22"/>
    </row>
    <row r="39" spans="1:10" x14ac:dyDescent="0.25">
      <c r="A39" s="87"/>
      <c r="B39" s="26" t="s">
        <v>16</v>
      </c>
      <c r="C39" s="55" t="s">
        <v>33</v>
      </c>
      <c r="D39" s="28">
        <v>18</v>
      </c>
      <c r="E39" s="53">
        <f>ROUND(D39/0.6,0)</f>
        <v>30</v>
      </c>
      <c r="F39" s="30"/>
      <c r="G39" s="19"/>
      <c r="H39" s="32"/>
      <c r="I39" s="33"/>
      <c r="J39" s="33"/>
    </row>
    <row r="40" spans="1:10" x14ac:dyDescent="0.25">
      <c r="A40" s="87"/>
      <c r="B40" s="26" t="s">
        <v>16</v>
      </c>
      <c r="C40" s="27" t="s">
        <v>34</v>
      </c>
      <c r="D40" s="28">
        <v>82</v>
      </c>
      <c r="E40" s="53">
        <f>ROUND(D40/0.6,0)</f>
        <v>137</v>
      </c>
      <c r="F40" s="30"/>
      <c r="G40" s="19"/>
      <c r="H40" s="32"/>
      <c r="I40" s="33"/>
      <c r="J40" s="33"/>
    </row>
    <row r="41" spans="1:10" ht="15.75" thickBot="1" x14ac:dyDescent="0.3">
      <c r="A41" s="87"/>
      <c r="B41" s="26" t="s">
        <v>16</v>
      </c>
      <c r="C41" s="27" t="s">
        <v>35</v>
      </c>
      <c r="D41" s="28">
        <v>33</v>
      </c>
      <c r="E41" s="29">
        <f>ROUND(D41/0.55,0)</f>
        <v>60</v>
      </c>
      <c r="F41" s="30"/>
      <c r="G41" s="19"/>
      <c r="H41" s="38"/>
      <c r="I41" s="33"/>
      <c r="J41" s="33"/>
    </row>
    <row r="42" spans="1:10" ht="15.75" thickBot="1" x14ac:dyDescent="0.3">
      <c r="A42" s="87"/>
      <c r="B42" s="65"/>
      <c r="C42" s="66" t="s">
        <v>36</v>
      </c>
      <c r="D42" s="67">
        <f>SUM(D38:D41)</f>
        <v>164</v>
      </c>
      <c r="E42" s="67">
        <f>SUM(E38:E41)</f>
        <v>279</v>
      </c>
      <c r="F42" s="67"/>
      <c r="G42" s="68"/>
      <c r="H42" s="67"/>
      <c r="I42" s="68"/>
      <c r="J42" s="68"/>
    </row>
    <row r="43" spans="1:10" x14ac:dyDescent="0.25">
      <c r="A43" s="86" t="s">
        <v>41</v>
      </c>
      <c r="B43" s="26" t="s">
        <v>16</v>
      </c>
      <c r="C43" s="52" t="s">
        <v>32</v>
      </c>
      <c r="D43" s="28">
        <v>47</v>
      </c>
      <c r="E43" s="53">
        <f>ROUND(D43/0.6,0)</f>
        <v>78</v>
      </c>
      <c r="F43" s="18"/>
      <c r="G43" s="19"/>
      <c r="H43" s="21"/>
      <c r="I43" s="22"/>
      <c r="J43" s="22"/>
    </row>
    <row r="44" spans="1:10" x14ac:dyDescent="0.25">
      <c r="A44" s="87"/>
      <c r="B44" s="26" t="s">
        <v>16</v>
      </c>
      <c r="C44" s="55" t="s">
        <v>33</v>
      </c>
      <c r="D44" s="28">
        <v>28</v>
      </c>
      <c r="E44" s="53">
        <f>ROUND(D44/0.6,0)</f>
        <v>47</v>
      </c>
      <c r="F44" s="30"/>
      <c r="G44" s="19"/>
      <c r="H44" s="32"/>
      <c r="I44" s="33"/>
      <c r="J44" s="33"/>
    </row>
    <row r="45" spans="1:10" x14ac:dyDescent="0.25">
      <c r="A45" s="87"/>
      <c r="B45" s="26" t="s">
        <v>16</v>
      </c>
      <c r="C45" s="27" t="s">
        <v>34</v>
      </c>
      <c r="D45" s="28">
        <v>81</v>
      </c>
      <c r="E45" s="53">
        <f>ROUND(D45/0.6,0)</f>
        <v>135</v>
      </c>
      <c r="F45" s="30"/>
      <c r="G45" s="19"/>
      <c r="H45" s="32"/>
      <c r="I45" s="33"/>
      <c r="J45" s="33"/>
    </row>
    <row r="46" spans="1:10" ht="15.75" thickBot="1" x14ac:dyDescent="0.3">
      <c r="A46" s="87"/>
      <c r="B46" s="26" t="s">
        <v>16</v>
      </c>
      <c r="C46" s="27" t="s">
        <v>35</v>
      </c>
      <c r="D46" s="28">
        <v>33</v>
      </c>
      <c r="E46" s="29">
        <f>ROUND(D46/0.55,0)</f>
        <v>60</v>
      </c>
      <c r="F46" s="30"/>
      <c r="G46" s="19"/>
      <c r="H46" s="38"/>
      <c r="I46" s="33"/>
      <c r="J46" s="33"/>
    </row>
    <row r="47" spans="1:10" ht="15.75" thickBot="1" x14ac:dyDescent="0.3">
      <c r="A47" s="87"/>
      <c r="B47" s="65"/>
      <c r="C47" s="66" t="s">
        <v>36</v>
      </c>
      <c r="D47" s="67">
        <f>SUM(D43:D46)</f>
        <v>189</v>
      </c>
      <c r="E47" s="67">
        <f>SUM(E43:E46)</f>
        <v>320</v>
      </c>
      <c r="F47" s="67"/>
      <c r="G47" s="68"/>
      <c r="H47" s="67"/>
      <c r="I47" s="68"/>
      <c r="J47" s="68"/>
    </row>
    <row r="48" spans="1:10" ht="15.75" thickBot="1" x14ac:dyDescent="0.3">
      <c r="A48" s="64"/>
      <c r="B48" s="78" t="s">
        <v>44</v>
      </c>
      <c r="C48" s="70"/>
      <c r="D48" s="71">
        <f>D14+D21+D30+D37+D42+D47</f>
        <v>1059</v>
      </c>
      <c r="E48" s="71">
        <f>E14+E21+E30+E37+E42+E47</f>
        <v>1802</v>
      </c>
      <c r="F48" s="71"/>
      <c r="G48" s="71"/>
      <c r="H48" s="71"/>
      <c r="I48" s="72"/>
      <c r="J48" s="72"/>
    </row>
  </sheetData>
  <mergeCells count="8">
    <mergeCell ref="A31:A37"/>
    <mergeCell ref="A38:A42"/>
    <mergeCell ref="A43:A47"/>
    <mergeCell ref="C2:G2"/>
    <mergeCell ref="C3:G3"/>
    <mergeCell ref="A6:A14"/>
    <mergeCell ref="A15:A21"/>
    <mergeCell ref="A22:A30"/>
  </mergeCells>
  <pageMargins left="0.7" right="0.7" top="0.75" bottom="0.75" header="0.3" footer="0.3"/>
  <pageSetup paperSize="9" scale="66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7"/>
  <sheetViews>
    <sheetView zoomScaleNormal="100" workbookViewId="0">
      <selection activeCell="H13" sqref="H13"/>
    </sheetView>
  </sheetViews>
  <sheetFormatPr defaultRowHeight="15" x14ac:dyDescent="0.25"/>
  <cols>
    <col min="2" max="2" width="12.42578125" customWidth="1"/>
  </cols>
  <sheetData>
    <row r="2" spans="2:7" x14ac:dyDescent="0.25">
      <c r="B2" s="104" t="s">
        <v>45</v>
      </c>
      <c r="C2" s="104"/>
      <c r="D2" s="104"/>
      <c r="E2" s="104"/>
      <c r="F2" s="104"/>
      <c r="G2" s="104"/>
    </row>
    <row r="3" spans="2:7" x14ac:dyDescent="0.25">
      <c r="B3" s="104" t="s">
        <v>5</v>
      </c>
      <c r="C3" s="104"/>
      <c r="D3" s="104"/>
      <c r="E3" s="104"/>
      <c r="F3" s="104"/>
      <c r="G3" s="104"/>
    </row>
    <row r="4" spans="2:7" x14ac:dyDescent="0.25">
      <c r="B4" s="2"/>
      <c r="C4" s="2"/>
      <c r="D4" s="2"/>
      <c r="E4" s="2"/>
      <c r="F4" s="2"/>
      <c r="G4" s="3"/>
    </row>
    <row r="5" spans="2:7" x14ac:dyDescent="0.25">
      <c r="B5" s="2"/>
      <c r="C5" s="2"/>
      <c r="D5" s="2"/>
      <c r="E5" s="2"/>
      <c r="F5" s="2"/>
      <c r="G5" s="3"/>
    </row>
    <row r="6" spans="2:7" x14ac:dyDescent="0.25">
      <c r="B6" s="104" t="s">
        <v>6</v>
      </c>
      <c r="C6" s="104"/>
      <c r="D6" s="104"/>
      <c r="E6" s="104"/>
      <c r="F6" s="104"/>
      <c r="G6" s="104"/>
    </row>
    <row r="7" spans="2:7" ht="15.75" thickBot="1" x14ac:dyDescent="0.3">
      <c r="B7" s="3"/>
      <c r="C7" s="3"/>
      <c r="D7" s="3"/>
      <c r="E7" s="3"/>
      <c r="F7" s="3"/>
      <c r="G7" s="3"/>
    </row>
    <row r="8" spans="2:7" x14ac:dyDescent="0.25">
      <c r="B8" s="105" t="s">
        <v>28</v>
      </c>
      <c r="C8" s="108" t="s">
        <v>29</v>
      </c>
      <c r="D8" s="108"/>
      <c r="E8" s="108"/>
      <c r="F8" s="108"/>
      <c r="G8" s="110" t="s">
        <v>7</v>
      </c>
    </row>
    <row r="9" spans="2:7" x14ac:dyDescent="0.25">
      <c r="B9" s="106"/>
      <c r="C9" s="109"/>
      <c r="D9" s="109"/>
      <c r="E9" s="109"/>
      <c r="F9" s="109"/>
      <c r="G9" s="111"/>
    </row>
    <row r="10" spans="2:7" ht="15.75" thickBot="1" x14ac:dyDescent="0.3">
      <c r="B10" s="107"/>
      <c r="C10" s="4" t="s">
        <v>8</v>
      </c>
      <c r="D10" s="4" t="s">
        <v>9</v>
      </c>
      <c r="E10" s="4" t="s">
        <v>10</v>
      </c>
      <c r="F10" s="4" t="s">
        <v>11</v>
      </c>
      <c r="G10" s="112"/>
    </row>
    <row r="11" spans="2:7" ht="53.25" customHeight="1" x14ac:dyDescent="0.25">
      <c r="B11" s="12" t="s">
        <v>43</v>
      </c>
      <c r="C11" s="5">
        <v>0</v>
      </c>
      <c r="D11" s="5">
        <v>0</v>
      </c>
      <c r="E11" s="5">
        <v>0</v>
      </c>
      <c r="F11" s="5">
        <v>1059</v>
      </c>
      <c r="G11" s="6">
        <v>1059</v>
      </c>
    </row>
    <row r="12" spans="2:7" x14ac:dyDescent="0.25">
      <c r="B12" s="7"/>
      <c r="C12" s="8"/>
      <c r="D12" s="8"/>
      <c r="E12" s="8"/>
      <c r="F12" s="8"/>
      <c r="G12" s="6"/>
    </row>
    <row r="13" spans="2:7" x14ac:dyDescent="0.25">
      <c r="B13" s="9" t="s">
        <v>12</v>
      </c>
      <c r="C13" s="7">
        <v>0</v>
      </c>
      <c r="D13" s="7">
        <v>0</v>
      </c>
      <c r="E13" s="7">
        <v>0</v>
      </c>
      <c r="F13" s="7">
        <v>1059</v>
      </c>
      <c r="G13" s="7">
        <v>1059</v>
      </c>
    </row>
    <row r="14" spans="2:7" x14ac:dyDescent="0.25">
      <c r="B14" s="3"/>
      <c r="C14" s="3"/>
      <c r="D14" s="3"/>
      <c r="E14" s="3"/>
      <c r="F14" s="3"/>
      <c r="G14" s="3"/>
    </row>
    <row r="17" spans="2:7" ht="15.75" x14ac:dyDescent="0.25">
      <c r="B17" s="10" t="s">
        <v>13</v>
      </c>
      <c r="C17" s="10"/>
      <c r="E17" s="10"/>
      <c r="F17" s="10" t="s">
        <v>14</v>
      </c>
      <c r="G17" s="11"/>
    </row>
  </sheetData>
  <mergeCells count="6">
    <mergeCell ref="B2:G2"/>
    <mergeCell ref="B3:G3"/>
    <mergeCell ref="B6:G6"/>
    <mergeCell ref="B8:B10"/>
    <mergeCell ref="C8:F9"/>
    <mergeCell ref="G8:G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Приложение 1</vt:lpstr>
      <vt:lpstr>Приложение 2</vt:lpstr>
      <vt:lpstr>График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2026-08-11T10:26:17Z</dcterms:modified>
</cp:coreProperties>
</file>