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D0D8D85-031E-4DC2-B96B-1300FA167CF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риложение 1" sheetId="2" r:id="rId1"/>
    <sheet name="Приложение 2" sheetId="3" r:id="rId2"/>
    <sheet name="График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/>
  <c r="Q6" i="2"/>
  <c r="N39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8" i="2"/>
  <c r="N55" i="2" s="1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9" i="2"/>
  <c r="N10" i="2"/>
  <c r="N11" i="2"/>
  <c r="N12" i="2"/>
  <c r="N8" i="2"/>
  <c r="N16" i="2"/>
  <c r="N17" i="2"/>
  <c r="N18" i="2"/>
  <c r="N19" i="2"/>
  <c r="N15" i="2"/>
  <c r="N7" i="2"/>
  <c r="N13" i="2"/>
  <c r="N14" i="2"/>
  <c r="N6" i="2"/>
  <c r="N20" i="2" s="1"/>
  <c r="L6" i="2"/>
  <c r="L20" i="2" s="1"/>
  <c r="N37" i="2"/>
  <c r="L54" i="2"/>
  <c r="J54" i="2"/>
  <c r="M54" i="2" s="1"/>
  <c r="L53" i="2"/>
  <c r="J53" i="2"/>
  <c r="M53" i="2" s="1"/>
  <c r="L52" i="2"/>
  <c r="J52" i="2"/>
  <c r="M52" i="2" s="1"/>
  <c r="L51" i="2"/>
  <c r="J51" i="2"/>
  <c r="M51" i="2" s="1"/>
  <c r="L50" i="2"/>
  <c r="J50" i="2"/>
  <c r="M50" i="2" s="1"/>
  <c r="L49" i="2"/>
  <c r="J49" i="2"/>
  <c r="M49" i="2" s="1"/>
  <c r="L48" i="2"/>
  <c r="J48" i="2"/>
  <c r="M48" i="2" s="1"/>
  <c r="L47" i="2"/>
  <c r="J47" i="2"/>
  <c r="M47" i="2" s="1"/>
  <c r="L46" i="2"/>
  <c r="G46" i="2"/>
  <c r="M46" i="2" s="1"/>
  <c r="L45" i="2"/>
  <c r="G45" i="2"/>
  <c r="M45" i="2" s="1"/>
  <c r="L44" i="2"/>
  <c r="J44" i="2"/>
  <c r="M44" i="2" s="1"/>
  <c r="L43" i="2"/>
  <c r="J43" i="2"/>
  <c r="M43" i="2" s="1"/>
  <c r="L42" i="2"/>
  <c r="J42" i="2"/>
  <c r="M42" i="2" s="1"/>
  <c r="L41" i="2"/>
  <c r="J41" i="2"/>
  <c r="M41" i="2" s="1"/>
  <c r="L40" i="2"/>
  <c r="J40" i="2"/>
  <c r="M40" i="2" s="1"/>
  <c r="L39" i="2"/>
  <c r="J39" i="2"/>
  <c r="M39" i="2" s="1"/>
  <c r="L38" i="2"/>
  <c r="G38" i="2"/>
  <c r="M38" i="2" s="1"/>
  <c r="L36" i="2"/>
  <c r="J36" i="2"/>
  <c r="M36" i="2" s="1"/>
  <c r="L35" i="2"/>
  <c r="J35" i="2"/>
  <c r="M35" i="2" s="1"/>
  <c r="L34" i="2"/>
  <c r="J34" i="2"/>
  <c r="M34" i="2" s="1"/>
  <c r="L33" i="2"/>
  <c r="J33" i="2"/>
  <c r="M33" i="2" s="1"/>
  <c r="L32" i="2"/>
  <c r="J32" i="2"/>
  <c r="M32" i="2" s="1"/>
  <c r="L31" i="2"/>
  <c r="J31" i="2"/>
  <c r="M31" i="2" s="1"/>
  <c r="L30" i="2"/>
  <c r="J30" i="2"/>
  <c r="M30" i="2" s="1"/>
  <c r="L29" i="2"/>
  <c r="G29" i="2"/>
  <c r="M29" i="2" s="1"/>
  <c r="L28" i="2"/>
  <c r="G28" i="2"/>
  <c r="M28" i="2" s="1"/>
  <c r="L27" i="2"/>
  <c r="J27" i="2"/>
  <c r="M27" i="2" s="1"/>
  <c r="L26" i="2"/>
  <c r="J26" i="2"/>
  <c r="M26" i="2" s="1"/>
  <c r="L25" i="2"/>
  <c r="J25" i="2"/>
  <c r="M25" i="2" s="1"/>
  <c r="L24" i="2"/>
  <c r="J24" i="2"/>
  <c r="M24" i="2" s="1"/>
  <c r="L23" i="2"/>
  <c r="J23" i="2"/>
  <c r="M23" i="2" s="1"/>
  <c r="L22" i="2"/>
  <c r="G22" i="2"/>
  <c r="M22" i="2" s="1"/>
  <c r="L21" i="2"/>
  <c r="G21" i="2"/>
  <c r="M21" i="2" s="1"/>
  <c r="L19" i="2"/>
  <c r="J19" i="2"/>
  <c r="M19" i="2" s="1"/>
  <c r="L18" i="2"/>
  <c r="J18" i="2"/>
  <c r="M18" i="2" s="1"/>
  <c r="L17" i="2"/>
  <c r="J17" i="2"/>
  <c r="M17" i="2" s="1"/>
  <c r="L16" i="2"/>
  <c r="J16" i="2"/>
  <c r="M16" i="2" s="1"/>
  <c r="L15" i="2"/>
  <c r="J15" i="2"/>
  <c r="M15" i="2" s="1"/>
  <c r="L14" i="2"/>
  <c r="G14" i="2"/>
  <c r="M14" i="2" s="1"/>
  <c r="L13" i="2"/>
  <c r="G13" i="2"/>
  <c r="M13" i="2" s="1"/>
  <c r="L12" i="2"/>
  <c r="J12" i="2"/>
  <c r="M12" i="2" s="1"/>
  <c r="L11" i="2"/>
  <c r="J11" i="2"/>
  <c r="M11" i="2" s="1"/>
  <c r="L10" i="2"/>
  <c r="J10" i="2"/>
  <c r="M10" i="2" s="1"/>
  <c r="L9" i="2"/>
  <c r="J9" i="2"/>
  <c r="M9" i="2" s="1"/>
  <c r="L8" i="2"/>
  <c r="J8" i="2"/>
  <c r="M8" i="2" s="1"/>
  <c r="L7" i="2"/>
  <c r="G7" i="2"/>
  <c r="M7" i="2" s="1"/>
  <c r="G6" i="2"/>
  <c r="M6" i="2" s="1"/>
  <c r="J55" i="3"/>
  <c r="J37" i="3"/>
  <c r="J20" i="3"/>
  <c r="E56" i="3"/>
  <c r="D56" i="3"/>
  <c r="E55" i="3"/>
  <c r="D55" i="3"/>
  <c r="E37" i="3"/>
  <c r="D37" i="3"/>
  <c r="E20" i="3"/>
  <c r="D20" i="3"/>
  <c r="E55" i="2"/>
  <c r="D55" i="2"/>
  <c r="E37" i="2"/>
  <c r="D37" i="2"/>
  <c r="E20" i="2"/>
  <c r="D20" i="2"/>
  <c r="G11" i="4"/>
  <c r="N56" i="2" l="1"/>
  <c r="L55" i="2"/>
  <c r="M37" i="2"/>
  <c r="L37" i="2"/>
  <c r="K55" i="3"/>
  <c r="M20" i="2"/>
  <c r="M55" i="2"/>
  <c r="K37" i="3"/>
  <c r="K20" i="3"/>
  <c r="J56" i="3"/>
  <c r="K56" i="3" l="1"/>
  <c r="L56" i="2"/>
  <c r="O6" i="2" s="1"/>
  <c r="E56" i="2"/>
  <c r="M56" i="2" l="1"/>
  <c r="P6" i="2"/>
  <c r="D56" i="2"/>
  <c r="F13" i="4" l="1"/>
  <c r="E13" i="4"/>
  <c r="D13" i="4"/>
  <c r="C13" i="4"/>
  <c r="G13" i="4" l="1"/>
</calcChain>
</file>

<file path=xl/sharedStrings.xml><?xml version="1.0" encoding="utf-8"?>
<sst xmlns="http://schemas.openxmlformats.org/spreadsheetml/2006/main" count="251" uniqueCount="60">
  <si>
    <t>Отдел и подотдел</t>
  </si>
  <si>
    <t>Дървесен вид</t>
  </si>
  <si>
    <t>Сортимент</t>
  </si>
  <si>
    <t>Прогнозно количество дървесина пл.куб.м.</t>
  </si>
  <si>
    <t>Прогнозно количество дървесина пр.куб.м.</t>
  </si>
  <si>
    <t>Начална цена лв./пл.м3 без ДДС</t>
  </si>
  <si>
    <t>Начална цена лв./пр.м3 без ДДС</t>
  </si>
  <si>
    <t>Обща цена. лв. без ДДС</t>
  </si>
  <si>
    <t>Дърва за огрев</t>
  </si>
  <si>
    <t>Всичко за подотдела</t>
  </si>
  <si>
    <t>Трупи за бичене 18-29 см.</t>
  </si>
  <si>
    <t>Средна технологична дървесина</t>
  </si>
  <si>
    <t>Достигната цена лв./пр.м3 без ДДС</t>
  </si>
  <si>
    <t>към Договор № ……….. \ …………………</t>
  </si>
  <si>
    <t>График за добив на дървесина по тримесечия</t>
  </si>
  <si>
    <t>ОБЩО</t>
  </si>
  <si>
    <t>І</t>
  </si>
  <si>
    <t>ІІ</t>
  </si>
  <si>
    <t>ІІІ</t>
  </si>
  <si>
    <t>ІV</t>
  </si>
  <si>
    <t>ВСИЧКО:</t>
  </si>
  <si>
    <t>гбр</t>
  </si>
  <si>
    <t>кл</t>
  </si>
  <si>
    <t>Дърва-технологична дървесина</t>
  </si>
  <si>
    <t>ОЗМ</t>
  </si>
  <si>
    <t>срлп</t>
  </si>
  <si>
    <t>цр</t>
  </si>
  <si>
    <r>
      <t>тримесечие - 20</t>
    </r>
    <r>
      <rPr>
        <b/>
        <sz val="11"/>
        <color rgb="FFFF0000"/>
        <rFont val="Times New Roman"/>
        <family val="1"/>
        <charset val="204"/>
      </rPr>
      <t>26г</t>
    </r>
    <r>
      <rPr>
        <b/>
        <sz val="11"/>
        <color theme="1"/>
        <rFont val="Times New Roman"/>
        <family val="1"/>
        <charset val="204"/>
      </rPr>
      <t>., пл.куб.м.</t>
    </r>
  </si>
  <si>
    <t>Стъпка на наддаване, лв</t>
  </si>
  <si>
    <t>Начална цена евро/пл.м3 без ДДС</t>
  </si>
  <si>
    <t>Начална цена евро/пр.м3 без ДДС</t>
  </si>
  <si>
    <t>Обща цена евро без ДДС</t>
  </si>
  <si>
    <t>Гаранция за участие, лв 5%</t>
  </si>
  <si>
    <t>Гаранция за участие, евро 5%</t>
  </si>
  <si>
    <t>Стъпка на наддаване, евро</t>
  </si>
  <si>
    <t>Достигната цена евро/пл.м3 без ДДС</t>
  </si>
  <si>
    <t>Достигната цена евро/пр.м3 без ДДС</t>
  </si>
  <si>
    <t>ПРОДАВАЧ:</t>
  </si>
  <si>
    <t>КУПУВАЧ:</t>
  </si>
  <si>
    <t>инж. Симеон Давидков</t>
  </si>
  <si>
    <t>Директор ТП ДЛС "Черни Лом"</t>
  </si>
  <si>
    <t>Главен счетоводител:</t>
  </si>
  <si>
    <t>Юлиан Илиев</t>
  </si>
  <si>
    <t>19-с</t>
  </si>
  <si>
    <t>здб</t>
  </si>
  <si>
    <t>мждр</t>
  </si>
  <si>
    <t>Дребна-технологична дървесина</t>
  </si>
  <si>
    <t>115-з</t>
  </si>
  <si>
    <t>бк</t>
  </si>
  <si>
    <t>121-б</t>
  </si>
  <si>
    <t>дчрш</t>
  </si>
  <si>
    <t xml:space="preserve">Обект № 2-20-26 </t>
  </si>
  <si>
    <t>19-с; 115-з; 121-б</t>
  </si>
  <si>
    <t xml:space="preserve">Приложение №1 за обект №2-20-26 </t>
  </si>
  <si>
    <t>Всичко за Обект №2-20-26</t>
  </si>
  <si>
    <t xml:space="preserve">Приложение №2 за обект №2-20-26 </t>
  </si>
  <si>
    <t>Достигната цена лв/пл.м3 без ДДС</t>
  </si>
  <si>
    <t>Обща цена. евро без ДДС</t>
  </si>
  <si>
    <t>Обща цена лева без ДДС</t>
  </si>
  <si>
    <t xml:space="preserve">ПРИЛОЖЕНИЕ № 3 ЗА ОБЕКТ №2-20-26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</si>
</sst>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vertical="top"/>
    </xf>
    <xf numFmtId="1" fontId="3" fillId="0" borderId="6" xfId="1" applyNumberFormat="1" applyFont="1" applyBorder="1" applyAlignment="1">
      <alignment vertical="top"/>
    </xf>
    <xf numFmtId="1" fontId="3" fillId="0" borderId="4" xfId="1" applyNumberFormat="1" applyFont="1" applyBorder="1" applyAlignment="1">
      <alignment vertical="top"/>
    </xf>
    <xf numFmtId="0" fontId="6" fillId="3" borderId="6" xfId="1" applyFont="1" applyFill="1" applyBorder="1"/>
    <xf numFmtId="1" fontId="6" fillId="3" borderId="6" xfId="1" applyNumberFormat="1" applyFont="1" applyFill="1" applyBorder="1"/>
    <xf numFmtId="0" fontId="3" fillId="3" borderId="4" xfId="1" applyFont="1" applyFill="1" applyBorder="1"/>
    <xf numFmtId="2" fontId="6" fillId="3" borderId="6" xfId="1" applyNumberFormat="1" applyFont="1" applyFill="1" applyBorder="1"/>
    <xf numFmtId="0" fontId="7" fillId="4" borderId="10" xfId="0" applyFont="1" applyFill="1" applyBorder="1"/>
    <xf numFmtId="1" fontId="6" fillId="4" borderId="4" xfId="1" applyNumberFormat="1" applyFont="1" applyFill="1" applyBorder="1" applyAlignment="1">
      <alignment vertical="top"/>
    </xf>
    <xf numFmtId="0" fontId="7" fillId="4" borderId="4" xfId="0" applyFont="1" applyFill="1" applyBorder="1"/>
    <xf numFmtId="0" fontId="3" fillId="0" borderId="4" xfId="1" applyFont="1" applyBorder="1" applyAlignment="1">
      <alignment vertical="top"/>
    </xf>
    <xf numFmtId="0" fontId="3" fillId="0" borderId="4" xfId="1" applyFont="1" applyBorder="1"/>
    <xf numFmtId="2" fontId="3" fillId="0" borderId="4" xfId="1" applyNumberFormat="1" applyFont="1" applyBorder="1"/>
    <xf numFmtId="0" fontId="5" fillId="0" borderId="4" xfId="0" applyFont="1" applyBorder="1"/>
    <xf numFmtId="2" fontId="6" fillId="4" borderId="4" xfId="1" applyNumberFormat="1" applyFont="1" applyFill="1" applyBorder="1" applyAlignment="1">
      <alignment vertical="top"/>
    </xf>
    <xf numFmtId="0" fontId="3" fillId="0" borderId="11" xfId="1" applyFont="1" applyBorder="1" applyAlignment="1">
      <alignment vertical="top"/>
    </xf>
    <xf numFmtId="1" fontId="3" fillId="0" borderId="11" xfId="1" applyNumberFormat="1" applyFont="1" applyBorder="1" applyAlignment="1">
      <alignment vertical="top"/>
    </xf>
    <xf numFmtId="2" fontId="3" fillId="0" borderId="8" xfId="1" applyNumberFormat="1" applyFont="1" applyBorder="1"/>
    <xf numFmtId="0" fontId="10" fillId="0" borderId="0" xfId="0" applyFont="1"/>
    <xf numFmtId="0" fontId="11" fillId="0" borderId="0" xfId="0" applyFont="1"/>
    <xf numFmtId="0" fontId="10" fillId="0" borderId="1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/>
    <xf numFmtId="1" fontId="3" fillId="0" borderId="4" xfId="1" applyNumberFormat="1" applyFont="1" applyBorder="1"/>
    <xf numFmtId="1" fontId="3" fillId="0" borderId="6" xfId="1" applyNumberFormat="1" applyFont="1" applyBorder="1"/>
    <xf numFmtId="0" fontId="5" fillId="0" borderId="6" xfId="0" applyFont="1" applyBorder="1" applyAlignment="1">
      <alignment wrapText="1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top"/>
    </xf>
    <xf numFmtId="0" fontId="3" fillId="5" borderId="20" xfId="1" applyFont="1" applyFill="1" applyBorder="1" applyAlignment="1">
      <alignment vertical="center" wrapText="1"/>
    </xf>
    <xf numFmtId="0" fontId="3" fillId="5" borderId="9" xfId="1" applyFont="1" applyFill="1" applyBorder="1" applyAlignment="1">
      <alignment vertical="top"/>
    </xf>
    <xf numFmtId="0" fontId="6" fillId="5" borderId="6" xfId="1" applyFont="1" applyFill="1" applyBorder="1"/>
    <xf numFmtId="1" fontId="6" fillId="5" borderId="6" xfId="1" applyNumberFormat="1" applyFont="1" applyFill="1" applyBorder="1"/>
    <xf numFmtId="0" fontId="3" fillId="5" borderId="4" xfId="1" applyFont="1" applyFill="1" applyBorder="1"/>
    <xf numFmtId="2" fontId="6" fillId="5" borderId="6" xfId="1" applyNumberFormat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3" borderId="6" xfId="1" applyFont="1" applyFill="1" applyBorder="1"/>
    <xf numFmtId="0" fontId="3" fillId="5" borderId="6" xfId="1" applyFont="1" applyFill="1" applyBorder="1"/>
    <xf numFmtId="0" fontId="9" fillId="0" borderId="0" xfId="0" applyFont="1"/>
    <xf numFmtId="0" fontId="13" fillId="0" borderId="0" xfId="0" applyFont="1" applyAlignment="1">
      <alignment horizontal="center" vertical="center" wrapText="1"/>
    </xf>
    <xf numFmtId="2" fontId="3" fillId="0" borderId="11" xfId="1" applyNumberFormat="1" applyFont="1" applyBorder="1"/>
    <xf numFmtId="0" fontId="5" fillId="0" borderId="6" xfId="0" applyFont="1" applyBorder="1"/>
    <xf numFmtId="0" fontId="1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Нормален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opLeftCell="A28" zoomScaleNormal="100" workbookViewId="0">
      <selection activeCell="D5" sqref="D5:N5"/>
    </sheetView>
  </sheetViews>
  <sheetFormatPr defaultRowHeight="15" x14ac:dyDescent="0.25"/>
  <cols>
    <col min="1" max="1" width="10" customWidth="1"/>
    <col min="2" max="2" width="11.28515625" customWidth="1"/>
    <col min="3" max="3" width="38.28515625" customWidth="1"/>
    <col min="4" max="4" width="12.28515625" customWidth="1"/>
    <col min="5" max="5" width="11.7109375" customWidth="1"/>
    <col min="6" max="6" width="0.140625" hidden="1" customWidth="1"/>
    <col min="7" max="7" width="12" customWidth="1"/>
    <col min="8" max="8" width="10.7109375" customWidth="1"/>
    <col min="9" max="9" width="0.140625" hidden="1" customWidth="1"/>
    <col min="10" max="10" width="11.5703125" customWidth="1"/>
    <col min="11" max="11" width="11.28515625" customWidth="1"/>
    <col min="12" max="12" width="0.140625" hidden="1" customWidth="1"/>
    <col min="13" max="14" width="12" customWidth="1"/>
    <col min="15" max="15" width="0.28515625" hidden="1" customWidth="1"/>
    <col min="16" max="17" width="13.5703125" customWidth="1"/>
    <col min="18" max="18" width="13.7109375" hidden="1" customWidth="1"/>
    <col min="19" max="19" width="13.140625" customWidth="1"/>
    <col min="20" max="20" width="12.140625" customWidth="1"/>
  </cols>
  <sheetData>
    <row r="1" spans="1:20" ht="15.75" thickBot="1" x14ac:dyDescent="0.3"/>
    <row r="2" spans="1:20" ht="16.149999999999999" customHeight="1" thickBot="1" x14ac:dyDescent="0.3">
      <c r="C2" s="69" t="s">
        <v>53</v>
      </c>
      <c r="D2" s="70"/>
      <c r="E2" s="70"/>
      <c r="F2" s="70"/>
      <c r="G2" s="70"/>
      <c r="H2" s="70"/>
      <c r="I2" s="71"/>
      <c r="J2" s="42"/>
      <c r="K2" s="42"/>
    </row>
    <row r="3" spans="1:20" ht="16.5" thickBot="1" x14ac:dyDescent="0.3">
      <c r="C3" s="69"/>
      <c r="D3" s="70"/>
      <c r="E3" s="70"/>
      <c r="F3" s="70"/>
      <c r="G3" s="70"/>
      <c r="H3" s="70"/>
      <c r="I3" s="71"/>
      <c r="J3" s="42"/>
      <c r="K3" s="42"/>
    </row>
    <row r="4" spans="1:20" ht="15.75" x14ac:dyDescent="0.25">
      <c r="A4" s="1"/>
      <c r="B4" s="1"/>
      <c r="C4" s="72"/>
      <c r="D4" s="72"/>
      <c r="E4" s="72"/>
      <c r="F4" s="1"/>
      <c r="G4" s="1"/>
      <c r="H4" s="1"/>
      <c r="I4" s="1"/>
      <c r="J4" s="1"/>
      <c r="K4" s="1"/>
      <c r="L4" s="1"/>
      <c r="M4" s="1"/>
      <c r="N4" s="1"/>
    </row>
    <row r="5" spans="1:20" ht="90" customHeight="1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29</v>
      </c>
      <c r="H5" s="2" t="s">
        <v>5</v>
      </c>
      <c r="I5" s="2" t="s">
        <v>6</v>
      </c>
      <c r="J5" s="2" t="s">
        <v>30</v>
      </c>
      <c r="K5" s="2" t="s">
        <v>6</v>
      </c>
      <c r="L5" s="2" t="s">
        <v>7</v>
      </c>
      <c r="M5" s="2" t="s">
        <v>31</v>
      </c>
      <c r="N5" s="2" t="s">
        <v>7</v>
      </c>
      <c r="O5" s="49" t="s">
        <v>32</v>
      </c>
      <c r="P5" s="49" t="s">
        <v>33</v>
      </c>
      <c r="Q5" s="49" t="s">
        <v>32</v>
      </c>
      <c r="R5" s="2" t="s">
        <v>28</v>
      </c>
      <c r="S5" s="2" t="s">
        <v>34</v>
      </c>
      <c r="T5" s="2" t="s">
        <v>28</v>
      </c>
    </row>
    <row r="6" spans="1:20" ht="15.75" x14ac:dyDescent="0.25">
      <c r="A6" s="62" t="s">
        <v>43</v>
      </c>
      <c r="B6" s="17" t="s">
        <v>26</v>
      </c>
      <c r="C6" s="33" t="s">
        <v>10</v>
      </c>
      <c r="D6" s="19">
        <v>24</v>
      </c>
      <c r="E6" s="20"/>
      <c r="F6" s="21">
        <v>63.9</v>
      </c>
      <c r="G6" s="21">
        <f>F6/1.95583</f>
        <v>32.671551208438359</v>
      </c>
      <c r="H6" s="21">
        <v>63.9</v>
      </c>
      <c r="I6" s="21"/>
      <c r="J6" s="21"/>
      <c r="K6" s="21"/>
      <c r="L6" s="21">
        <f>D6*F6</f>
        <v>1533.6</v>
      </c>
      <c r="M6" s="16">
        <f>D6*G6</f>
        <v>784.11722900252062</v>
      </c>
      <c r="N6" s="21">
        <f>D6*H6</f>
        <v>1533.6</v>
      </c>
      <c r="O6" s="75">
        <f>L56*0.05</f>
        <v>5565.915</v>
      </c>
      <c r="P6" s="59">
        <f>O6/1.95583</f>
        <v>2845.8071509282504</v>
      </c>
      <c r="Q6" s="59">
        <f>N56*0.05</f>
        <v>5565.915</v>
      </c>
      <c r="R6" s="59">
        <v>1112.8699999999999</v>
      </c>
      <c r="S6" s="68">
        <f>R6/1.95583</f>
        <v>569.00139582683562</v>
      </c>
      <c r="T6" s="59">
        <v>1112.8699999999999</v>
      </c>
    </row>
    <row r="7" spans="1:20" ht="15.75" x14ac:dyDescent="0.25">
      <c r="A7" s="63"/>
      <c r="B7" s="17" t="s">
        <v>25</v>
      </c>
      <c r="C7" s="33" t="s">
        <v>10</v>
      </c>
      <c r="D7" s="4">
        <v>1</v>
      </c>
      <c r="E7" s="5"/>
      <c r="F7" s="16">
        <v>45.9</v>
      </c>
      <c r="G7" s="21">
        <f>F7/1.95583</f>
        <v>23.468297346906429</v>
      </c>
      <c r="H7" s="16">
        <v>45.9</v>
      </c>
      <c r="I7" s="16"/>
      <c r="J7" s="21"/>
      <c r="K7" s="16"/>
      <c r="L7" s="21">
        <f>D7*F7</f>
        <v>45.9</v>
      </c>
      <c r="M7" s="16">
        <f>D7*G7</f>
        <v>23.468297346906429</v>
      </c>
      <c r="N7" s="21">
        <f t="shared" ref="N7:N29" si="0">D7*H7</f>
        <v>45.9</v>
      </c>
      <c r="O7" s="76"/>
      <c r="P7" s="60"/>
      <c r="Q7" s="60"/>
      <c r="R7" s="60"/>
      <c r="S7" s="68"/>
      <c r="T7" s="60"/>
    </row>
    <row r="8" spans="1:20" ht="15.75" x14ac:dyDescent="0.25">
      <c r="A8" s="63"/>
      <c r="B8" s="17" t="s">
        <v>26</v>
      </c>
      <c r="C8" s="33" t="s">
        <v>11</v>
      </c>
      <c r="D8" s="4">
        <v>18</v>
      </c>
      <c r="E8" s="5">
        <v>30</v>
      </c>
      <c r="F8" s="16"/>
      <c r="G8" s="16"/>
      <c r="H8" s="16"/>
      <c r="I8" s="16">
        <v>36</v>
      </c>
      <c r="J8" s="21">
        <f>I8/1.95583</f>
        <v>18.406507723063864</v>
      </c>
      <c r="K8" s="16">
        <v>36</v>
      </c>
      <c r="L8" s="21">
        <f>E8*I8</f>
        <v>1080</v>
      </c>
      <c r="M8" s="16">
        <f>E8*J8</f>
        <v>552.19523169191598</v>
      </c>
      <c r="N8" s="21">
        <f>E8*I8</f>
        <v>1080</v>
      </c>
      <c r="O8" s="76"/>
      <c r="P8" s="60"/>
      <c r="Q8" s="60"/>
      <c r="R8" s="60"/>
      <c r="S8" s="68"/>
      <c r="T8" s="60"/>
    </row>
    <row r="9" spans="1:20" ht="15.75" x14ac:dyDescent="0.25">
      <c r="A9" s="63"/>
      <c r="B9" s="17" t="s">
        <v>25</v>
      </c>
      <c r="C9" s="33" t="s">
        <v>11</v>
      </c>
      <c r="D9" s="4">
        <v>5</v>
      </c>
      <c r="E9" s="6">
        <v>8</v>
      </c>
      <c r="F9" s="16"/>
      <c r="G9" s="16"/>
      <c r="H9" s="16"/>
      <c r="I9" s="16">
        <v>20.7</v>
      </c>
      <c r="J9" s="21">
        <f t="shared" ref="J9:J12" si="1">I9/1.95583</f>
        <v>10.583741940761723</v>
      </c>
      <c r="K9" s="16">
        <v>20.7</v>
      </c>
      <c r="L9" s="21">
        <f t="shared" ref="L9:L12" si="2">E9*I9</f>
        <v>165.6</v>
      </c>
      <c r="M9" s="16">
        <f t="shared" ref="M9:M12" si="3">E9*J9</f>
        <v>84.669935526093781</v>
      </c>
      <c r="N9" s="21">
        <f t="shared" ref="N9:N12" si="4">E9*I9</f>
        <v>165.6</v>
      </c>
      <c r="O9" s="76"/>
      <c r="P9" s="60"/>
      <c r="Q9" s="60"/>
      <c r="R9" s="60"/>
      <c r="S9" s="68"/>
      <c r="T9" s="60"/>
    </row>
    <row r="10" spans="1:20" ht="15.75" x14ac:dyDescent="0.25">
      <c r="A10" s="63"/>
      <c r="B10" s="17" t="s">
        <v>25</v>
      </c>
      <c r="C10" s="33" t="s">
        <v>46</v>
      </c>
      <c r="D10" s="4">
        <v>1</v>
      </c>
      <c r="E10" s="5">
        <v>2</v>
      </c>
      <c r="F10" s="16"/>
      <c r="G10" s="21"/>
      <c r="H10" s="16"/>
      <c r="I10" s="16">
        <v>20.7</v>
      </c>
      <c r="J10" s="21">
        <f t="shared" si="1"/>
        <v>10.583741940761723</v>
      </c>
      <c r="K10" s="16">
        <v>20.7</v>
      </c>
      <c r="L10" s="21">
        <f t="shared" si="2"/>
        <v>41.4</v>
      </c>
      <c r="M10" s="16">
        <f t="shared" si="3"/>
        <v>21.167483881523445</v>
      </c>
      <c r="N10" s="21">
        <f t="shared" si="4"/>
        <v>41.4</v>
      </c>
      <c r="O10" s="76"/>
      <c r="P10" s="60"/>
      <c r="Q10" s="60"/>
      <c r="R10" s="60"/>
      <c r="S10" s="68"/>
      <c r="T10" s="60"/>
    </row>
    <row r="11" spans="1:20" ht="15.75" x14ac:dyDescent="0.25">
      <c r="A11" s="63"/>
      <c r="B11" s="17" t="s">
        <v>26</v>
      </c>
      <c r="C11" s="33" t="s">
        <v>23</v>
      </c>
      <c r="D11" s="4">
        <v>200</v>
      </c>
      <c r="E11" s="5">
        <v>333</v>
      </c>
      <c r="F11" s="15"/>
      <c r="G11" s="15"/>
      <c r="H11" s="15"/>
      <c r="I11" s="16">
        <v>36</v>
      </c>
      <c r="J11" s="21">
        <f t="shared" si="1"/>
        <v>18.406507723063864</v>
      </c>
      <c r="K11" s="16">
        <v>36</v>
      </c>
      <c r="L11" s="21">
        <f t="shared" si="2"/>
        <v>11988</v>
      </c>
      <c r="M11" s="16">
        <f t="shared" si="3"/>
        <v>6129.367071780267</v>
      </c>
      <c r="N11" s="21">
        <f t="shared" si="4"/>
        <v>11988</v>
      </c>
      <c r="O11" s="76"/>
      <c r="P11" s="60"/>
      <c r="Q11" s="60"/>
      <c r="R11" s="60"/>
      <c r="S11" s="68"/>
      <c r="T11" s="60"/>
    </row>
    <row r="12" spans="1:20" ht="15.75" x14ac:dyDescent="0.25">
      <c r="A12" s="63"/>
      <c r="B12" s="17" t="s">
        <v>25</v>
      </c>
      <c r="C12" s="33" t="s">
        <v>23</v>
      </c>
      <c r="D12" s="4">
        <v>50</v>
      </c>
      <c r="E12" s="5">
        <v>83</v>
      </c>
      <c r="F12" s="15"/>
      <c r="G12" s="15"/>
      <c r="H12" s="15"/>
      <c r="I12" s="16">
        <v>20.7</v>
      </c>
      <c r="J12" s="21">
        <f t="shared" si="1"/>
        <v>10.583741940761723</v>
      </c>
      <c r="K12" s="16">
        <v>20.7</v>
      </c>
      <c r="L12" s="21">
        <f t="shared" si="2"/>
        <v>1718.1</v>
      </c>
      <c r="M12" s="16">
        <f t="shared" si="3"/>
        <v>878.45058108322303</v>
      </c>
      <c r="N12" s="21">
        <f t="shared" si="4"/>
        <v>1718.1</v>
      </c>
      <c r="O12" s="76"/>
      <c r="P12" s="60"/>
      <c r="Q12" s="60"/>
      <c r="R12" s="60"/>
      <c r="S12" s="68"/>
      <c r="T12" s="60"/>
    </row>
    <row r="13" spans="1:20" ht="15.75" x14ac:dyDescent="0.25">
      <c r="A13" s="63"/>
      <c r="B13" s="17" t="s">
        <v>26</v>
      </c>
      <c r="C13" s="33" t="s">
        <v>24</v>
      </c>
      <c r="D13" s="4">
        <v>26</v>
      </c>
      <c r="E13" s="5"/>
      <c r="F13" s="16">
        <v>59.4</v>
      </c>
      <c r="G13" s="21">
        <f t="shared" ref="G13:G14" si="5">F13/1.95583</f>
        <v>30.370737743055379</v>
      </c>
      <c r="H13" s="16">
        <v>59.4</v>
      </c>
      <c r="I13" s="16"/>
      <c r="J13" s="21"/>
      <c r="K13" s="16"/>
      <c r="L13" s="21">
        <f t="shared" ref="L13:L14" si="6">D13*F13</f>
        <v>1544.3999999999999</v>
      </c>
      <c r="M13" s="16">
        <f t="shared" ref="M13:M14" si="7">D13*G13</f>
        <v>789.6391813194399</v>
      </c>
      <c r="N13" s="21">
        <f t="shared" si="0"/>
        <v>1544.3999999999999</v>
      </c>
      <c r="O13" s="76"/>
      <c r="P13" s="60"/>
      <c r="Q13" s="60"/>
      <c r="R13" s="60"/>
      <c r="S13" s="68"/>
      <c r="T13" s="60"/>
    </row>
    <row r="14" spans="1:20" ht="15.75" x14ac:dyDescent="0.25">
      <c r="A14" s="63"/>
      <c r="B14" s="17" t="s">
        <v>25</v>
      </c>
      <c r="C14" s="33" t="s">
        <v>24</v>
      </c>
      <c r="D14" s="4">
        <v>13</v>
      </c>
      <c r="E14" s="5"/>
      <c r="F14" s="16">
        <v>41.4</v>
      </c>
      <c r="G14" s="21">
        <f t="shared" si="5"/>
        <v>21.167483881523445</v>
      </c>
      <c r="H14" s="16">
        <v>41.4</v>
      </c>
      <c r="I14" s="16"/>
      <c r="J14" s="21"/>
      <c r="K14" s="16"/>
      <c r="L14" s="21">
        <f t="shared" si="6"/>
        <v>538.19999999999993</v>
      </c>
      <c r="M14" s="16">
        <f t="shared" si="7"/>
        <v>275.17729045980479</v>
      </c>
      <c r="N14" s="21">
        <f t="shared" si="0"/>
        <v>538.19999999999993</v>
      </c>
      <c r="O14" s="76"/>
      <c r="P14" s="60"/>
      <c r="Q14" s="60"/>
      <c r="R14" s="60"/>
      <c r="S14" s="68"/>
      <c r="T14" s="60"/>
    </row>
    <row r="15" spans="1:20" ht="15.75" x14ac:dyDescent="0.25">
      <c r="A15" s="63"/>
      <c r="B15" s="17" t="s">
        <v>26</v>
      </c>
      <c r="C15" s="33" t="s">
        <v>8</v>
      </c>
      <c r="D15" s="4">
        <v>200</v>
      </c>
      <c r="E15" s="5">
        <v>364</v>
      </c>
      <c r="F15" s="15"/>
      <c r="G15" s="15"/>
      <c r="H15" s="15"/>
      <c r="I15" s="16">
        <v>36</v>
      </c>
      <c r="J15" s="21">
        <f t="shared" ref="J15:J19" si="8">I15/1.95583</f>
        <v>18.406507723063864</v>
      </c>
      <c r="K15" s="16">
        <v>36</v>
      </c>
      <c r="L15" s="21">
        <f t="shared" ref="L15:L19" si="9">E15*I15</f>
        <v>13104</v>
      </c>
      <c r="M15" s="16">
        <f t="shared" ref="M15:M19" si="10">E15*J15</f>
        <v>6699.9688111952464</v>
      </c>
      <c r="N15" s="21">
        <f>E15*I15</f>
        <v>13104</v>
      </c>
      <c r="O15" s="76"/>
      <c r="P15" s="60"/>
      <c r="Q15" s="60"/>
      <c r="R15" s="60"/>
      <c r="S15" s="68"/>
      <c r="T15" s="60"/>
    </row>
    <row r="16" spans="1:20" ht="15.75" x14ac:dyDescent="0.25">
      <c r="A16" s="63"/>
      <c r="B16" s="17" t="s">
        <v>25</v>
      </c>
      <c r="C16" s="33" t="s">
        <v>8</v>
      </c>
      <c r="D16" s="4">
        <v>60</v>
      </c>
      <c r="E16" s="5">
        <v>109</v>
      </c>
      <c r="F16" s="15"/>
      <c r="G16" s="15"/>
      <c r="H16" s="15"/>
      <c r="I16" s="16">
        <v>20.7</v>
      </c>
      <c r="J16" s="21">
        <f t="shared" si="8"/>
        <v>10.583741940761723</v>
      </c>
      <c r="K16" s="16">
        <v>20.7</v>
      </c>
      <c r="L16" s="21">
        <f t="shared" si="9"/>
        <v>2256.2999999999997</v>
      </c>
      <c r="M16" s="16">
        <f t="shared" si="10"/>
        <v>1153.6278715430278</v>
      </c>
      <c r="N16" s="21">
        <f t="shared" ref="N16:N19" si="11">E16*I16</f>
        <v>2256.2999999999997</v>
      </c>
      <c r="O16" s="76"/>
      <c r="P16" s="60"/>
      <c r="Q16" s="60"/>
      <c r="R16" s="60"/>
      <c r="S16" s="68"/>
      <c r="T16" s="60"/>
    </row>
    <row r="17" spans="1:20" ht="15.75" x14ac:dyDescent="0.25">
      <c r="A17" s="63"/>
      <c r="B17" s="17" t="s">
        <v>44</v>
      </c>
      <c r="C17" s="33" t="s">
        <v>8</v>
      </c>
      <c r="D17" s="4">
        <v>11</v>
      </c>
      <c r="E17" s="5">
        <v>20</v>
      </c>
      <c r="F17" s="15"/>
      <c r="G17" s="15"/>
      <c r="H17" s="15"/>
      <c r="I17" s="16">
        <v>36</v>
      </c>
      <c r="J17" s="21">
        <f t="shared" si="8"/>
        <v>18.406507723063864</v>
      </c>
      <c r="K17" s="16">
        <v>36</v>
      </c>
      <c r="L17" s="21">
        <f t="shared" si="9"/>
        <v>720</v>
      </c>
      <c r="M17" s="16">
        <f t="shared" si="10"/>
        <v>368.1301544612773</v>
      </c>
      <c r="N17" s="21">
        <f t="shared" si="11"/>
        <v>720</v>
      </c>
      <c r="O17" s="76"/>
      <c r="P17" s="60"/>
      <c r="Q17" s="60"/>
      <c r="R17" s="60"/>
      <c r="S17" s="68"/>
      <c r="T17" s="60"/>
    </row>
    <row r="18" spans="1:20" ht="15.75" x14ac:dyDescent="0.25">
      <c r="A18" s="63"/>
      <c r="B18" s="17" t="s">
        <v>45</v>
      </c>
      <c r="C18" s="33" t="s">
        <v>8</v>
      </c>
      <c r="D18" s="4">
        <v>16</v>
      </c>
      <c r="E18" s="5">
        <v>29</v>
      </c>
      <c r="F18" s="15"/>
      <c r="G18" s="15"/>
      <c r="H18" s="15"/>
      <c r="I18" s="16">
        <v>36</v>
      </c>
      <c r="J18" s="21">
        <f t="shared" si="8"/>
        <v>18.406507723063864</v>
      </c>
      <c r="K18" s="16">
        <v>36</v>
      </c>
      <c r="L18" s="21">
        <f t="shared" si="9"/>
        <v>1044</v>
      </c>
      <c r="M18" s="16">
        <f t="shared" si="10"/>
        <v>533.78872396885208</v>
      </c>
      <c r="N18" s="21">
        <f t="shared" si="11"/>
        <v>1044</v>
      </c>
      <c r="O18" s="76"/>
      <c r="P18" s="60"/>
      <c r="Q18" s="60"/>
      <c r="R18" s="60"/>
      <c r="S18" s="68"/>
      <c r="T18" s="60"/>
    </row>
    <row r="19" spans="1:20" ht="15.75" x14ac:dyDescent="0.25">
      <c r="A19" s="64"/>
      <c r="B19" s="17" t="s">
        <v>22</v>
      </c>
      <c r="C19" s="33" t="s">
        <v>8</v>
      </c>
      <c r="D19" s="4">
        <v>4</v>
      </c>
      <c r="E19" s="5">
        <v>7</v>
      </c>
      <c r="F19" s="15"/>
      <c r="G19" s="15"/>
      <c r="H19" s="15"/>
      <c r="I19" s="16">
        <v>36</v>
      </c>
      <c r="J19" s="21">
        <f t="shared" si="8"/>
        <v>18.406507723063864</v>
      </c>
      <c r="K19" s="16">
        <v>36</v>
      </c>
      <c r="L19" s="21">
        <f t="shared" si="9"/>
        <v>252</v>
      </c>
      <c r="M19" s="16">
        <f t="shared" si="10"/>
        <v>128.84555406144705</v>
      </c>
      <c r="N19" s="21">
        <f t="shared" si="11"/>
        <v>252</v>
      </c>
      <c r="O19" s="76"/>
      <c r="P19" s="60"/>
      <c r="Q19" s="60"/>
      <c r="R19" s="60"/>
      <c r="S19" s="68"/>
      <c r="T19" s="60"/>
    </row>
    <row r="20" spans="1:20" ht="15.75" x14ac:dyDescent="0.25">
      <c r="A20" s="34"/>
      <c r="B20" s="35"/>
      <c r="C20" s="7" t="s">
        <v>9</v>
      </c>
      <c r="D20" s="8">
        <f>SUM(D6:D19)</f>
        <v>629</v>
      </c>
      <c r="E20" s="8">
        <f>SUM(E6:E19)</f>
        <v>985</v>
      </c>
      <c r="F20" s="9"/>
      <c r="G20" s="9"/>
      <c r="H20" s="9"/>
      <c r="I20" s="9"/>
      <c r="J20" s="43"/>
      <c r="K20" s="9"/>
      <c r="L20" s="10">
        <f>SUM(L6:L19)</f>
        <v>36031.5</v>
      </c>
      <c r="M20" s="10">
        <f>SUM(M6:M19)</f>
        <v>18422.613417321547</v>
      </c>
      <c r="N20" s="10">
        <f>SUM(N6:N19)</f>
        <v>36031.5</v>
      </c>
      <c r="O20" s="76"/>
      <c r="P20" s="60"/>
      <c r="Q20" s="60"/>
      <c r="R20" s="60"/>
      <c r="S20" s="68"/>
      <c r="T20" s="60"/>
    </row>
    <row r="21" spans="1:20" ht="15.75" x14ac:dyDescent="0.25">
      <c r="A21" s="65" t="s">
        <v>47</v>
      </c>
      <c r="B21" s="48" t="s">
        <v>25</v>
      </c>
      <c r="C21" s="33" t="s">
        <v>10</v>
      </c>
      <c r="D21" s="31">
        <v>23</v>
      </c>
      <c r="E21" s="31"/>
      <c r="F21" s="21">
        <v>45.9</v>
      </c>
      <c r="G21" s="21">
        <f t="shared" ref="G21:G22" si="12">F21/1.95583</f>
        <v>23.468297346906429</v>
      </c>
      <c r="H21" s="21">
        <v>45.9</v>
      </c>
      <c r="I21" s="16"/>
      <c r="J21" s="21"/>
      <c r="K21" s="16"/>
      <c r="L21" s="21">
        <f t="shared" ref="L21:L22" si="13">D21*F21</f>
        <v>1055.7</v>
      </c>
      <c r="M21" s="16">
        <f t="shared" ref="M21:M22" si="14">D21*G21</f>
        <v>539.77083897884791</v>
      </c>
      <c r="N21" s="21">
        <f>D21*H21</f>
        <v>1055.7</v>
      </c>
      <c r="O21" s="76"/>
      <c r="P21" s="60"/>
      <c r="Q21" s="60"/>
      <c r="R21" s="60"/>
      <c r="S21" s="68"/>
      <c r="T21" s="60"/>
    </row>
    <row r="22" spans="1:20" ht="15.75" x14ac:dyDescent="0.25">
      <c r="A22" s="66"/>
      <c r="B22" s="48" t="s">
        <v>44</v>
      </c>
      <c r="C22" s="33" t="s">
        <v>10</v>
      </c>
      <c r="D22" s="31">
        <v>1</v>
      </c>
      <c r="E22" s="31"/>
      <c r="F22" s="16">
        <v>68.400000000000006</v>
      </c>
      <c r="G22" s="21">
        <f t="shared" si="12"/>
        <v>34.972364673821346</v>
      </c>
      <c r="H22" s="16">
        <v>68.400000000000006</v>
      </c>
      <c r="I22" s="16"/>
      <c r="J22" s="21"/>
      <c r="K22" s="16"/>
      <c r="L22" s="21">
        <f t="shared" si="13"/>
        <v>68.400000000000006</v>
      </c>
      <c r="M22" s="16">
        <f t="shared" si="14"/>
        <v>34.972364673821346</v>
      </c>
      <c r="N22" s="21">
        <f t="shared" si="0"/>
        <v>68.400000000000006</v>
      </c>
      <c r="O22" s="76"/>
      <c r="P22" s="60"/>
      <c r="Q22" s="60"/>
      <c r="R22" s="60"/>
      <c r="S22" s="68"/>
      <c r="T22" s="60"/>
    </row>
    <row r="23" spans="1:20" ht="15.75" x14ac:dyDescent="0.25">
      <c r="A23" s="66"/>
      <c r="B23" s="48" t="s">
        <v>25</v>
      </c>
      <c r="C23" s="33" t="s">
        <v>11</v>
      </c>
      <c r="D23" s="31">
        <v>37</v>
      </c>
      <c r="E23" s="31">
        <v>62</v>
      </c>
      <c r="F23" s="16"/>
      <c r="G23" s="16"/>
      <c r="H23" s="16"/>
      <c r="I23" s="16">
        <v>20.7</v>
      </c>
      <c r="J23" s="21">
        <f t="shared" ref="J23:J27" si="15">I23/1.95583</f>
        <v>10.583741940761723</v>
      </c>
      <c r="K23" s="16">
        <v>20.7</v>
      </c>
      <c r="L23" s="21">
        <f t="shared" ref="L23:L27" si="16">E23*I23</f>
        <v>1283.3999999999999</v>
      </c>
      <c r="M23" s="16">
        <f t="shared" ref="M23:M27" si="17">E23*J23</f>
        <v>656.19200032722676</v>
      </c>
      <c r="N23" s="21">
        <f>E23*I23</f>
        <v>1283.3999999999999</v>
      </c>
      <c r="O23" s="76"/>
      <c r="P23" s="60"/>
      <c r="Q23" s="60"/>
      <c r="R23" s="60"/>
      <c r="S23" s="68"/>
      <c r="T23" s="60"/>
    </row>
    <row r="24" spans="1:20" ht="15.75" x14ac:dyDescent="0.25">
      <c r="A24" s="66"/>
      <c r="B24" s="48" t="s">
        <v>21</v>
      </c>
      <c r="C24" s="33" t="s">
        <v>11</v>
      </c>
      <c r="D24" s="31">
        <v>1</v>
      </c>
      <c r="E24" s="31">
        <v>2</v>
      </c>
      <c r="F24" s="16"/>
      <c r="G24" s="16"/>
      <c r="H24" s="16"/>
      <c r="I24" s="16">
        <v>36</v>
      </c>
      <c r="J24" s="21">
        <f t="shared" si="15"/>
        <v>18.406507723063864</v>
      </c>
      <c r="K24" s="16">
        <v>36</v>
      </c>
      <c r="L24" s="21">
        <f t="shared" si="16"/>
        <v>72</v>
      </c>
      <c r="M24" s="16">
        <f t="shared" si="17"/>
        <v>36.813015446127729</v>
      </c>
      <c r="N24" s="21">
        <f t="shared" ref="N24:N27" si="18">E24*I24</f>
        <v>72</v>
      </c>
      <c r="O24" s="76"/>
      <c r="P24" s="60"/>
      <c r="Q24" s="60"/>
      <c r="R24" s="60"/>
      <c r="S24" s="68"/>
      <c r="T24" s="60"/>
    </row>
    <row r="25" spans="1:20" ht="15.75" x14ac:dyDescent="0.25">
      <c r="A25" s="66"/>
      <c r="B25" s="48" t="s">
        <v>25</v>
      </c>
      <c r="C25" s="33" t="s">
        <v>46</v>
      </c>
      <c r="D25" s="31">
        <v>7</v>
      </c>
      <c r="E25" s="31">
        <v>12</v>
      </c>
      <c r="F25" s="16"/>
      <c r="G25" s="21"/>
      <c r="H25" s="16"/>
      <c r="I25" s="16">
        <v>20.7</v>
      </c>
      <c r="J25" s="21">
        <f t="shared" si="15"/>
        <v>10.583741940761723</v>
      </c>
      <c r="K25" s="16">
        <v>20.7</v>
      </c>
      <c r="L25" s="21">
        <f t="shared" si="16"/>
        <v>248.39999999999998</v>
      </c>
      <c r="M25" s="16">
        <f t="shared" si="17"/>
        <v>127.00490328914067</v>
      </c>
      <c r="N25" s="21">
        <f t="shared" si="18"/>
        <v>248.39999999999998</v>
      </c>
      <c r="O25" s="76"/>
      <c r="P25" s="60"/>
      <c r="Q25" s="60"/>
      <c r="R25" s="60"/>
      <c r="S25" s="68"/>
      <c r="T25" s="60"/>
    </row>
    <row r="26" spans="1:20" ht="15.75" x14ac:dyDescent="0.25">
      <c r="A26" s="66"/>
      <c r="B26" s="48" t="s">
        <v>25</v>
      </c>
      <c r="C26" s="33" t="s">
        <v>23</v>
      </c>
      <c r="D26" s="31">
        <v>80</v>
      </c>
      <c r="E26" s="31">
        <v>133</v>
      </c>
      <c r="F26" s="16"/>
      <c r="G26" s="16"/>
      <c r="H26" s="16"/>
      <c r="I26" s="16">
        <v>20.7</v>
      </c>
      <c r="J26" s="21">
        <f t="shared" si="15"/>
        <v>10.583741940761723</v>
      </c>
      <c r="K26" s="16">
        <v>20.7</v>
      </c>
      <c r="L26" s="21">
        <f t="shared" si="16"/>
        <v>2753.1</v>
      </c>
      <c r="M26" s="16">
        <f t="shared" si="17"/>
        <v>1407.6376781213091</v>
      </c>
      <c r="N26" s="21">
        <f t="shared" si="18"/>
        <v>2753.1</v>
      </c>
      <c r="O26" s="76"/>
      <c r="P26" s="60"/>
      <c r="Q26" s="60"/>
      <c r="R26" s="60"/>
      <c r="S26" s="68"/>
      <c r="T26" s="60"/>
    </row>
    <row r="27" spans="1:20" ht="15.75" x14ac:dyDescent="0.25">
      <c r="A27" s="66"/>
      <c r="B27" s="48" t="s">
        <v>44</v>
      </c>
      <c r="C27" s="33" t="s">
        <v>23</v>
      </c>
      <c r="D27" s="32">
        <v>100</v>
      </c>
      <c r="E27" s="32">
        <v>167</v>
      </c>
      <c r="F27" s="16"/>
      <c r="G27" s="16"/>
      <c r="H27" s="16"/>
      <c r="I27" s="16">
        <v>36</v>
      </c>
      <c r="J27" s="21">
        <f t="shared" si="15"/>
        <v>18.406507723063864</v>
      </c>
      <c r="K27" s="16">
        <v>36</v>
      </c>
      <c r="L27" s="21">
        <f t="shared" si="16"/>
        <v>6012</v>
      </c>
      <c r="M27" s="16">
        <f t="shared" si="17"/>
        <v>3073.8867897516652</v>
      </c>
      <c r="N27" s="21">
        <f t="shared" si="18"/>
        <v>6012</v>
      </c>
      <c r="O27" s="76"/>
      <c r="P27" s="60"/>
      <c r="Q27" s="60"/>
      <c r="R27" s="60"/>
      <c r="S27" s="68"/>
      <c r="T27" s="60"/>
    </row>
    <row r="28" spans="1:20" ht="15.75" x14ac:dyDescent="0.25">
      <c r="A28" s="66"/>
      <c r="B28" s="48" t="s">
        <v>25</v>
      </c>
      <c r="C28" s="33" t="s">
        <v>24</v>
      </c>
      <c r="D28" s="32">
        <v>13</v>
      </c>
      <c r="E28" s="32"/>
      <c r="F28" s="16">
        <v>41.4</v>
      </c>
      <c r="G28" s="21">
        <f t="shared" ref="G28:G29" si="19">F28/1.95583</f>
        <v>21.167483881523445</v>
      </c>
      <c r="H28" s="16">
        <v>41.4</v>
      </c>
      <c r="I28" s="16"/>
      <c r="J28" s="21"/>
      <c r="K28" s="16"/>
      <c r="L28" s="21">
        <f t="shared" ref="L28:L29" si="20">D28*F28</f>
        <v>538.19999999999993</v>
      </c>
      <c r="M28" s="16">
        <f t="shared" ref="M28:M29" si="21">D28*G28</f>
        <v>275.17729045980479</v>
      </c>
      <c r="N28" s="21">
        <f t="shared" si="0"/>
        <v>538.19999999999993</v>
      </c>
      <c r="O28" s="76"/>
      <c r="P28" s="60"/>
      <c r="Q28" s="60"/>
      <c r="R28" s="60"/>
      <c r="S28" s="68"/>
      <c r="T28" s="60"/>
    </row>
    <row r="29" spans="1:20" ht="15.75" x14ac:dyDescent="0.25">
      <c r="A29" s="66"/>
      <c r="B29" s="48" t="s">
        <v>44</v>
      </c>
      <c r="C29" s="33" t="s">
        <v>24</v>
      </c>
      <c r="D29" s="32">
        <v>27</v>
      </c>
      <c r="E29" s="32"/>
      <c r="F29" s="16">
        <v>63.9</v>
      </c>
      <c r="G29" s="21">
        <f t="shared" si="19"/>
        <v>32.671551208438359</v>
      </c>
      <c r="H29" s="16">
        <v>63.9</v>
      </c>
      <c r="I29" s="16"/>
      <c r="J29" s="47"/>
      <c r="K29" s="16"/>
      <c r="L29" s="21">
        <f t="shared" si="20"/>
        <v>1725.3</v>
      </c>
      <c r="M29" s="16">
        <f t="shared" si="21"/>
        <v>882.13188262783569</v>
      </c>
      <c r="N29" s="21">
        <f t="shared" si="0"/>
        <v>1725.3</v>
      </c>
      <c r="O29" s="76"/>
      <c r="P29" s="60"/>
      <c r="Q29" s="60"/>
      <c r="R29" s="60"/>
      <c r="S29" s="68"/>
      <c r="T29" s="60"/>
    </row>
    <row r="30" spans="1:20" ht="15.75" x14ac:dyDescent="0.25">
      <c r="A30" s="66"/>
      <c r="B30" s="48" t="s">
        <v>25</v>
      </c>
      <c r="C30" s="33" t="s">
        <v>8</v>
      </c>
      <c r="D30" s="32">
        <v>80</v>
      </c>
      <c r="E30" s="32">
        <v>145</v>
      </c>
      <c r="F30" s="16"/>
      <c r="G30" s="16"/>
      <c r="H30" s="16"/>
      <c r="I30" s="16">
        <v>20.7</v>
      </c>
      <c r="J30" s="21">
        <f t="shared" ref="J30:J36" si="22">I30/1.95583</f>
        <v>10.583741940761723</v>
      </c>
      <c r="K30" s="16">
        <v>20.7</v>
      </c>
      <c r="L30" s="21">
        <f t="shared" ref="L30:L36" si="23">E30*I30</f>
        <v>3001.5</v>
      </c>
      <c r="M30" s="16">
        <f t="shared" ref="M30:M36" si="24">E30*J30</f>
        <v>1534.6425814104498</v>
      </c>
      <c r="N30" s="21">
        <f>E30*I30</f>
        <v>3001.5</v>
      </c>
      <c r="O30" s="76"/>
      <c r="P30" s="60"/>
      <c r="Q30" s="60"/>
      <c r="R30" s="60"/>
      <c r="S30" s="68"/>
      <c r="T30" s="60"/>
    </row>
    <row r="31" spans="1:20" ht="15.75" x14ac:dyDescent="0.25">
      <c r="A31" s="66"/>
      <c r="B31" s="48" t="s">
        <v>44</v>
      </c>
      <c r="C31" s="33" t="s">
        <v>8</v>
      </c>
      <c r="D31" s="32">
        <v>100</v>
      </c>
      <c r="E31" s="32">
        <v>182</v>
      </c>
      <c r="F31" s="16"/>
      <c r="G31" s="16"/>
      <c r="H31" s="16"/>
      <c r="I31" s="16">
        <v>36</v>
      </c>
      <c r="J31" s="21">
        <f t="shared" si="22"/>
        <v>18.406507723063864</v>
      </c>
      <c r="K31" s="16">
        <v>36</v>
      </c>
      <c r="L31" s="21">
        <f t="shared" si="23"/>
        <v>6552</v>
      </c>
      <c r="M31" s="16">
        <f t="shared" si="24"/>
        <v>3349.9844055976232</v>
      </c>
      <c r="N31" s="21">
        <f t="shared" ref="N31:N36" si="25">E31*I31</f>
        <v>6552</v>
      </c>
      <c r="O31" s="76"/>
      <c r="P31" s="60"/>
      <c r="Q31" s="60"/>
      <c r="R31" s="60"/>
      <c r="S31" s="68"/>
      <c r="T31" s="60"/>
    </row>
    <row r="32" spans="1:20" ht="15.75" x14ac:dyDescent="0.25">
      <c r="A32" s="66"/>
      <c r="B32" s="48" t="s">
        <v>21</v>
      </c>
      <c r="C32" s="33" t="s">
        <v>8</v>
      </c>
      <c r="D32" s="32">
        <v>16</v>
      </c>
      <c r="E32" s="32">
        <v>29</v>
      </c>
      <c r="F32" s="16"/>
      <c r="G32" s="16"/>
      <c r="H32" s="16"/>
      <c r="I32" s="16">
        <v>36</v>
      </c>
      <c r="J32" s="21">
        <f t="shared" si="22"/>
        <v>18.406507723063864</v>
      </c>
      <c r="K32" s="16">
        <v>36</v>
      </c>
      <c r="L32" s="21">
        <f t="shared" si="23"/>
        <v>1044</v>
      </c>
      <c r="M32" s="16">
        <f t="shared" si="24"/>
        <v>533.78872396885208</v>
      </c>
      <c r="N32" s="21">
        <f t="shared" si="25"/>
        <v>1044</v>
      </c>
      <c r="O32" s="76"/>
      <c r="P32" s="60"/>
      <c r="Q32" s="60"/>
      <c r="R32" s="60"/>
      <c r="S32" s="68"/>
      <c r="T32" s="60"/>
    </row>
    <row r="33" spans="1:20" ht="15.75" x14ac:dyDescent="0.25">
      <c r="A33" s="66"/>
      <c r="B33" s="48" t="s">
        <v>45</v>
      </c>
      <c r="C33" s="33" t="s">
        <v>8</v>
      </c>
      <c r="D33" s="32">
        <v>3</v>
      </c>
      <c r="E33" s="32">
        <v>5</v>
      </c>
      <c r="F33" s="16"/>
      <c r="G33" s="16"/>
      <c r="H33" s="16"/>
      <c r="I33" s="16">
        <v>36</v>
      </c>
      <c r="J33" s="21">
        <f t="shared" si="22"/>
        <v>18.406507723063864</v>
      </c>
      <c r="K33" s="16">
        <v>36</v>
      </c>
      <c r="L33" s="21">
        <f t="shared" si="23"/>
        <v>180</v>
      </c>
      <c r="M33" s="16">
        <f t="shared" si="24"/>
        <v>92.032538615319325</v>
      </c>
      <c r="N33" s="21">
        <f t="shared" si="25"/>
        <v>180</v>
      </c>
      <c r="O33" s="76"/>
      <c r="P33" s="60"/>
      <c r="Q33" s="60"/>
      <c r="R33" s="60"/>
      <c r="S33" s="68"/>
      <c r="T33" s="60"/>
    </row>
    <row r="34" spans="1:20" ht="15.75" x14ac:dyDescent="0.25">
      <c r="A34" s="66"/>
      <c r="B34" s="48" t="s">
        <v>26</v>
      </c>
      <c r="C34" s="33" t="s">
        <v>8</v>
      </c>
      <c r="D34" s="32">
        <v>13</v>
      </c>
      <c r="E34" s="32">
        <v>24</v>
      </c>
      <c r="F34" s="16"/>
      <c r="G34" s="16"/>
      <c r="H34" s="16"/>
      <c r="I34" s="16">
        <v>36</v>
      </c>
      <c r="J34" s="21">
        <f t="shared" si="22"/>
        <v>18.406507723063864</v>
      </c>
      <c r="K34" s="16">
        <v>36</v>
      </c>
      <c r="L34" s="21">
        <f t="shared" si="23"/>
        <v>864</v>
      </c>
      <c r="M34" s="16">
        <f t="shared" si="24"/>
        <v>441.75618535353271</v>
      </c>
      <c r="N34" s="21">
        <f t="shared" si="25"/>
        <v>864</v>
      </c>
      <c r="O34" s="76"/>
      <c r="P34" s="60"/>
      <c r="Q34" s="60"/>
      <c r="R34" s="60"/>
      <c r="S34" s="68"/>
      <c r="T34" s="60"/>
    </row>
    <row r="35" spans="1:20" ht="15.75" x14ac:dyDescent="0.25">
      <c r="A35" s="66"/>
      <c r="B35" s="48" t="s">
        <v>22</v>
      </c>
      <c r="C35" s="33" t="s">
        <v>8</v>
      </c>
      <c r="D35" s="32">
        <v>1</v>
      </c>
      <c r="E35" s="32">
        <v>2</v>
      </c>
      <c r="F35" s="16"/>
      <c r="G35" s="16"/>
      <c r="H35" s="16"/>
      <c r="I35" s="16">
        <v>36</v>
      </c>
      <c r="J35" s="21">
        <f t="shared" si="22"/>
        <v>18.406507723063864</v>
      </c>
      <c r="K35" s="16">
        <v>36</v>
      </c>
      <c r="L35" s="21">
        <f t="shared" si="23"/>
        <v>72</v>
      </c>
      <c r="M35" s="16">
        <f t="shared" si="24"/>
        <v>36.813015446127729</v>
      </c>
      <c r="N35" s="21">
        <f t="shared" si="25"/>
        <v>72</v>
      </c>
      <c r="O35" s="76"/>
      <c r="P35" s="60"/>
      <c r="Q35" s="60"/>
      <c r="R35" s="60"/>
      <c r="S35" s="68"/>
      <c r="T35" s="60"/>
    </row>
    <row r="36" spans="1:20" ht="15.75" x14ac:dyDescent="0.25">
      <c r="A36" s="67"/>
      <c r="B36" s="48" t="s">
        <v>48</v>
      </c>
      <c r="C36" s="33" t="s">
        <v>8</v>
      </c>
      <c r="D36" s="32">
        <v>2</v>
      </c>
      <c r="E36" s="32">
        <v>4</v>
      </c>
      <c r="F36" s="16"/>
      <c r="G36" s="16"/>
      <c r="H36" s="16"/>
      <c r="I36" s="16">
        <v>36</v>
      </c>
      <c r="J36" s="21">
        <f t="shared" si="22"/>
        <v>18.406507723063864</v>
      </c>
      <c r="K36" s="16">
        <v>36</v>
      </c>
      <c r="L36" s="21">
        <f t="shared" si="23"/>
        <v>144</v>
      </c>
      <c r="M36" s="16">
        <f t="shared" si="24"/>
        <v>73.626030892255457</v>
      </c>
      <c r="N36" s="21">
        <f t="shared" si="25"/>
        <v>144</v>
      </c>
      <c r="O36" s="76"/>
      <c r="P36" s="60"/>
      <c r="Q36" s="60"/>
      <c r="R36" s="60"/>
      <c r="S36" s="68"/>
      <c r="T36" s="60"/>
    </row>
    <row r="37" spans="1:20" ht="15.75" x14ac:dyDescent="0.25">
      <c r="A37" s="34"/>
      <c r="B37" s="7"/>
      <c r="C37" s="7" t="s">
        <v>9</v>
      </c>
      <c r="D37" s="8">
        <f>SUM(D21:D36)</f>
        <v>504</v>
      </c>
      <c r="E37" s="8">
        <f>SUM(E21:E36)</f>
        <v>767</v>
      </c>
      <c r="F37" s="9"/>
      <c r="G37" s="9"/>
      <c r="H37" s="9"/>
      <c r="I37" s="9"/>
      <c r="J37" s="43"/>
      <c r="K37" s="9"/>
      <c r="L37" s="10">
        <f>SUM(L21:L36)</f>
        <v>25614</v>
      </c>
      <c r="M37" s="10">
        <f>SUM(M21:M36)</f>
        <v>13096.230244959939</v>
      </c>
      <c r="N37" s="10">
        <f>SUM(N21:N36)</f>
        <v>25614</v>
      </c>
      <c r="O37" s="76"/>
      <c r="P37" s="60"/>
      <c r="Q37" s="60"/>
      <c r="R37" s="60"/>
      <c r="S37" s="68"/>
      <c r="T37" s="60"/>
    </row>
    <row r="38" spans="1:20" ht="15.75" x14ac:dyDescent="0.25">
      <c r="A38" s="65" t="s">
        <v>49</v>
      </c>
      <c r="B38" s="14" t="s">
        <v>25</v>
      </c>
      <c r="C38" s="33" t="s">
        <v>10</v>
      </c>
      <c r="D38" s="31">
        <v>47</v>
      </c>
      <c r="E38" s="31"/>
      <c r="F38" s="16">
        <v>45.9</v>
      </c>
      <c r="G38" s="21">
        <f>F38/1.95583</f>
        <v>23.468297346906429</v>
      </c>
      <c r="H38" s="16">
        <v>45.9</v>
      </c>
      <c r="I38" s="16"/>
      <c r="J38" s="21"/>
      <c r="K38" s="16"/>
      <c r="L38" s="21">
        <f>D38*F38</f>
        <v>2157.2999999999997</v>
      </c>
      <c r="M38" s="16">
        <f>D38*G38</f>
        <v>1103.0099753046022</v>
      </c>
      <c r="N38" s="21">
        <f>D38*H38</f>
        <v>2157.2999999999997</v>
      </c>
      <c r="O38" s="76"/>
      <c r="P38" s="60"/>
      <c r="Q38" s="60"/>
      <c r="R38" s="60"/>
      <c r="S38" s="68"/>
      <c r="T38" s="60"/>
    </row>
    <row r="39" spans="1:20" ht="15.75" x14ac:dyDescent="0.25">
      <c r="A39" s="66"/>
      <c r="B39" s="14" t="s">
        <v>25</v>
      </c>
      <c r="C39" s="33" t="s">
        <v>11</v>
      </c>
      <c r="D39" s="31">
        <v>68</v>
      </c>
      <c r="E39" s="31">
        <v>113</v>
      </c>
      <c r="F39" s="16"/>
      <c r="G39" s="16"/>
      <c r="H39" s="16"/>
      <c r="I39" s="16">
        <v>20.7</v>
      </c>
      <c r="J39" s="21">
        <f t="shared" ref="J39:J44" si="26">I39/1.95583</f>
        <v>10.583741940761723</v>
      </c>
      <c r="K39" s="16">
        <v>20.7</v>
      </c>
      <c r="L39" s="21">
        <f t="shared" ref="L39:L44" si="27">E39*I39</f>
        <v>2339.1</v>
      </c>
      <c r="M39" s="16">
        <f t="shared" ref="M39:M44" si="28">E39*J39</f>
        <v>1195.9628393060746</v>
      </c>
      <c r="N39" s="21">
        <f>E39*I39</f>
        <v>2339.1</v>
      </c>
      <c r="O39" s="76"/>
      <c r="P39" s="60"/>
      <c r="Q39" s="60"/>
      <c r="R39" s="60"/>
      <c r="S39" s="68"/>
      <c r="T39" s="60"/>
    </row>
    <row r="40" spans="1:20" ht="15.75" x14ac:dyDescent="0.25">
      <c r="A40" s="66"/>
      <c r="B40" s="14" t="s">
        <v>21</v>
      </c>
      <c r="C40" s="33" t="s">
        <v>11</v>
      </c>
      <c r="D40" s="32">
        <v>6</v>
      </c>
      <c r="E40" s="32">
        <v>10</v>
      </c>
      <c r="F40" s="16"/>
      <c r="G40" s="16"/>
      <c r="H40" s="16"/>
      <c r="I40" s="16">
        <v>36</v>
      </c>
      <c r="J40" s="21">
        <f t="shared" si="26"/>
        <v>18.406507723063864</v>
      </c>
      <c r="K40" s="16">
        <v>36</v>
      </c>
      <c r="L40" s="21">
        <f t="shared" si="27"/>
        <v>360</v>
      </c>
      <c r="M40" s="16">
        <f t="shared" si="28"/>
        <v>184.06507723063865</v>
      </c>
      <c r="N40" s="21">
        <f>E40*I40</f>
        <v>360</v>
      </c>
      <c r="O40" s="76"/>
      <c r="P40" s="60"/>
      <c r="Q40" s="60"/>
      <c r="R40" s="60"/>
      <c r="S40" s="68"/>
      <c r="T40" s="60"/>
    </row>
    <row r="41" spans="1:20" ht="15.75" x14ac:dyDescent="0.25">
      <c r="A41" s="66"/>
      <c r="B41" s="14" t="s">
        <v>25</v>
      </c>
      <c r="C41" s="33" t="s">
        <v>46</v>
      </c>
      <c r="D41" s="32">
        <v>17</v>
      </c>
      <c r="E41" s="32">
        <v>28</v>
      </c>
      <c r="F41" s="16"/>
      <c r="G41" s="16"/>
      <c r="H41" s="16"/>
      <c r="I41" s="16">
        <v>20.7</v>
      </c>
      <c r="J41" s="21">
        <f t="shared" si="26"/>
        <v>10.583741940761723</v>
      </c>
      <c r="K41" s="16">
        <v>20.7</v>
      </c>
      <c r="L41" s="21">
        <f t="shared" si="27"/>
        <v>579.6</v>
      </c>
      <c r="M41" s="16">
        <f t="shared" si="28"/>
        <v>296.34477434132822</v>
      </c>
      <c r="N41" s="21">
        <f t="shared" ref="N41:N44" si="29">E41*I41</f>
        <v>579.6</v>
      </c>
      <c r="O41" s="76"/>
      <c r="P41" s="60"/>
      <c r="Q41" s="60"/>
      <c r="R41" s="60"/>
      <c r="S41" s="68"/>
      <c r="T41" s="60"/>
    </row>
    <row r="42" spans="1:20" ht="15.75" x14ac:dyDescent="0.25">
      <c r="A42" s="66"/>
      <c r="B42" s="14" t="s">
        <v>25</v>
      </c>
      <c r="C42" s="33" t="s">
        <v>23</v>
      </c>
      <c r="D42" s="32">
        <v>140</v>
      </c>
      <c r="E42" s="32">
        <v>233</v>
      </c>
      <c r="F42" s="16"/>
      <c r="G42" s="16"/>
      <c r="H42" s="16"/>
      <c r="I42" s="16">
        <v>20.7</v>
      </c>
      <c r="J42" s="21">
        <f t="shared" si="26"/>
        <v>10.583741940761723</v>
      </c>
      <c r="K42" s="16">
        <v>20.7</v>
      </c>
      <c r="L42" s="21">
        <f t="shared" si="27"/>
        <v>4823.0999999999995</v>
      </c>
      <c r="M42" s="16">
        <f t="shared" si="28"/>
        <v>2466.0118721974814</v>
      </c>
      <c r="N42" s="21">
        <f t="shared" si="29"/>
        <v>4823.0999999999995</v>
      </c>
      <c r="O42" s="76"/>
      <c r="P42" s="60"/>
      <c r="Q42" s="60"/>
      <c r="R42" s="60"/>
      <c r="S42" s="68"/>
      <c r="T42" s="60"/>
    </row>
    <row r="43" spans="1:20" ht="15.75" x14ac:dyDescent="0.25">
      <c r="A43" s="66"/>
      <c r="B43" s="14" t="s">
        <v>44</v>
      </c>
      <c r="C43" s="33" t="s">
        <v>23</v>
      </c>
      <c r="D43" s="32">
        <v>180</v>
      </c>
      <c r="E43" s="32">
        <v>300</v>
      </c>
      <c r="F43" s="16"/>
      <c r="G43" s="16"/>
      <c r="H43" s="16"/>
      <c r="I43" s="16">
        <v>36</v>
      </c>
      <c r="J43" s="21">
        <f t="shared" si="26"/>
        <v>18.406507723063864</v>
      </c>
      <c r="K43" s="16">
        <v>36</v>
      </c>
      <c r="L43" s="21">
        <f t="shared" si="27"/>
        <v>10800</v>
      </c>
      <c r="M43" s="16">
        <f t="shared" si="28"/>
        <v>5521.9523169191589</v>
      </c>
      <c r="N43" s="21">
        <f t="shared" si="29"/>
        <v>10800</v>
      </c>
      <c r="O43" s="76"/>
      <c r="P43" s="60"/>
      <c r="Q43" s="60"/>
      <c r="R43" s="60"/>
      <c r="S43" s="68"/>
      <c r="T43" s="60"/>
    </row>
    <row r="44" spans="1:20" ht="15.75" x14ac:dyDescent="0.25">
      <c r="A44" s="66"/>
      <c r="B44" s="14" t="s">
        <v>21</v>
      </c>
      <c r="C44" s="33" t="s">
        <v>23</v>
      </c>
      <c r="D44" s="32">
        <v>20</v>
      </c>
      <c r="E44" s="32">
        <v>33</v>
      </c>
      <c r="F44" s="16"/>
      <c r="G44" s="16"/>
      <c r="H44" s="16"/>
      <c r="I44" s="16">
        <v>36</v>
      </c>
      <c r="J44" s="21">
        <f t="shared" si="26"/>
        <v>18.406507723063864</v>
      </c>
      <c r="K44" s="16">
        <v>36</v>
      </c>
      <c r="L44" s="21">
        <f t="shared" si="27"/>
        <v>1188</v>
      </c>
      <c r="M44" s="16">
        <f t="shared" si="28"/>
        <v>607.41475486110755</v>
      </c>
      <c r="N44" s="21">
        <f t="shared" si="29"/>
        <v>1188</v>
      </c>
      <c r="O44" s="76"/>
      <c r="P44" s="60"/>
      <c r="Q44" s="60"/>
      <c r="R44" s="60"/>
      <c r="S44" s="68"/>
      <c r="T44" s="60"/>
    </row>
    <row r="45" spans="1:20" ht="15.75" x14ac:dyDescent="0.25">
      <c r="A45" s="66"/>
      <c r="B45" s="14" t="s">
        <v>25</v>
      </c>
      <c r="C45" s="33" t="s">
        <v>24</v>
      </c>
      <c r="D45" s="32">
        <v>34</v>
      </c>
      <c r="E45" s="32"/>
      <c r="F45" s="16">
        <v>41.4</v>
      </c>
      <c r="G45" s="21">
        <f t="shared" ref="G45:G46" si="30">F45/1.95583</f>
        <v>21.167483881523445</v>
      </c>
      <c r="H45" s="16">
        <v>41.4</v>
      </c>
      <c r="I45" s="16"/>
      <c r="J45" s="47"/>
      <c r="K45" s="16"/>
      <c r="L45" s="21">
        <f t="shared" ref="L45:L46" si="31">D45*F45</f>
        <v>1407.6</v>
      </c>
      <c r="M45" s="16">
        <f t="shared" ref="M45:M46" si="32">D45*G45</f>
        <v>719.69445197179709</v>
      </c>
      <c r="N45" s="21">
        <f t="shared" ref="N45:N46" si="33">D45*H45</f>
        <v>1407.6</v>
      </c>
      <c r="O45" s="76"/>
      <c r="P45" s="60"/>
      <c r="Q45" s="60"/>
      <c r="R45" s="60"/>
      <c r="S45" s="68"/>
      <c r="T45" s="60"/>
    </row>
    <row r="46" spans="1:20" ht="15.75" x14ac:dyDescent="0.25">
      <c r="A46" s="66"/>
      <c r="B46" s="14" t="s">
        <v>44</v>
      </c>
      <c r="C46" s="33" t="s">
        <v>24</v>
      </c>
      <c r="D46" s="32">
        <v>44</v>
      </c>
      <c r="E46" s="32"/>
      <c r="F46" s="16">
        <v>63.9</v>
      </c>
      <c r="G46" s="21">
        <f t="shared" si="30"/>
        <v>32.671551208438359</v>
      </c>
      <c r="H46" s="16">
        <v>63.9</v>
      </c>
      <c r="I46" s="16"/>
      <c r="J46" s="47"/>
      <c r="K46" s="16"/>
      <c r="L46" s="21">
        <f t="shared" si="31"/>
        <v>2811.6</v>
      </c>
      <c r="M46" s="16">
        <f t="shared" si="32"/>
        <v>1437.5482531712878</v>
      </c>
      <c r="N46" s="21">
        <f t="shared" si="33"/>
        <v>2811.6</v>
      </c>
      <c r="O46" s="76"/>
      <c r="P46" s="60"/>
      <c r="Q46" s="60"/>
      <c r="R46" s="60"/>
      <c r="S46" s="68"/>
      <c r="T46" s="60"/>
    </row>
    <row r="47" spans="1:20" ht="15.75" x14ac:dyDescent="0.25">
      <c r="A47" s="66"/>
      <c r="B47" s="14" t="s">
        <v>25</v>
      </c>
      <c r="C47" s="33" t="s">
        <v>8</v>
      </c>
      <c r="D47" s="32">
        <v>140</v>
      </c>
      <c r="E47" s="32">
        <v>255</v>
      </c>
      <c r="F47" s="16"/>
      <c r="G47" s="16"/>
      <c r="H47" s="16"/>
      <c r="I47" s="16">
        <v>20.7</v>
      </c>
      <c r="J47" s="21">
        <f t="shared" ref="J47:J54" si="34">I47/1.95583</f>
        <v>10.583741940761723</v>
      </c>
      <c r="K47" s="16">
        <v>20.7</v>
      </c>
      <c r="L47" s="21">
        <f t="shared" ref="L47:L54" si="35">E47*I47</f>
        <v>5278.5</v>
      </c>
      <c r="M47" s="16">
        <f t="shared" ref="M47:M54" si="36">E47*J47</f>
        <v>2698.8541948942393</v>
      </c>
      <c r="N47" s="21">
        <f>E47*I47</f>
        <v>5278.5</v>
      </c>
      <c r="O47" s="76"/>
      <c r="P47" s="60"/>
      <c r="Q47" s="60"/>
      <c r="R47" s="60"/>
      <c r="S47" s="68"/>
      <c r="T47" s="60"/>
    </row>
    <row r="48" spans="1:20" ht="15.75" x14ac:dyDescent="0.25">
      <c r="A48" s="66"/>
      <c r="B48" s="14" t="s">
        <v>44</v>
      </c>
      <c r="C48" s="33" t="s">
        <v>8</v>
      </c>
      <c r="D48" s="32">
        <v>200</v>
      </c>
      <c r="E48" s="32">
        <v>364</v>
      </c>
      <c r="F48" s="16"/>
      <c r="G48" s="16"/>
      <c r="H48" s="16"/>
      <c r="I48" s="16">
        <v>36</v>
      </c>
      <c r="J48" s="21">
        <f t="shared" si="34"/>
        <v>18.406507723063864</v>
      </c>
      <c r="K48" s="16">
        <v>36</v>
      </c>
      <c r="L48" s="21">
        <f t="shared" si="35"/>
        <v>13104</v>
      </c>
      <c r="M48" s="16">
        <f t="shared" si="36"/>
        <v>6699.9688111952464</v>
      </c>
      <c r="N48" s="21">
        <f t="shared" ref="N48:N54" si="37">E48*I48</f>
        <v>13104</v>
      </c>
      <c r="O48" s="76"/>
      <c r="P48" s="60"/>
      <c r="Q48" s="60"/>
      <c r="R48" s="60"/>
      <c r="S48" s="68"/>
      <c r="T48" s="60"/>
    </row>
    <row r="49" spans="1:20" ht="15.75" x14ac:dyDescent="0.25">
      <c r="A49" s="66"/>
      <c r="B49" s="14" t="s">
        <v>21</v>
      </c>
      <c r="C49" s="33" t="s">
        <v>8</v>
      </c>
      <c r="D49" s="32">
        <v>40</v>
      </c>
      <c r="E49" s="32">
        <v>73</v>
      </c>
      <c r="F49" s="16"/>
      <c r="G49" s="16"/>
      <c r="H49" s="16"/>
      <c r="I49" s="16">
        <v>36</v>
      </c>
      <c r="J49" s="21">
        <f t="shared" si="34"/>
        <v>18.406507723063864</v>
      </c>
      <c r="K49" s="16">
        <v>36</v>
      </c>
      <c r="L49" s="21">
        <f t="shared" si="35"/>
        <v>2628</v>
      </c>
      <c r="M49" s="16">
        <f t="shared" si="36"/>
        <v>1343.6750637836622</v>
      </c>
      <c r="N49" s="21">
        <f t="shared" si="37"/>
        <v>2628</v>
      </c>
      <c r="O49" s="76"/>
      <c r="P49" s="60"/>
      <c r="Q49" s="60"/>
      <c r="R49" s="60"/>
      <c r="S49" s="68"/>
      <c r="T49" s="60"/>
    </row>
    <row r="50" spans="1:20" ht="15.75" x14ac:dyDescent="0.25">
      <c r="A50" s="66"/>
      <c r="B50" s="14" t="s">
        <v>45</v>
      </c>
      <c r="C50" s="33" t="s">
        <v>8</v>
      </c>
      <c r="D50" s="32">
        <v>9</v>
      </c>
      <c r="E50" s="32">
        <v>16</v>
      </c>
      <c r="F50" s="16"/>
      <c r="G50" s="16"/>
      <c r="H50" s="16"/>
      <c r="I50" s="16">
        <v>36</v>
      </c>
      <c r="J50" s="21">
        <f t="shared" si="34"/>
        <v>18.406507723063864</v>
      </c>
      <c r="K50" s="16">
        <v>36</v>
      </c>
      <c r="L50" s="21">
        <f t="shared" si="35"/>
        <v>576</v>
      </c>
      <c r="M50" s="16">
        <f t="shared" si="36"/>
        <v>294.50412356902183</v>
      </c>
      <c r="N50" s="21">
        <f t="shared" si="37"/>
        <v>576</v>
      </c>
      <c r="O50" s="76"/>
      <c r="P50" s="60"/>
      <c r="Q50" s="60"/>
      <c r="R50" s="60"/>
      <c r="S50" s="68"/>
      <c r="T50" s="60"/>
    </row>
    <row r="51" spans="1:20" ht="15.75" x14ac:dyDescent="0.25">
      <c r="A51" s="66"/>
      <c r="B51" s="14" t="s">
        <v>22</v>
      </c>
      <c r="C51" s="33" t="s">
        <v>8</v>
      </c>
      <c r="D51" s="32">
        <v>5</v>
      </c>
      <c r="E51" s="32">
        <v>9</v>
      </c>
      <c r="F51" s="16"/>
      <c r="G51" s="16"/>
      <c r="H51" s="16"/>
      <c r="I51" s="16">
        <v>36</v>
      </c>
      <c r="J51" s="21">
        <f t="shared" si="34"/>
        <v>18.406507723063864</v>
      </c>
      <c r="K51" s="16">
        <v>36</v>
      </c>
      <c r="L51" s="21">
        <f t="shared" si="35"/>
        <v>324</v>
      </c>
      <c r="M51" s="16">
        <f t="shared" si="36"/>
        <v>165.65856950757478</v>
      </c>
      <c r="N51" s="21">
        <f t="shared" si="37"/>
        <v>324</v>
      </c>
      <c r="O51" s="76"/>
      <c r="P51" s="60"/>
      <c r="Q51" s="60"/>
      <c r="R51" s="60"/>
      <c r="S51" s="68"/>
      <c r="T51" s="60"/>
    </row>
    <row r="52" spans="1:20" ht="15.75" x14ac:dyDescent="0.25">
      <c r="A52" s="66"/>
      <c r="B52" s="14" t="s">
        <v>26</v>
      </c>
      <c r="C52" s="33" t="s">
        <v>8</v>
      </c>
      <c r="D52" s="32">
        <v>12</v>
      </c>
      <c r="E52" s="32">
        <v>22</v>
      </c>
      <c r="F52" s="16"/>
      <c r="G52" s="16"/>
      <c r="H52" s="16"/>
      <c r="I52" s="16">
        <v>36</v>
      </c>
      <c r="J52" s="21">
        <f t="shared" si="34"/>
        <v>18.406507723063864</v>
      </c>
      <c r="K52" s="16">
        <v>36</v>
      </c>
      <c r="L52" s="21">
        <f t="shared" si="35"/>
        <v>792</v>
      </c>
      <c r="M52" s="16">
        <f t="shared" si="36"/>
        <v>404.94316990740504</v>
      </c>
      <c r="N52" s="21">
        <f t="shared" si="37"/>
        <v>792</v>
      </c>
      <c r="O52" s="76"/>
      <c r="P52" s="60"/>
      <c r="Q52" s="60"/>
      <c r="R52" s="60"/>
      <c r="S52" s="68"/>
      <c r="T52" s="60"/>
    </row>
    <row r="53" spans="1:20" ht="15.75" x14ac:dyDescent="0.25">
      <c r="A53" s="66"/>
      <c r="B53" s="14" t="s">
        <v>50</v>
      </c>
      <c r="C53" s="33" t="s">
        <v>8</v>
      </c>
      <c r="D53" s="32">
        <v>5</v>
      </c>
      <c r="E53" s="32">
        <v>9</v>
      </c>
      <c r="F53" s="16"/>
      <c r="G53" s="16"/>
      <c r="H53" s="16"/>
      <c r="I53" s="16">
        <v>36</v>
      </c>
      <c r="J53" s="21">
        <f t="shared" si="34"/>
        <v>18.406507723063864</v>
      </c>
      <c r="K53" s="16">
        <v>36</v>
      </c>
      <c r="L53" s="21">
        <f t="shared" si="35"/>
        <v>324</v>
      </c>
      <c r="M53" s="16">
        <f t="shared" si="36"/>
        <v>165.65856950757478</v>
      </c>
      <c r="N53" s="21">
        <f t="shared" si="37"/>
        <v>324</v>
      </c>
      <c r="O53" s="76"/>
      <c r="P53" s="60"/>
      <c r="Q53" s="60"/>
      <c r="R53" s="60"/>
      <c r="S53" s="68"/>
      <c r="T53" s="60"/>
    </row>
    <row r="54" spans="1:20" ht="15.75" x14ac:dyDescent="0.25">
      <c r="A54" s="67"/>
      <c r="B54" s="14" t="s">
        <v>48</v>
      </c>
      <c r="C54" s="33" t="s">
        <v>8</v>
      </c>
      <c r="D54" s="32">
        <v>3</v>
      </c>
      <c r="E54" s="32">
        <v>5</v>
      </c>
      <c r="F54" s="16"/>
      <c r="G54" s="16"/>
      <c r="H54" s="16"/>
      <c r="I54" s="16">
        <v>36</v>
      </c>
      <c r="J54" s="21">
        <f t="shared" si="34"/>
        <v>18.406507723063864</v>
      </c>
      <c r="K54" s="16">
        <v>36</v>
      </c>
      <c r="L54" s="21">
        <f t="shared" si="35"/>
        <v>180</v>
      </c>
      <c r="M54" s="16">
        <f t="shared" si="36"/>
        <v>92.032538615319325</v>
      </c>
      <c r="N54" s="21">
        <f t="shared" si="37"/>
        <v>180</v>
      </c>
      <c r="O54" s="76"/>
      <c r="P54" s="60"/>
      <c r="Q54" s="60"/>
      <c r="R54" s="60"/>
      <c r="S54" s="68"/>
      <c r="T54" s="60"/>
    </row>
    <row r="55" spans="1:20" ht="15.75" x14ac:dyDescent="0.25">
      <c r="A55" s="36"/>
      <c r="B55" s="37"/>
      <c r="C55" s="38"/>
      <c r="D55" s="39">
        <f>SUM(D38:D54)</f>
        <v>970</v>
      </c>
      <c r="E55" s="39">
        <f>SUM(E38:E54)</f>
        <v>1470</v>
      </c>
      <c r="F55" s="40"/>
      <c r="G55" s="40"/>
      <c r="H55" s="40"/>
      <c r="I55" s="40"/>
      <c r="J55" s="44"/>
      <c r="K55" s="40"/>
      <c r="L55" s="41">
        <f>SUM(L38:L54)</f>
        <v>49672.799999999996</v>
      </c>
      <c r="M55" s="41">
        <f>SUM(M38:M54)</f>
        <v>25397.299356283518</v>
      </c>
      <c r="N55" s="41">
        <f>SUM(N38:N54)</f>
        <v>49672.799999999996</v>
      </c>
      <c r="O55" s="76"/>
      <c r="P55" s="60"/>
      <c r="Q55" s="60"/>
      <c r="R55" s="60"/>
      <c r="S55" s="68"/>
      <c r="T55" s="60"/>
    </row>
    <row r="56" spans="1:20" ht="15.75" x14ac:dyDescent="0.25">
      <c r="A56" s="11"/>
      <c r="B56" s="73" t="s">
        <v>54</v>
      </c>
      <c r="C56" s="74"/>
      <c r="D56" s="12">
        <f>SUM(+D20+D37+D55)</f>
        <v>2103</v>
      </c>
      <c r="E56" s="12">
        <f>SUM(+E20+E37+E55)</f>
        <v>3222</v>
      </c>
      <c r="F56" s="13"/>
      <c r="G56" s="13"/>
      <c r="H56" s="13"/>
      <c r="I56" s="13"/>
      <c r="J56" s="13"/>
      <c r="K56" s="13"/>
      <c r="L56" s="18">
        <f>SUM(+L20+L37+L55)</f>
        <v>111318.29999999999</v>
      </c>
      <c r="M56" s="18">
        <f>SUM(+M20+M37+M55)</f>
        <v>56916.143018565002</v>
      </c>
      <c r="N56" s="18">
        <f>SUM(+N20+N37+N55)</f>
        <v>111318.29999999999</v>
      </c>
      <c r="O56" s="77"/>
      <c r="P56" s="61"/>
      <c r="Q56" s="61"/>
      <c r="R56" s="61"/>
      <c r="S56" s="68"/>
      <c r="T56" s="61"/>
    </row>
  </sheetData>
  <mergeCells count="13">
    <mergeCell ref="C2:I2"/>
    <mergeCell ref="C3:I3"/>
    <mergeCell ref="C4:E4"/>
    <mergeCell ref="B56:C56"/>
    <mergeCell ref="P6:P56"/>
    <mergeCell ref="O6:O56"/>
    <mergeCell ref="T6:T56"/>
    <mergeCell ref="A6:A19"/>
    <mergeCell ref="A21:A36"/>
    <mergeCell ref="A38:A54"/>
    <mergeCell ref="S6:S56"/>
    <mergeCell ref="R6:R56"/>
    <mergeCell ref="Q6:Q56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zoomScaleNormal="100" workbookViewId="0">
      <selection activeCell="J38" sqref="J38:K54"/>
    </sheetView>
  </sheetViews>
  <sheetFormatPr defaultRowHeight="15" x14ac:dyDescent="0.25"/>
  <cols>
    <col min="1" max="1" width="10" customWidth="1"/>
    <col min="2" max="2" width="11.28515625" customWidth="1"/>
    <col min="3" max="3" width="38.28515625" customWidth="1"/>
    <col min="4" max="4" width="12.28515625" customWidth="1"/>
    <col min="5" max="5" width="11.85546875" customWidth="1"/>
    <col min="6" max="6" width="11.7109375" customWidth="1"/>
    <col min="7" max="7" width="12.85546875" customWidth="1"/>
    <col min="8" max="8" width="12.42578125" customWidth="1"/>
    <col min="9" max="9" width="13.7109375" customWidth="1"/>
    <col min="10" max="10" width="12" customWidth="1"/>
    <col min="11" max="11" width="11.5703125" customWidth="1"/>
  </cols>
  <sheetData>
    <row r="1" spans="1:11" ht="15.75" thickBot="1" x14ac:dyDescent="0.3"/>
    <row r="2" spans="1:11" ht="16.149999999999999" customHeight="1" thickBot="1" x14ac:dyDescent="0.3">
      <c r="C2" s="69" t="s">
        <v>55</v>
      </c>
      <c r="D2" s="70"/>
      <c r="E2" s="70"/>
      <c r="F2" s="70"/>
      <c r="G2" s="70"/>
      <c r="H2" s="71"/>
      <c r="I2" s="42"/>
    </row>
    <row r="3" spans="1:11" ht="16.5" thickBot="1" x14ac:dyDescent="0.3">
      <c r="C3" s="69"/>
      <c r="D3" s="70"/>
      <c r="E3" s="70"/>
      <c r="F3" s="70"/>
      <c r="G3" s="70"/>
      <c r="H3" s="71"/>
      <c r="I3" s="42"/>
    </row>
    <row r="4" spans="1:11" ht="15.75" x14ac:dyDescent="0.25">
      <c r="A4" s="1"/>
      <c r="B4" s="1"/>
      <c r="C4" s="72"/>
      <c r="D4" s="72"/>
      <c r="E4" s="72"/>
      <c r="F4" s="1"/>
      <c r="G4" s="1"/>
      <c r="H4" s="1"/>
      <c r="I4" s="1"/>
      <c r="J4" s="1"/>
    </row>
    <row r="5" spans="1:11" ht="78.75" x14ac:dyDescent="0.2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35</v>
      </c>
      <c r="G5" s="2" t="s">
        <v>56</v>
      </c>
      <c r="H5" s="2" t="s">
        <v>36</v>
      </c>
      <c r="I5" s="2" t="s">
        <v>12</v>
      </c>
      <c r="J5" s="2" t="s">
        <v>57</v>
      </c>
      <c r="K5" s="2" t="s">
        <v>58</v>
      </c>
    </row>
    <row r="6" spans="1:11" ht="15.75" x14ac:dyDescent="0.25">
      <c r="A6" s="62" t="s">
        <v>43</v>
      </c>
      <c r="B6" s="17" t="s">
        <v>26</v>
      </c>
      <c r="C6" s="33" t="s">
        <v>10</v>
      </c>
      <c r="D6" s="19">
        <v>24</v>
      </c>
      <c r="E6" s="20"/>
      <c r="F6" s="21"/>
      <c r="G6" s="21"/>
      <c r="H6" s="21"/>
      <c r="I6" s="21"/>
      <c r="J6" s="21"/>
      <c r="K6" s="16"/>
    </row>
    <row r="7" spans="1:11" ht="15.75" x14ac:dyDescent="0.25">
      <c r="A7" s="63"/>
      <c r="B7" s="17" t="s">
        <v>25</v>
      </c>
      <c r="C7" s="33" t="s">
        <v>10</v>
      </c>
      <c r="D7" s="4">
        <v>1</v>
      </c>
      <c r="E7" s="5"/>
      <c r="F7" s="16"/>
      <c r="G7" s="21"/>
      <c r="H7" s="16"/>
      <c r="I7" s="21"/>
      <c r="J7" s="21"/>
      <c r="K7" s="16"/>
    </row>
    <row r="8" spans="1:11" ht="15.75" x14ac:dyDescent="0.25">
      <c r="A8" s="63"/>
      <c r="B8" s="17" t="s">
        <v>26</v>
      </c>
      <c r="C8" s="33" t="s">
        <v>11</v>
      </c>
      <c r="D8" s="4">
        <v>18</v>
      </c>
      <c r="E8" s="5">
        <v>30</v>
      </c>
      <c r="F8" s="16"/>
      <c r="G8" s="16"/>
      <c r="H8" s="16"/>
      <c r="I8" s="21"/>
      <c r="J8" s="21"/>
      <c r="K8" s="16"/>
    </row>
    <row r="9" spans="1:11" ht="15.75" x14ac:dyDescent="0.25">
      <c r="A9" s="63"/>
      <c r="B9" s="17" t="s">
        <v>25</v>
      </c>
      <c r="C9" s="33" t="s">
        <v>11</v>
      </c>
      <c r="D9" s="4">
        <v>5</v>
      </c>
      <c r="E9" s="6">
        <v>8</v>
      </c>
      <c r="F9" s="16"/>
      <c r="G9" s="16"/>
      <c r="H9" s="16"/>
      <c r="I9" s="21"/>
      <c r="J9" s="21"/>
      <c r="K9" s="16"/>
    </row>
    <row r="10" spans="1:11" ht="15.75" x14ac:dyDescent="0.25">
      <c r="A10" s="63"/>
      <c r="B10" s="17" t="s">
        <v>25</v>
      </c>
      <c r="C10" s="33" t="s">
        <v>46</v>
      </c>
      <c r="D10" s="4">
        <v>1</v>
      </c>
      <c r="E10" s="5">
        <v>2</v>
      </c>
      <c r="F10" s="16"/>
      <c r="G10" s="21"/>
      <c r="H10" s="16"/>
      <c r="I10" s="21"/>
      <c r="J10" s="21"/>
      <c r="K10" s="16"/>
    </row>
    <row r="11" spans="1:11" ht="15.75" x14ac:dyDescent="0.25">
      <c r="A11" s="63"/>
      <c r="B11" s="17" t="s">
        <v>26</v>
      </c>
      <c r="C11" s="33" t="s">
        <v>23</v>
      </c>
      <c r="D11" s="4">
        <v>200</v>
      </c>
      <c r="E11" s="5">
        <v>333</v>
      </c>
      <c r="F11" s="15"/>
      <c r="G11" s="15"/>
      <c r="H11" s="16"/>
      <c r="I11" s="21"/>
      <c r="J11" s="21"/>
      <c r="K11" s="16"/>
    </row>
    <row r="12" spans="1:11" ht="15.75" x14ac:dyDescent="0.25">
      <c r="A12" s="63"/>
      <c r="B12" s="17" t="s">
        <v>25</v>
      </c>
      <c r="C12" s="33" t="s">
        <v>23</v>
      </c>
      <c r="D12" s="4">
        <v>50</v>
      </c>
      <c r="E12" s="5">
        <v>83</v>
      </c>
      <c r="F12" s="15"/>
      <c r="G12" s="15"/>
      <c r="H12" s="16"/>
      <c r="I12" s="21"/>
      <c r="J12" s="21"/>
      <c r="K12" s="16"/>
    </row>
    <row r="13" spans="1:11" ht="15.75" x14ac:dyDescent="0.25">
      <c r="A13" s="63"/>
      <c r="B13" s="17" t="s">
        <v>26</v>
      </c>
      <c r="C13" s="33" t="s">
        <v>24</v>
      </c>
      <c r="D13" s="4">
        <v>26</v>
      </c>
      <c r="E13" s="5"/>
      <c r="F13" s="16"/>
      <c r="G13" s="21"/>
      <c r="H13" s="16"/>
      <c r="I13" s="21"/>
      <c r="J13" s="21"/>
      <c r="K13" s="16"/>
    </row>
    <row r="14" spans="1:11" ht="15.75" x14ac:dyDescent="0.25">
      <c r="A14" s="63"/>
      <c r="B14" s="17" t="s">
        <v>25</v>
      </c>
      <c r="C14" s="33" t="s">
        <v>24</v>
      </c>
      <c r="D14" s="4">
        <v>13</v>
      </c>
      <c r="E14" s="5"/>
      <c r="F14" s="16"/>
      <c r="G14" s="21"/>
      <c r="H14" s="16"/>
      <c r="I14" s="21"/>
      <c r="J14" s="21"/>
      <c r="K14" s="16"/>
    </row>
    <row r="15" spans="1:11" ht="15.75" x14ac:dyDescent="0.25">
      <c r="A15" s="63"/>
      <c r="B15" s="17" t="s">
        <v>26</v>
      </c>
      <c r="C15" s="33" t="s">
        <v>8</v>
      </c>
      <c r="D15" s="4">
        <v>200</v>
      </c>
      <c r="E15" s="5">
        <v>364</v>
      </c>
      <c r="F15" s="15"/>
      <c r="G15" s="15"/>
      <c r="H15" s="16"/>
      <c r="I15" s="21"/>
      <c r="J15" s="21"/>
      <c r="K15" s="16"/>
    </row>
    <row r="16" spans="1:11" ht="15.75" x14ac:dyDescent="0.25">
      <c r="A16" s="63"/>
      <c r="B16" s="17" t="s">
        <v>25</v>
      </c>
      <c r="C16" s="33" t="s">
        <v>8</v>
      </c>
      <c r="D16" s="4">
        <v>60</v>
      </c>
      <c r="E16" s="5">
        <v>109</v>
      </c>
      <c r="F16" s="15"/>
      <c r="G16" s="15"/>
      <c r="H16" s="16"/>
      <c r="I16" s="21"/>
      <c r="J16" s="21"/>
      <c r="K16" s="16"/>
    </row>
    <row r="17" spans="1:11" ht="15.75" x14ac:dyDescent="0.25">
      <c r="A17" s="63"/>
      <c r="B17" s="17" t="s">
        <v>44</v>
      </c>
      <c r="C17" s="33" t="s">
        <v>8</v>
      </c>
      <c r="D17" s="4">
        <v>11</v>
      </c>
      <c r="E17" s="5">
        <v>20</v>
      </c>
      <c r="F17" s="15"/>
      <c r="G17" s="15"/>
      <c r="H17" s="16"/>
      <c r="I17" s="21"/>
      <c r="J17" s="21"/>
      <c r="K17" s="16"/>
    </row>
    <row r="18" spans="1:11" ht="15.75" x14ac:dyDescent="0.25">
      <c r="A18" s="63"/>
      <c r="B18" s="17" t="s">
        <v>45</v>
      </c>
      <c r="C18" s="33" t="s">
        <v>8</v>
      </c>
      <c r="D18" s="4">
        <v>16</v>
      </c>
      <c r="E18" s="5">
        <v>29</v>
      </c>
      <c r="F18" s="15"/>
      <c r="G18" s="15"/>
      <c r="H18" s="16"/>
      <c r="I18" s="21"/>
      <c r="J18" s="21"/>
      <c r="K18" s="16"/>
    </row>
    <row r="19" spans="1:11" ht="15.75" x14ac:dyDescent="0.25">
      <c r="A19" s="64"/>
      <c r="B19" s="17" t="s">
        <v>22</v>
      </c>
      <c r="C19" s="33" t="s">
        <v>8</v>
      </c>
      <c r="D19" s="4">
        <v>4</v>
      </c>
      <c r="E19" s="5">
        <v>7</v>
      </c>
      <c r="F19" s="15"/>
      <c r="G19" s="15"/>
      <c r="H19" s="16"/>
      <c r="I19" s="21"/>
      <c r="J19" s="21"/>
      <c r="K19" s="16"/>
    </row>
    <row r="20" spans="1:11" ht="15.75" x14ac:dyDescent="0.25">
      <c r="A20" s="34"/>
      <c r="B20" s="35"/>
      <c r="C20" s="7" t="s">
        <v>9</v>
      </c>
      <c r="D20" s="8">
        <f>SUM(D6:D19)</f>
        <v>629</v>
      </c>
      <c r="E20" s="8">
        <f>SUM(E6:E19)</f>
        <v>985</v>
      </c>
      <c r="F20" s="9"/>
      <c r="G20" s="9"/>
      <c r="H20" s="9"/>
      <c r="I20" s="43"/>
      <c r="J20" s="10">
        <f>SUM(J6:J19)</f>
        <v>0</v>
      </c>
      <c r="K20" s="10">
        <f>SUM(K6:K19)</f>
        <v>0</v>
      </c>
    </row>
    <row r="21" spans="1:11" ht="15.75" x14ac:dyDescent="0.25">
      <c r="A21" s="65" t="s">
        <v>47</v>
      </c>
      <c r="B21" s="48" t="s">
        <v>25</v>
      </c>
      <c r="C21" s="33" t="s">
        <v>10</v>
      </c>
      <c r="D21" s="31">
        <v>23</v>
      </c>
      <c r="E21" s="31"/>
      <c r="F21" s="21"/>
      <c r="G21" s="21"/>
      <c r="H21" s="16"/>
      <c r="I21" s="21"/>
      <c r="J21" s="21"/>
      <c r="K21" s="16"/>
    </row>
    <row r="22" spans="1:11" ht="15.75" x14ac:dyDescent="0.25">
      <c r="A22" s="66"/>
      <c r="B22" s="48" t="s">
        <v>44</v>
      </c>
      <c r="C22" s="33" t="s">
        <v>10</v>
      </c>
      <c r="D22" s="31">
        <v>1</v>
      </c>
      <c r="E22" s="31"/>
      <c r="F22" s="16"/>
      <c r="G22" s="21"/>
      <c r="H22" s="16"/>
      <c r="I22" s="21"/>
      <c r="J22" s="21"/>
      <c r="K22" s="16"/>
    </row>
    <row r="23" spans="1:11" ht="15.75" x14ac:dyDescent="0.25">
      <c r="A23" s="66"/>
      <c r="B23" s="48" t="s">
        <v>25</v>
      </c>
      <c r="C23" s="33" t="s">
        <v>11</v>
      </c>
      <c r="D23" s="31">
        <v>37</v>
      </c>
      <c r="E23" s="31">
        <v>62</v>
      </c>
      <c r="F23" s="16"/>
      <c r="G23" s="16"/>
      <c r="H23" s="16"/>
      <c r="I23" s="21"/>
      <c r="J23" s="21"/>
      <c r="K23" s="16"/>
    </row>
    <row r="24" spans="1:11" ht="15.75" x14ac:dyDescent="0.25">
      <c r="A24" s="66"/>
      <c r="B24" s="48" t="s">
        <v>21</v>
      </c>
      <c r="C24" s="33" t="s">
        <v>11</v>
      </c>
      <c r="D24" s="31">
        <v>1</v>
      </c>
      <c r="E24" s="31">
        <v>2</v>
      </c>
      <c r="F24" s="16"/>
      <c r="G24" s="16"/>
      <c r="H24" s="16"/>
      <c r="I24" s="21"/>
      <c r="J24" s="21"/>
      <c r="K24" s="16"/>
    </row>
    <row r="25" spans="1:11" ht="15.75" x14ac:dyDescent="0.25">
      <c r="A25" s="66"/>
      <c r="B25" s="48" t="s">
        <v>25</v>
      </c>
      <c r="C25" s="33" t="s">
        <v>46</v>
      </c>
      <c r="D25" s="31">
        <v>7</v>
      </c>
      <c r="E25" s="31">
        <v>12</v>
      </c>
      <c r="F25" s="16"/>
      <c r="G25" s="21"/>
      <c r="H25" s="16"/>
      <c r="I25" s="21"/>
      <c r="J25" s="21"/>
      <c r="K25" s="16"/>
    </row>
    <row r="26" spans="1:11" ht="15.75" x14ac:dyDescent="0.25">
      <c r="A26" s="66"/>
      <c r="B26" s="48" t="s">
        <v>25</v>
      </c>
      <c r="C26" s="33" t="s">
        <v>23</v>
      </c>
      <c r="D26" s="31">
        <v>80</v>
      </c>
      <c r="E26" s="31">
        <v>133</v>
      </c>
      <c r="F26" s="16"/>
      <c r="G26" s="16"/>
      <c r="H26" s="16"/>
      <c r="I26" s="21"/>
      <c r="J26" s="21"/>
      <c r="K26" s="16"/>
    </row>
    <row r="27" spans="1:11" ht="15.75" x14ac:dyDescent="0.25">
      <c r="A27" s="66"/>
      <c r="B27" s="48" t="s">
        <v>44</v>
      </c>
      <c r="C27" s="33" t="s">
        <v>23</v>
      </c>
      <c r="D27" s="32">
        <v>100</v>
      </c>
      <c r="E27" s="32">
        <v>167</v>
      </c>
      <c r="F27" s="16"/>
      <c r="G27" s="16"/>
      <c r="H27" s="16"/>
      <c r="I27" s="21"/>
      <c r="J27" s="21"/>
      <c r="K27" s="16"/>
    </row>
    <row r="28" spans="1:11" ht="15.75" x14ac:dyDescent="0.25">
      <c r="A28" s="66"/>
      <c r="B28" s="48" t="s">
        <v>25</v>
      </c>
      <c r="C28" s="33" t="s">
        <v>24</v>
      </c>
      <c r="D28" s="32">
        <v>13</v>
      </c>
      <c r="E28" s="32"/>
      <c r="F28" s="16"/>
      <c r="G28" s="21"/>
      <c r="H28" s="16"/>
      <c r="I28" s="21"/>
      <c r="J28" s="21"/>
      <c r="K28" s="16"/>
    </row>
    <row r="29" spans="1:11" ht="15.75" x14ac:dyDescent="0.25">
      <c r="A29" s="66"/>
      <c r="B29" s="48" t="s">
        <v>44</v>
      </c>
      <c r="C29" s="33" t="s">
        <v>24</v>
      </c>
      <c r="D29" s="32">
        <v>27</v>
      </c>
      <c r="E29" s="32"/>
      <c r="F29" s="16"/>
      <c r="G29" s="21"/>
      <c r="H29" s="16"/>
      <c r="I29" s="47"/>
      <c r="J29" s="21"/>
      <c r="K29" s="16"/>
    </row>
    <row r="30" spans="1:11" ht="15.75" x14ac:dyDescent="0.25">
      <c r="A30" s="66"/>
      <c r="B30" s="48" t="s">
        <v>25</v>
      </c>
      <c r="C30" s="33" t="s">
        <v>8</v>
      </c>
      <c r="D30" s="32">
        <v>80</v>
      </c>
      <c r="E30" s="32">
        <v>145</v>
      </c>
      <c r="F30" s="16"/>
      <c r="G30" s="16"/>
      <c r="H30" s="16"/>
      <c r="I30" s="21"/>
      <c r="J30" s="21"/>
      <c r="K30" s="16"/>
    </row>
    <row r="31" spans="1:11" ht="15.75" x14ac:dyDescent="0.25">
      <c r="A31" s="66"/>
      <c r="B31" s="48" t="s">
        <v>44</v>
      </c>
      <c r="C31" s="33" t="s">
        <v>8</v>
      </c>
      <c r="D31" s="32">
        <v>100</v>
      </c>
      <c r="E31" s="32">
        <v>182</v>
      </c>
      <c r="F31" s="16"/>
      <c r="G31" s="16"/>
      <c r="H31" s="16"/>
      <c r="I31" s="21"/>
      <c r="J31" s="21"/>
      <c r="K31" s="16"/>
    </row>
    <row r="32" spans="1:11" ht="15.75" x14ac:dyDescent="0.25">
      <c r="A32" s="66"/>
      <c r="B32" s="48" t="s">
        <v>21</v>
      </c>
      <c r="C32" s="33" t="s">
        <v>8</v>
      </c>
      <c r="D32" s="32">
        <v>16</v>
      </c>
      <c r="E32" s="32">
        <v>29</v>
      </c>
      <c r="F32" s="16"/>
      <c r="G32" s="16"/>
      <c r="H32" s="16"/>
      <c r="I32" s="21"/>
      <c r="J32" s="21"/>
      <c r="K32" s="16"/>
    </row>
    <row r="33" spans="1:11" ht="15.75" x14ac:dyDescent="0.25">
      <c r="A33" s="66"/>
      <c r="B33" s="48" t="s">
        <v>45</v>
      </c>
      <c r="C33" s="33" t="s">
        <v>8</v>
      </c>
      <c r="D33" s="32">
        <v>3</v>
      </c>
      <c r="E33" s="32">
        <v>5</v>
      </c>
      <c r="F33" s="16"/>
      <c r="G33" s="16"/>
      <c r="H33" s="16"/>
      <c r="I33" s="21"/>
      <c r="J33" s="21"/>
      <c r="K33" s="16"/>
    </row>
    <row r="34" spans="1:11" ht="15.75" x14ac:dyDescent="0.25">
      <c r="A34" s="66"/>
      <c r="B34" s="48" t="s">
        <v>26</v>
      </c>
      <c r="C34" s="33" t="s">
        <v>8</v>
      </c>
      <c r="D34" s="32">
        <v>13</v>
      </c>
      <c r="E34" s="32">
        <v>24</v>
      </c>
      <c r="F34" s="16"/>
      <c r="G34" s="16"/>
      <c r="H34" s="16"/>
      <c r="I34" s="21"/>
      <c r="J34" s="21"/>
      <c r="K34" s="16"/>
    </row>
    <row r="35" spans="1:11" ht="15.75" x14ac:dyDescent="0.25">
      <c r="A35" s="66"/>
      <c r="B35" s="48" t="s">
        <v>22</v>
      </c>
      <c r="C35" s="33" t="s">
        <v>8</v>
      </c>
      <c r="D35" s="32">
        <v>1</v>
      </c>
      <c r="E35" s="32">
        <v>2</v>
      </c>
      <c r="F35" s="16"/>
      <c r="G35" s="16"/>
      <c r="H35" s="16"/>
      <c r="I35" s="21"/>
      <c r="J35" s="21"/>
      <c r="K35" s="16"/>
    </row>
    <row r="36" spans="1:11" ht="15.75" x14ac:dyDescent="0.25">
      <c r="A36" s="67"/>
      <c r="B36" s="48" t="s">
        <v>48</v>
      </c>
      <c r="C36" s="33" t="s">
        <v>8</v>
      </c>
      <c r="D36" s="32">
        <v>2</v>
      </c>
      <c r="E36" s="32">
        <v>4</v>
      </c>
      <c r="F36" s="16"/>
      <c r="G36" s="16"/>
      <c r="H36" s="16"/>
      <c r="I36" s="21"/>
      <c r="J36" s="21"/>
      <c r="K36" s="16"/>
    </row>
    <row r="37" spans="1:11" ht="15.75" x14ac:dyDescent="0.25">
      <c r="A37" s="34"/>
      <c r="B37" s="7"/>
      <c r="C37" s="7" t="s">
        <v>9</v>
      </c>
      <c r="D37" s="8">
        <f>SUM(D21:D36)</f>
        <v>504</v>
      </c>
      <c r="E37" s="8">
        <f>SUM(E21:E36)</f>
        <v>767</v>
      </c>
      <c r="F37" s="9"/>
      <c r="G37" s="9"/>
      <c r="H37" s="9"/>
      <c r="I37" s="43"/>
      <c r="J37" s="10">
        <f>SUM(J21:J36)</f>
        <v>0</v>
      </c>
      <c r="K37" s="10">
        <f>SUM(K21:K36)</f>
        <v>0</v>
      </c>
    </row>
    <row r="38" spans="1:11" ht="15.75" x14ac:dyDescent="0.25">
      <c r="A38" s="65" t="s">
        <v>49</v>
      </c>
      <c r="B38" s="14" t="s">
        <v>25</v>
      </c>
      <c r="C38" s="33" t="s">
        <v>10</v>
      </c>
      <c r="D38" s="31">
        <v>47</v>
      </c>
      <c r="E38" s="31"/>
      <c r="F38" s="16"/>
      <c r="G38" s="21"/>
      <c r="H38" s="16"/>
      <c r="I38" s="21"/>
      <c r="J38" s="21"/>
      <c r="K38" s="16"/>
    </row>
    <row r="39" spans="1:11" ht="15.75" x14ac:dyDescent="0.25">
      <c r="A39" s="66"/>
      <c r="B39" s="14" t="s">
        <v>25</v>
      </c>
      <c r="C39" s="33" t="s">
        <v>11</v>
      </c>
      <c r="D39" s="31">
        <v>68</v>
      </c>
      <c r="E39" s="31">
        <v>113</v>
      </c>
      <c r="F39" s="16"/>
      <c r="G39" s="16"/>
      <c r="H39" s="16"/>
      <c r="I39" s="21"/>
      <c r="J39" s="21"/>
      <c r="K39" s="16"/>
    </row>
    <row r="40" spans="1:11" ht="15.75" x14ac:dyDescent="0.25">
      <c r="A40" s="66"/>
      <c r="B40" s="14" t="s">
        <v>21</v>
      </c>
      <c r="C40" s="33" t="s">
        <v>11</v>
      </c>
      <c r="D40" s="32">
        <v>6</v>
      </c>
      <c r="E40" s="32">
        <v>10</v>
      </c>
      <c r="F40" s="16"/>
      <c r="G40" s="16"/>
      <c r="H40" s="16"/>
      <c r="I40" s="21"/>
      <c r="J40" s="21"/>
      <c r="K40" s="16"/>
    </row>
    <row r="41" spans="1:11" ht="15.75" x14ac:dyDescent="0.25">
      <c r="A41" s="66"/>
      <c r="B41" s="14" t="s">
        <v>25</v>
      </c>
      <c r="C41" s="33" t="s">
        <v>46</v>
      </c>
      <c r="D41" s="32">
        <v>17</v>
      </c>
      <c r="E41" s="32">
        <v>28</v>
      </c>
      <c r="F41" s="16"/>
      <c r="G41" s="16"/>
      <c r="H41" s="16"/>
      <c r="I41" s="21"/>
      <c r="J41" s="21"/>
      <c r="K41" s="16"/>
    </row>
    <row r="42" spans="1:11" ht="15.75" x14ac:dyDescent="0.25">
      <c r="A42" s="66"/>
      <c r="B42" s="14" t="s">
        <v>25</v>
      </c>
      <c r="C42" s="33" t="s">
        <v>23</v>
      </c>
      <c r="D42" s="32">
        <v>140</v>
      </c>
      <c r="E42" s="32">
        <v>233</v>
      </c>
      <c r="F42" s="16"/>
      <c r="G42" s="16"/>
      <c r="H42" s="16"/>
      <c r="I42" s="21"/>
      <c r="J42" s="21"/>
      <c r="K42" s="16"/>
    </row>
    <row r="43" spans="1:11" ht="15.75" x14ac:dyDescent="0.25">
      <c r="A43" s="66"/>
      <c r="B43" s="14" t="s">
        <v>44</v>
      </c>
      <c r="C43" s="33" t="s">
        <v>23</v>
      </c>
      <c r="D43" s="32">
        <v>180</v>
      </c>
      <c r="E43" s="32">
        <v>300</v>
      </c>
      <c r="F43" s="16"/>
      <c r="G43" s="16"/>
      <c r="H43" s="16"/>
      <c r="I43" s="21"/>
      <c r="J43" s="21"/>
      <c r="K43" s="16"/>
    </row>
    <row r="44" spans="1:11" ht="15.75" x14ac:dyDescent="0.25">
      <c r="A44" s="66"/>
      <c r="B44" s="14" t="s">
        <v>21</v>
      </c>
      <c r="C44" s="33" t="s">
        <v>23</v>
      </c>
      <c r="D44" s="32">
        <v>20</v>
      </c>
      <c r="E44" s="32">
        <v>33</v>
      </c>
      <c r="F44" s="16"/>
      <c r="G44" s="16"/>
      <c r="H44" s="16"/>
      <c r="I44" s="21"/>
      <c r="J44" s="21"/>
      <c r="K44" s="16"/>
    </row>
    <row r="45" spans="1:11" ht="15.75" x14ac:dyDescent="0.25">
      <c r="A45" s="66"/>
      <c r="B45" s="14" t="s">
        <v>25</v>
      </c>
      <c r="C45" s="33" t="s">
        <v>24</v>
      </c>
      <c r="D45" s="32">
        <v>34</v>
      </c>
      <c r="E45" s="32"/>
      <c r="F45" s="16"/>
      <c r="G45" s="21"/>
      <c r="H45" s="16"/>
      <c r="I45" s="47"/>
      <c r="J45" s="21"/>
      <c r="K45" s="16"/>
    </row>
    <row r="46" spans="1:11" ht="15.75" x14ac:dyDescent="0.25">
      <c r="A46" s="66"/>
      <c r="B46" s="14" t="s">
        <v>44</v>
      </c>
      <c r="C46" s="33" t="s">
        <v>24</v>
      </c>
      <c r="D46" s="32">
        <v>44</v>
      </c>
      <c r="E46" s="32"/>
      <c r="F46" s="16"/>
      <c r="G46" s="21"/>
      <c r="H46" s="16"/>
      <c r="I46" s="47"/>
      <c r="J46" s="21"/>
      <c r="K46" s="16"/>
    </row>
    <row r="47" spans="1:11" ht="15.75" x14ac:dyDescent="0.25">
      <c r="A47" s="66"/>
      <c r="B47" s="14" t="s">
        <v>25</v>
      </c>
      <c r="C47" s="33" t="s">
        <v>8</v>
      </c>
      <c r="D47" s="32">
        <v>140</v>
      </c>
      <c r="E47" s="32">
        <v>255</v>
      </c>
      <c r="F47" s="16"/>
      <c r="G47" s="16"/>
      <c r="H47" s="16"/>
      <c r="I47" s="21"/>
      <c r="J47" s="21"/>
      <c r="K47" s="16"/>
    </row>
    <row r="48" spans="1:11" ht="15.75" x14ac:dyDescent="0.25">
      <c r="A48" s="66"/>
      <c r="B48" s="14" t="s">
        <v>44</v>
      </c>
      <c r="C48" s="33" t="s">
        <v>8</v>
      </c>
      <c r="D48" s="32">
        <v>200</v>
      </c>
      <c r="E48" s="32">
        <v>364</v>
      </c>
      <c r="F48" s="16"/>
      <c r="G48" s="16"/>
      <c r="H48" s="16"/>
      <c r="I48" s="21"/>
      <c r="J48" s="21"/>
      <c r="K48" s="16"/>
    </row>
    <row r="49" spans="1:11" ht="15.75" x14ac:dyDescent="0.25">
      <c r="A49" s="66"/>
      <c r="B49" s="14" t="s">
        <v>21</v>
      </c>
      <c r="C49" s="33" t="s">
        <v>8</v>
      </c>
      <c r="D49" s="32">
        <v>40</v>
      </c>
      <c r="E49" s="32">
        <v>73</v>
      </c>
      <c r="F49" s="16"/>
      <c r="G49" s="16"/>
      <c r="H49" s="16"/>
      <c r="I49" s="21"/>
      <c r="J49" s="21"/>
      <c r="K49" s="16"/>
    </row>
    <row r="50" spans="1:11" ht="15.75" x14ac:dyDescent="0.25">
      <c r="A50" s="66"/>
      <c r="B50" s="14" t="s">
        <v>45</v>
      </c>
      <c r="C50" s="33" t="s">
        <v>8</v>
      </c>
      <c r="D50" s="32">
        <v>9</v>
      </c>
      <c r="E50" s="32">
        <v>16</v>
      </c>
      <c r="F50" s="16"/>
      <c r="G50" s="16"/>
      <c r="H50" s="16"/>
      <c r="I50" s="21"/>
      <c r="J50" s="21"/>
      <c r="K50" s="16"/>
    </row>
    <row r="51" spans="1:11" ht="15.75" x14ac:dyDescent="0.25">
      <c r="A51" s="66"/>
      <c r="B51" s="14" t="s">
        <v>22</v>
      </c>
      <c r="C51" s="33" t="s">
        <v>8</v>
      </c>
      <c r="D51" s="32">
        <v>5</v>
      </c>
      <c r="E51" s="32">
        <v>9</v>
      </c>
      <c r="F51" s="16"/>
      <c r="G51" s="16"/>
      <c r="H51" s="16"/>
      <c r="I51" s="21"/>
      <c r="J51" s="21"/>
      <c r="K51" s="16"/>
    </row>
    <row r="52" spans="1:11" ht="15.75" x14ac:dyDescent="0.25">
      <c r="A52" s="66"/>
      <c r="B52" s="14" t="s">
        <v>26</v>
      </c>
      <c r="C52" s="33" t="s">
        <v>8</v>
      </c>
      <c r="D52" s="32">
        <v>12</v>
      </c>
      <c r="E52" s="32">
        <v>22</v>
      </c>
      <c r="F52" s="16"/>
      <c r="G52" s="16"/>
      <c r="H52" s="16"/>
      <c r="I52" s="21"/>
      <c r="J52" s="21"/>
      <c r="K52" s="16"/>
    </row>
    <row r="53" spans="1:11" ht="15.75" x14ac:dyDescent="0.25">
      <c r="A53" s="66"/>
      <c r="B53" s="14" t="s">
        <v>50</v>
      </c>
      <c r="C53" s="33" t="s">
        <v>8</v>
      </c>
      <c r="D53" s="32">
        <v>5</v>
      </c>
      <c r="E53" s="32">
        <v>9</v>
      </c>
      <c r="F53" s="16"/>
      <c r="G53" s="16"/>
      <c r="H53" s="16"/>
      <c r="I53" s="21"/>
      <c r="J53" s="21"/>
      <c r="K53" s="16"/>
    </row>
    <row r="54" spans="1:11" ht="15.75" x14ac:dyDescent="0.25">
      <c r="A54" s="67"/>
      <c r="B54" s="14" t="s">
        <v>48</v>
      </c>
      <c r="C54" s="33" t="s">
        <v>8</v>
      </c>
      <c r="D54" s="32">
        <v>3</v>
      </c>
      <c r="E54" s="32">
        <v>5</v>
      </c>
      <c r="F54" s="16"/>
      <c r="G54" s="16"/>
      <c r="H54" s="16"/>
      <c r="I54" s="21"/>
      <c r="J54" s="21"/>
      <c r="K54" s="16"/>
    </row>
    <row r="55" spans="1:11" ht="15.75" x14ac:dyDescent="0.25">
      <c r="A55" s="36"/>
      <c r="B55" s="37"/>
      <c r="C55" s="38"/>
      <c r="D55" s="39">
        <f>SUM(D38:D54)</f>
        <v>970</v>
      </c>
      <c r="E55" s="39">
        <f>SUM(E38:E54)</f>
        <v>1470</v>
      </c>
      <c r="F55" s="40"/>
      <c r="G55" s="40"/>
      <c r="H55" s="40"/>
      <c r="I55" s="44"/>
      <c r="J55" s="41">
        <f>SUM(J38:J54)</f>
        <v>0</v>
      </c>
      <c r="K55" s="41">
        <f>SUM(K38:K54)</f>
        <v>0</v>
      </c>
    </row>
    <row r="56" spans="1:11" ht="15.75" x14ac:dyDescent="0.25">
      <c r="A56" s="11"/>
      <c r="B56" s="73" t="s">
        <v>54</v>
      </c>
      <c r="C56" s="74"/>
      <c r="D56" s="12">
        <f>SUM(+D20+D37+D55)</f>
        <v>2103</v>
      </c>
      <c r="E56" s="12">
        <f>SUM(+E20+E37+E55)</f>
        <v>3222</v>
      </c>
      <c r="F56" s="13"/>
      <c r="G56" s="13"/>
      <c r="H56" s="13"/>
      <c r="I56" s="13"/>
      <c r="J56" s="18">
        <f>SUM(+J20+J37+J55)</f>
        <v>0</v>
      </c>
      <c r="K56" s="18">
        <f>SUM(+K20+K37+K55)</f>
        <v>0</v>
      </c>
    </row>
  </sheetData>
  <mergeCells count="7">
    <mergeCell ref="B56:C56"/>
    <mergeCell ref="A6:A19"/>
    <mergeCell ref="A21:A36"/>
    <mergeCell ref="A38:A54"/>
    <mergeCell ref="C2:H2"/>
    <mergeCell ref="C3:H3"/>
    <mergeCell ref="C4:E4"/>
  </mergeCells>
  <pageMargins left="0.7" right="0.7" top="0.75" bottom="0.75" header="0.3" footer="0.3"/>
  <pageSetup paperSize="9" scale="4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8"/>
  <sheetViews>
    <sheetView tabSelected="1" workbookViewId="0">
      <selection activeCell="B3" sqref="B3:G3"/>
    </sheetView>
  </sheetViews>
  <sheetFormatPr defaultRowHeight="15" x14ac:dyDescent="0.25"/>
  <cols>
    <col min="2" max="2" width="10.140625" customWidth="1"/>
  </cols>
  <sheetData>
    <row r="2" spans="2:7" x14ac:dyDescent="0.25">
      <c r="B2" s="50" t="s">
        <v>59</v>
      </c>
      <c r="C2" s="50"/>
      <c r="D2" s="50"/>
      <c r="E2" s="50"/>
      <c r="F2" s="50"/>
      <c r="G2" s="50"/>
    </row>
    <row r="3" spans="2:7" x14ac:dyDescent="0.25">
      <c r="B3" s="50" t="s">
        <v>13</v>
      </c>
      <c r="C3" s="50"/>
      <c r="D3" s="50"/>
      <c r="E3" s="50"/>
      <c r="F3" s="50"/>
      <c r="G3" s="50"/>
    </row>
    <row r="4" spans="2:7" x14ac:dyDescent="0.25">
      <c r="B4" s="22"/>
      <c r="C4" s="22"/>
      <c r="D4" s="22"/>
      <c r="E4" s="22"/>
      <c r="F4" s="22"/>
      <c r="G4" s="23"/>
    </row>
    <row r="5" spans="2:7" x14ac:dyDescent="0.25">
      <c r="B5" s="22"/>
      <c r="C5" s="22"/>
      <c r="D5" s="22"/>
      <c r="E5" s="22"/>
      <c r="F5" s="22"/>
      <c r="G5" s="23"/>
    </row>
    <row r="6" spans="2:7" x14ac:dyDescent="0.25">
      <c r="B6" s="50" t="s">
        <v>14</v>
      </c>
      <c r="C6" s="50"/>
      <c r="D6" s="50"/>
      <c r="E6" s="50"/>
      <c r="F6" s="50"/>
      <c r="G6" s="50"/>
    </row>
    <row r="7" spans="2:7" ht="15.75" thickBot="1" x14ac:dyDescent="0.3">
      <c r="B7" s="23"/>
      <c r="C7" s="23"/>
      <c r="D7" s="23"/>
      <c r="E7" s="23"/>
      <c r="F7" s="23"/>
      <c r="G7" s="23"/>
    </row>
    <row r="8" spans="2:7" x14ac:dyDescent="0.25">
      <c r="B8" s="51" t="s">
        <v>51</v>
      </c>
      <c r="C8" s="54" t="s">
        <v>27</v>
      </c>
      <c r="D8" s="54"/>
      <c r="E8" s="54"/>
      <c r="F8" s="54"/>
      <c r="G8" s="56" t="s">
        <v>15</v>
      </c>
    </row>
    <row r="9" spans="2:7" x14ac:dyDescent="0.25">
      <c r="B9" s="52"/>
      <c r="C9" s="55"/>
      <c r="D9" s="55"/>
      <c r="E9" s="55"/>
      <c r="F9" s="55"/>
      <c r="G9" s="57"/>
    </row>
    <row r="10" spans="2:7" ht="15.75" thickBot="1" x14ac:dyDescent="0.3">
      <c r="B10" s="53"/>
      <c r="C10" s="24" t="s">
        <v>16</v>
      </c>
      <c r="D10" s="24" t="s">
        <v>17</v>
      </c>
      <c r="E10" s="24" t="s">
        <v>18</v>
      </c>
      <c r="F10" s="24" t="s">
        <v>19</v>
      </c>
      <c r="G10" s="58"/>
    </row>
    <row r="11" spans="2:7" ht="53.25" customHeight="1" x14ac:dyDescent="0.25">
      <c r="B11" s="25" t="s">
        <v>52</v>
      </c>
      <c r="C11" s="26"/>
      <c r="D11" s="26"/>
      <c r="E11" s="26">
        <v>503</v>
      </c>
      <c r="F11" s="26">
        <v>1600</v>
      </c>
      <c r="G11" s="27">
        <f>SUM(C11:F11)</f>
        <v>2103</v>
      </c>
    </row>
    <row r="12" spans="2:7" x14ac:dyDescent="0.25">
      <c r="B12" s="28"/>
      <c r="C12" s="29"/>
      <c r="D12" s="29"/>
      <c r="E12" s="29"/>
      <c r="F12" s="29"/>
      <c r="G12" s="27"/>
    </row>
    <row r="13" spans="2:7" x14ac:dyDescent="0.25">
      <c r="B13" s="30" t="s">
        <v>20</v>
      </c>
      <c r="C13" s="28">
        <f>SUM(C11:C12)</f>
        <v>0</v>
      </c>
      <c r="D13" s="28">
        <f>SUM(D11:D12)</f>
        <v>0</v>
      </c>
      <c r="E13" s="28">
        <f>SUM(E11:E12)</f>
        <v>503</v>
      </c>
      <c r="F13" s="28">
        <f>SUM(F11)</f>
        <v>1600</v>
      </c>
      <c r="G13" s="28">
        <f>SUM(C13:F13)</f>
        <v>2103</v>
      </c>
    </row>
    <row r="14" spans="2:7" x14ac:dyDescent="0.25">
      <c r="B14" s="23"/>
      <c r="C14" s="23"/>
      <c r="D14" s="23"/>
      <c r="E14" s="23"/>
      <c r="F14" s="23"/>
      <c r="G14" s="23"/>
    </row>
    <row r="17" spans="1:7" ht="15.75" x14ac:dyDescent="0.25">
      <c r="A17" s="45" t="s">
        <v>37</v>
      </c>
      <c r="E17" s="45" t="s">
        <v>38</v>
      </c>
      <c r="G17" s="46"/>
    </row>
    <row r="19" spans="1:7" x14ac:dyDescent="0.25">
      <c r="A19" t="s">
        <v>39</v>
      </c>
    </row>
    <row r="21" spans="1:7" x14ac:dyDescent="0.25">
      <c r="A21" t="s">
        <v>40</v>
      </c>
    </row>
    <row r="26" spans="1:7" x14ac:dyDescent="0.25">
      <c r="A26" t="s">
        <v>41</v>
      </c>
    </row>
    <row r="28" spans="1:7" x14ac:dyDescent="0.25">
      <c r="A28" t="s">
        <v>42</v>
      </c>
    </row>
  </sheetData>
  <mergeCells count="6">
    <mergeCell ref="B2:G2"/>
    <mergeCell ref="B3:G3"/>
    <mergeCell ref="B6:G6"/>
    <mergeCell ref="B8:B10"/>
    <mergeCell ref="C8:F9"/>
    <mergeCell ref="G8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2026-07-28T10:52:20Z</dcterms:modified>
</cp:coreProperties>
</file>