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o\Desktop\ПРОЦЕДУРИ\ПРОЦЕДУРИ ДЪРВОДОБИВ ЗА  2026 ГОД.  СМЯДОВО\ЕЛЕКТРОНЕН ТЪРГ ПРОДАЖБА ЕДРА ПРОГНОЗНО КОЛИЧЕСТВО 2026 - ІV част - 07.07.2026 - чака\8-21-26\"/>
    </mc:Choice>
  </mc:AlternateContent>
  <bookViews>
    <workbookView xWindow="-120" yWindow="-120" windowWidth="20736" windowHeight="11160"/>
  </bookViews>
  <sheets>
    <sheet name="Прил 1 нач цени" sheetId="7" r:id="rId1"/>
    <sheet name="Прил 2 дост цени" sheetId="8" r:id="rId2"/>
    <sheet name="Приложение №3" sheetId="9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8" l="1"/>
  <c r="I49" i="8"/>
  <c r="J49" i="8" s="1"/>
  <c r="H49" i="8"/>
  <c r="I48" i="8"/>
  <c r="J48" i="8" s="1"/>
  <c r="H48" i="8"/>
  <c r="I47" i="8"/>
  <c r="H47" i="8"/>
  <c r="E46" i="8"/>
  <c r="I45" i="8"/>
  <c r="J45" i="8" s="1"/>
  <c r="H45" i="8"/>
  <c r="I44" i="8"/>
  <c r="H44" i="8"/>
  <c r="I43" i="8"/>
  <c r="J43" i="8" s="1"/>
  <c r="H43" i="8"/>
  <c r="E42" i="8"/>
  <c r="I41" i="8"/>
  <c r="J41" i="8" s="1"/>
  <c r="H41" i="8"/>
  <c r="I40" i="8"/>
  <c r="J40" i="8" s="1"/>
  <c r="H40" i="8"/>
  <c r="I39" i="8"/>
  <c r="J39" i="8" s="1"/>
  <c r="H39" i="8"/>
  <c r="I38" i="8"/>
  <c r="J38" i="8" s="1"/>
  <c r="H38" i="8"/>
  <c r="I37" i="8"/>
  <c r="J37" i="8" s="1"/>
  <c r="H37" i="8"/>
  <c r="I36" i="8"/>
  <c r="H36" i="8"/>
  <c r="E35" i="8"/>
  <c r="I34" i="8"/>
  <c r="J34" i="8" s="1"/>
  <c r="H34" i="8"/>
  <c r="I33" i="8"/>
  <c r="J33" i="8" s="1"/>
  <c r="H33" i="8"/>
  <c r="I32" i="8"/>
  <c r="J32" i="8" s="1"/>
  <c r="H32" i="8"/>
  <c r="I31" i="8"/>
  <c r="J31" i="8" s="1"/>
  <c r="H31" i="8"/>
  <c r="I30" i="8"/>
  <c r="J30" i="8" s="1"/>
  <c r="H30" i="8"/>
  <c r="I29" i="8"/>
  <c r="J29" i="8" s="1"/>
  <c r="H29" i="8"/>
  <c r="I28" i="8"/>
  <c r="J28" i="8" s="1"/>
  <c r="H28" i="8"/>
  <c r="I27" i="8"/>
  <c r="H27" i="8"/>
  <c r="E26" i="8"/>
  <c r="I25" i="8"/>
  <c r="J25" i="8" s="1"/>
  <c r="H25" i="8"/>
  <c r="I24" i="8"/>
  <c r="J24" i="8" s="1"/>
  <c r="H24" i="8"/>
  <c r="I23" i="8"/>
  <c r="J23" i="8" s="1"/>
  <c r="H23" i="8"/>
  <c r="E22" i="8"/>
  <c r="I21" i="8"/>
  <c r="H21" i="8"/>
  <c r="I20" i="8"/>
  <c r="J20" i="8" s="1"/>
  <c r="H20" i="8"/>
  <c r="I19" i="8"/>
  <c r="J19" i="8" s="1"/>
  <c r="H19" i="8"/>
  <c r="E18" i="8"/>
  <c r="I17" i="8"/>
  <c r="J17" i="8" s="1"/>
  <c r="H17" i="8"/>
  <c r="I16" i="8"/>
  <c r="J16" i="8" s="1"/>
  <c r="H16" i="8"/>
  <c r="E15" i="8"/>
  <c r="I14" i="8"/>
  <c r="J14" i="8" s="1"/>
  <c r="H14" i="8"/>
  <c r="I13" i="8"/>
  <c r="H13" i="8"/>
  <c r="E12" i="8"/>
  <c r="I11" i="8"/>
  <c r="J11" i="8" s="1"/>
  <c r="H11" i="8"/>
  <c r="I10" i="8"/>
  <c r="J10" i="8" s="1"/>
  <c r="H10" i="8"/>
  <c r="I9" i="8"/>
  <c r="H9" i="8"/>
  <c r="E8" i="8"/>
  <c r="I7" i="8"/>
  <c r="J7" i="8" s="1"/>
  <c r="H7" i="8"/>
  <c r="E47" i="7"/>
  <c r="E32" i="7"/>
  <c r="E9" i="7"/>
  <c r="I22" i="8" l="1"/>
  <c r="E51" i="8"/>
  <c r="I12" i="8"/>
  <c r="J12" i="8" s="1"/>
  <c r="I18" i="8"/>
  <c r="J18" i="8" s="1"/>
  <c r="I50" i="8"/>
  <c r="J50" i="8" s="1"/>
  <c r="I46" i="8"/>
  <c r="J46" i="8" s="1"/>
  <c r="I42" i="8"/>
  <c r="J42" i="8" s="1"/>
  <c r="I35" i="8"/>
  <c r="J35" i="8" s="1"/>
  <c r="J27" i="8"/>
  <c r="I26" i="8"/>
  <c r="J26" i="8" s="1"/>
  <c r="I15" i="8"/>
  <c r="I8" i="8"/>
  <c r="I51" i="8" s="1"/>
  <c r="J36" i="8"/>
  <c r="J44" i="8"/>
  <c r="J8" i="8"/>
  <c r="J47" i="8"/>
  <c r="J21" i="8"/>
  <c r="J22" i="8" s="1"/>
  <c r="J13" i="8"/>
  <c r="J15" i="8" s="1"/>
  <c r="J9" i="8"/>
  <c r="I46" i="7"/>
  <c r="J46" i="7" s="1"/>
  <c r="H46" i="7"/>
  <c r="I31" i="7"/>
  <c r="J31" i="7" s="1"/>
  <c r="H31" i="7"/>
  <c r="E43" i="7"/>
  <c r="I42" i="7"/>
  <c r="J42" i="7" s="1"/>
  <c r="H42" i="7"/>
  <c r="I41" i="7"/>
  <c r="J41" i="7" s="1"/>
  <c r="H41" i="7"/>
  <c r="I40" i="7"/>
  <c r="H40" i="7"/>
  <c r="E39" i="7"/>
  <c r="I38" i="7"/>
  <c r="J38" i="7" s="1"/>
  <c r="H38" i="7"/>
  <c r="I37" i="7"/>
  <c r="J37" i="7" s="1"/>
  <c r="H37" i="7"/>
  <c r="I36" i="7"/>
  <c r="J36" i="7" s="1"/>
  <c r="H36" i="7"/>
  <c r="I35" i="7"/>
  <c r="J35" i="7" s="1"/>
  <c r="H35" i="7"/>
  <c r="I34" i="7"/>
  <c r="J34" i="7" s="1"/>
  <c r="H34" i="7"/>
  <c r="I33" i="7"/>
  <c r="H33" i="7"/>
  <c r="I30" i="7"/>
  <c r="J30" i="7" s="1"/>
  <c r="H30" i="7"/>
  <c r="I29" i="7"/>
  <c r="J29" i="7" s="1"/>
  <c r="H29" i="7"/>
  <c r="I28" i="7"/>
  <c r="J28" i="7" s="1"/>
  <c r="H28" i="7"/>
  <c r="I27" i="7"/>
  <c r="J27" i="7" s="1"/>
  <c r="H27" i="7"/>
  <c r="I26" i="7"/>
  <c r="J26" i="7" s="1"/>
  <c r="H26" i="7"/>
  <c r="I25" i="7"/>
  <c r="J25" i="7" s="1"/>
  <c r="H25" i="7"/>
  <c r="I24" i="7"/>
  <c r="H24" i="7"/>
  <c r="J51" i="8" l="1"/>
  <c r="J24" i="7"/>
  <c r="I32" i="7"/>
  <c r="J32" i="7" s="1"/>
  <c r="I43" i="7"/>
  <c r="J43" i="7" s="1"/>
  <c r="I39" i="7"/>
  <c r="J39" i="7" s="1"/>
  <c r="J40" i="7"/>
  <c r="J33" i="7"/>
  <c r="E23" i="7" l="1"/>
  <c r="I22" i="7"/>
  <c r="J22" i="7" s="1"/>
  <c r="H22" i="7"/>
  <c r="I21" i="7"/>
  <c r="J21" i="7" s="1"/>
  <c r="H21" i="7"/>
  <c r="I20" i="7"/>
  <c r="J20" i="7" s="1"/>
  <c r="H20" i="7"/>
  <c r="E19" i="7"/>
  <c r="I18" i="7"/>
  <c r="J18" i="7" s="1"/>
  <c r="H18" i="7"/>
  <c r="I17" i="7"/>
  <c r="J17" i="7" s="1"/>
  <c r="H17" i="7"/>
  <c r="I16" i="7"/>
  <c r="J16" i="7" s="1"/>
  <c r="H16" i="7"/>
  <c r="J19" i="7" l="1"/>
  <c r="I19" i="7"/>
  <c r="I23" i="7"/>
  <c r="J23" i="7" s="1"/>
  <c r="E15" i="7" l="1"/>
  <c r="I14" i="7"/>
  <c r="J14" i="7" s="1"/>
  <c r="H14" i="7"/>
  <c r="I13" i="7"/>
  <c r="H13" i="7"/>
  <c r="E12" i="7"/>
  <c r="I11" i="7"/>
  <c r="I12" i="7" s="1"/>
  <c r="H11" i="7"/>
  <c r="I10" i="7"/>
  <c r="J10" i="7" s="1"/>
  <c r="H10" i="7"/>
  <c r="I15" i="7" l="1"/>
  <c r="J15" i="7" s="1"/>
  <c r="J11" i="7"/>
  <c r="J12" i="7" s="1"/>
  <c r="J13" i="7"/>
  <c r="I8" i="7" l="1"/>
  <c r="J8" i="7" s="1"/>
  <c r="H8" i="7"/>
  <c r="F12" i="9" l="1"/>
  <c r="H45" i="7"/>
  <c r="H44" i="7"/>
  <c r="H7" i="7"/>
  <c r="H6" i="7"/>
  <c r="H4" i="7"/>
  <c r="I45" i="7"/>
  <c r="J45" i="7" s="1"/>
  <c r="I44" i="7"/>
  <c r="I47" i="7" s="1"/>
  <c r="J47" i="7" s="1"/>
  <c r="I7" i="7"/>
  <c r="J7" i="7" s="1"/>
  <c r="I6" i="7"/>
  <c r="I9" i="7" s="1"/>
  <c r="J9" i="7" s="1"/>
  <c r="E5" i="7"/>
  <c r="E48" i="7" s="1"/>
  <c r="I4" i="7"/>
  <c r="J4" i="7" s="1"/>
  <c r="J44" i="7" l="1"/>
  <c r="I5" i="7"/>
  <c r="I48" i="7" s="1"/>
  <c r="J6" i="7"/>
  <c r="J5" i="7" l="1"/>
  <c r="J48" i="7" s="1"/>
  <c r="K48" i="7" l="1"/>
  <c r="L48" i="7" s="1"/>
</calcChain>
</file>

<file path=xl/sharedStrings.xml><?xml version="1.0" encoding="utf-8"?>
<sst xmlns="http://schemas.openxmlformats.org/spreadsheetml/2006/main" count="340" uniqueCount="57">
  <si>
    <t>Сортимент</t>
  </si>
  <si>
    <t>Прогнозно количество дървесина, пл. куб.м.</t>
  </si>
  <si>
    <t>Прогнозно количество дървесина, пр. куб.м.</t>
  </si>
  <si>
    <t>Отдел,
подотдел</t>
  </si>
  <si>
    <t>№ на
ел. търг,
обект</t>
  </si>
  <si>
    <t>ПРИЛОЖЕНИЕ №1 (НАЧАЛНИ ЦЕНИ)
ТП "ДГС СМЯДОВО"</t>
  </si>
  <si>
    <t>ПРИЛОЖЕНИЕ №2 (ДОСТИГНАТИ ЦЕНИ)
ТП "ДГС СМЯДОВО"</t>
  </si>
  <si>
    <t>ПРОДАВАЧ:</t>
  </si>
  <si>
    <t>КУПУВАЧ:</t>
  </si>
  <si>
    <t>Дървесен вид</t>
  </si>
  <si>
    <t>Обект</t>
  </si>
  <si>
    <t>ОБЩО</t>
  </si>
  <si>
    <t>І</t>
  </si>
  <si>
    <t>ІІ</t>
  </si>
  <si>
    <t>ІІІ</t>
  </si>
  <si>
    <t>ІV</t>
  </si>
  <si>
    <t>ПРИЛОЖЕНИЕ № 3</t>
  </si>
  <si>
    <t xml:space="preserve">График за продажба на прогнозно количество дървесина </t>
  </si>
  <si>
    <t xml:space="preserve"> Начална единична цена, без ДДС</t>
  </si>
  <si>
    <t>Начална обща цена, без ДДС</t>
  </si>
  <si>
    <t>Гаранция за участие</t>
  </si>
  <si>
    <t>Стъпка на наддаване</t>
  </si>
  <si>
    <t>лева</t>
  </si>
  <si>
    <t>евро</t>
  </si>
  <si>
    <t>към Договор № ………... / …………………...2026 год</t>
  </si>
  <si>
    <t xml:space="preserve"> Договор № …………… / ……………..…… 2026 год.</t>
  </si>
  <si>
    <t>тримесечие - 2026 г. пл.куб.м.</t>
  </si>
  <si>
    <t xml:space="preserve"> Достигната единична цена, без ДДС</t>
  </si>
  <si>
    <t>Обща договорена цена, без ДДС</t>
  </si>
  <si>
    <t>34 к</t>
  </si>
  <si>
    <t>Трупи за бичене dтк  18-29 см</t>
  </si>
  <si>
    <t>източен бук</t>
  </si>
  <si>
    <t>Трупи за бичене dтк  &gt;30 см</t>
  </si>
  <si>
    <t xml:space="preserve"> х</t>
  </si>
  <si>
    <t>ВСИЧКО ЗА ОТДЕЛА</t>
  </si>
  <si>
    <t xml:space="preserve">ВСИЧКО ЗА ОБЕКТА :                                                                                                     </t>
  </si>
  <si>
    <t>8-21-26</t>
  </si>
  <si>
    <t>х</t>
  </si>
  <si>
    <t>108 б</t>
  </si>
  <si>
    <t>238 б</t>
  </si>
  <si>
    <t>ОЗМ</t>
  </si>
  <si>
    <t>108 п</t>
  </si>
  <si>
    <t>108 р</t>
  </si>
  <si>
    <t>147 д</t>
  </si>
  <si>
    <t>габър</t>
  </si>
  <si>
    <t>147 е</t>
  </si>
  <si>
    <t>37 а</t>
  </si>
  <si>
    <t>зимен дъб</t>
  </si>
  <si>
    <t>цер</t>
  </si>
  <si>
    <t>клен</t>
  </si>
  <si>
    <t>37 м</t>
  </si>
  <si>
    <t>благун</t>
  </si>
  <si>
    <t>109 г</t>
  </si>
  <si>
    <t>черен бор</t>
  </si>
  <si>
    <t>бял бор</t>
  </si>
  <si>
    <t>380</t>
  </si>
  <si>
    <t>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</si>
</sst>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>
      <alignment vertical="top"/>
    </xf>
    <xf numFmtId="0" fontId="4" fillId="0" borderId="0"/>
    <xf numFmtId="0" fontId="9" fillId="4" borderId="0" applyNumberFormat="0" applyBorder="0" applyProtection="0">
      <alignment vertical="top"/>
    </xf>
  </cellStyleXfs>
  <cellXfs count="103">
    <xf numFmtId="0" fontId="0" fillId="0" borderId="0" xfId="0"/>
    <xf numFmtId="0" fontId="6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Fill="1" applyAlignment="1">
      <alignment horizontal="center" vertical="center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10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0" fillId="0" borderId="0" xfId="0" applyFont="1" applyBorder="1"/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horizontal="left" vertical="center"/>
    </xf>
    <xf numFmtId="0" fontId="11" fillId="6" borderId="2" xfId="0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center" vertical="center"/>
    </xf>
    <xf numFmtId="2" fontId="11" fillId="6" borderId="2" xfId="0" applyNumberFormat="1" applyFont="1" applyFill="1" applyBorder="1" applyAlignment="1">
      <alignment horizontal="right" vertical="center"/>
    </xf>
    <xf numFmtId="2" fontId="11" fillId="6" borderId="1" xfId="0" applyNumberFormat="1" applyFont="1" applyFill="1" applyBorder="1" applyAlignment="1">
      <alignment horizontal="right" vertical="center"/>
    </xf>
    <xf numFmtId="0" fontId="16" fillId="7" borderId="22" xfId="0" applyFont="1" applyFill="1" applyBorder="1" applyAlignment="1">
      <alignment vertical="center"/>
    </xf>
    <xf numFmtId="0" fontId="16" fillId="7" borderId="23" xfId="0" applyFont="1" applyFill="1" applyBorder="1" applyAlignment="1">
      <alignment vertical="center"/>
    </xf>
    <xf numFmtId="0" fontId="11" fillId="7" borderId="23" xfId="0" applyFont="1" applyFill="1" applyBorder="1" applyAlignment="1">
      <alignment horizontal="center" vertical="center"/>
    </xf>
    <xf numFmtId="0" fontId="10" fillId="7" borderId="23" xfId="0" applyFont="1" applyFill="1" applyBorder="1" applyAlignment="1">
      <alignment horizontal="center" vertical="center"/>
    </xf>
    <xf numFmtId="0" fontId="11" fillId="8" borderId="23" xfId="0" applyFont="1" applyFill="1" applyBorder="1" applyAlignment="1">
      <alignment horizontal="center" vertical="center"/>
    </xf>
    <xf numFmtId="2" fontId="11" fillId="8" borderId="23" xfId="0" applyNumberFormat="1" applyFont="1" applyFill="1" applyBorder="1" applyAlignment="1">
      <alignment horizontal="center" vertical="center"/>
    </xf>
    <xf numFmtId="2" fontId="11" fillId="7" borderId="23" xfId="0" applyNumberFormat="1" applyFont="1" applyFill="1" applyBorder="1" applyAlignment="1">
      <alignment horizontal="right" vertical="center"/>
    </xf>
    <xf numFmtId="2" fontId="11" fillId="7" borderId="24" xfId="0" applyNumberFormat="1" applyFont="1" applyFill="1" applyBorder="1" applyAlignment="1">
      <alignment horizontal="right" vertical="center"/>
    </xf>
    <xf numFmtId="2" fontId="11" fillId="7" borderId="24" xfId="0" applyNumberFormat="1" applyFont="1" applyFill="1" applyBorder="1" applyAlignment="1">
      <alignment vertical="center"/>
    </xf>
    <xf numFmtId="1" fontId="11" fillId="7" borderId="24" xfId="0" applyNumberFormat="1" applyFont="1" applyFill="1" applyBorder="1" applyAlignment="1">
      <alignment vertical="center"/>
    </xf>
    <xf numFmtId="2" fontId="11" fillId="7" borderId="25" xfId="0" applyNumberFormat="1" applyFont="1" applyFill="1" applyBorder="1" applyAlignment="1">
      <alignment vertical="center"/>
    </xf>
    <xf numFmtId="0" fontId="7" fillId="3" borderId="1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16" fillId="6" borderId="2" xfId="0" applyFont="1" applyFill="1" applyBorder="1" applyAlignment="1">
      <alignment vertical="center"/>
    </xf>
    <xf numFmtId="0" fontId="6" fillId="6" borderId="2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5" borderId="2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2" fontId="10" fillId="0" borderId="19" xfId="0" applyNumberFormat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1" xfId="0" applyFont="1" applyBorder="1" applyAlignment="1">
      <alignment horizontal="center"/>
    </xf>
  </cellXfs>
  <cellStyles count="6">
    <cellStyle name="Excel_BuiltIn_Good" xfId="5"/>
    <cellStyle name="Normal 2" xfId="4"/>
    <cellStyle name="Normal_Sheet1" xfId="3"/>
    <cellStyle name="Запетая 2" xfId="2"/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topLeftCell="A31" zoomScaleNormal="100" workbookViewId="0">
      <selection activeCell="O48" sqref="O48"/>
    </sheetView>
  </sheetViews>
  <sheetFormatPr defaultColWidth="9.109375" defaultRowHeight="15.6" x14ac:dyDescent="0.3"/>
  <cols>
    <col min="1" max="1" width="9.77734375" style="9" customWidth="1"/>
    <col min="2" max="2" width="10.88671875" style="9" customWidth="1"/>
    <col min="3" max="3" width="12.5546875" style="9" customWidth="1"/>
    <col min="4" max="4" width="30.33203125" style="9" customWidth="1"/>
    <col min="5" max="6" width="16.33203125" style="9" customWidth="1"/>
    <col min="7" max="7" width="13.6640625" style="9" customWidth="1"/>
    <col min="8" max="9" width="13.5546875" style="9" customWidth="1"/>
    <col min="10" max="10" width="13" style="7" customWidth="1"/>
    <col min="11" max="11" width="11.5546875" style="7" customWidth="1"/>
    <col min="12" max="12" width="11.88671875" style="8" customWidth="1"/>
    <col min="13" max="13" width="9" style="8" customWidth="1"/>
    <col min="14" max="14" width="8.88671875" style="8" customWidth="1"/>
    <col min="15" max="18" width="9.109375" style="6"/>
    <col min="19" max="19" width="30.44140625" style="6" customWidth="1"/>
    <col min="20" max="16384" width="9.109375" style="6"/>
  </cols>
  <sheetData>
    <row r="1" spans="1:14" ht="34.200000000000003" customHeight="1" thickBot="1" x14ac:dyDescent="0.35">
      <c r="A1" s="63" t="s">
        <v>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30.6" customHeight="1" x14ac:dyDescent="0.3">
      <c r="A2" s="67" t="s">
        <v>4</v>
      </c>
      <c r="B2" s="69" t="s">
        <v>3</v>
      </c>
      <c r="C2" s="69" t="s">
        <v>9</v>
      </c>
      <c r="D2" s="64" t="s">
        <v>0</v>
      </c>
      <c r="E2" s="64" t="s">
        <v>1</v>
      </c>
      <c r="F2" s="64" t="s">
        <v>2</v>
      </c>
      <c r="G2" s="64" t="s">
        <v>18</v>
      </c>
      <c r="H2" s="64"/>
      <c r="I2" s="64" t="s">
        <v>19</v>
      </c>
      <c r="J2" s="64"/>
      <c r="K2" s="65" t="s">
        <v>20</v>
      </c>
      <c r="L2" s="65"/>
      <c r="M2" s="65" t="s">
        <v>21</v>
      </c>
      <c r="N2" s="66"/>
    </row>
    <row r="3" spans="1:14" ht="34.200000000000003" customHeight="1" thickBot="1" x14ac:dyDescent="0.35">
      <c r="A3" s="68"/>
      <c r="B3" s="70"/>
      <c r="C3" s="70"/>
      <c r="D3" s="71"/>
      <c r="E3" s="71"/>
      <c r="F3" s="71"/>
      <c r="G3" s="25" t="s">
        <v>23</v>
      </c>
      <c r="H3" s="25" t="s">
        <v>22</v>
      </c>
      <c r="I3" s="25" t="s">
        <v>23</v>
      </c>
      <c r="J3" s="25" t="s">
        <v>22</v>
      </c>
      <c r="K3" s="25" t="s">
        <v>23</v>
      </c>
      <c r="L3" s="25" t="s">
        <v>22</v>
      </c>
      <c r="M3" s="25" t="s">
        <v>23</v>
      </c>
      <c r="N3" s="52" t="s">
        <v>22</v>
      </c>
    </row>
    <row r="4" spans="1:14" x14ac:dyDescent="0.3">
      <c r="A4" s="76" t="s">
        <v>36</v>
      </c>
      <c r="B4" s="54" t="s">
        <v>29</v>
      </c>
      <c r="C4" s="53" t="s">
        <v>31</v>
      </c>
      <c r="D4" s="29" t="s">
        <v>30</v>
      </c>
      <c r="E4" s="31">
        <v>1</v>
      </c>
      <c r="F4" s="32" t="s">
        <v>37</v>
      </c>
      <c r="G4" s="33">
        <v>67</v>
      </c>
      <c r="H4" s="33">
        <f>G4*1.95583</f>
        <v>131.04060999999999</v>
      </c>
      <c r="I4" s="34">
        <f t="shared" ref="I4" si="0">E4*G4</f>
        <v>67</v>
      </c>
      <c r="J4" s="34">
        <f t="shared" ref="J4:J6" si="1">I4*1.95583</f>
        <v>131.04060999999999</v>
      </c>
      <c r="K4" s="77"/>
      <c r="L4" s="78"/>
      <c r="M4" s="79"/>
      <c r="N4" s="72"/>
    </row>
    <row r="5" spans="1:14" x14ac:dyDescent="0.3">
      <c r="A5" s="76"/>
      <c r="B5" s="35" t="s">
        <v>34</v>
      </c>
      <c r="C5" s="35"/>
      <c r="D5" s="36"/>
      <c r="E5" s="37">
        <f>SUM(E4:E4)</f>
        <v>1</v>
      </c>
      <c r="F5" s="37"/>
      <c r="G5" s="37" t="s">
        <v>33</v>
      </c>
      <c r="H5" s="38" t="s">
        <v>33</v>
      </c>
      <c r="I5" s="39">
        <f>SUM(I4:I4)</f>
        <v>67</v>
      </c>
      <c r="J5" s="40">
        <f t="shared" si="1"/>
        <v>131.04060999999999</v>
      </c>
      <c r="K5" s="77"/>
      <c r="L5" s="78"/>
      <c r="M5" s="79"/>
      <c r="N5" s="73"/>
    </row>
    <row r="6" spans="1:14" x14ac:dyDescent="0.3">
      <c r="A6" s="76"/>
      <c r="B6" s="74" t="s">
        <v>38</v>
      </c>
      <c r="C6" s="30" t="s">
        <v>31</v>
      </c>
      <c r="D6" s="29" t="s">
        <v>32</v>
      </c>
      <c r="E6" s="31">
        <v>10</v>
      </c>
      <c r="F6" s="32" t="s">
        <v>33</v>
      </c>
      <c r="G6" s="33">
        <v>74</v>
      </c>
      <c r="H6" s="33">
        <f t="shared" ref="H6" si="2">G6*1.95583</f>
        <v>144.73141999999999</v>
      </c>
      <c r="I6" s="34">
        <f t="shared" ref="I6" si="3">E6*G6</f>
        <v>740</v>
      </c>
      <c r="J6" s="34">
        <f t="shared" si="1"/>
        <v>1447.3142</v>
      </c>
      <c r="K6" s="77"/>
      <c r="L6" s="78"/>
      <c r="M6" s="79"/>
      <c r="N6" s="73"/>
    </row>
    <row r="7" spans="1:14" x14ac:dyDescent="0.3">
      <c r="A7" s="76"/>
      <c r="B7" s="75"/>
      <c r="C7" s="30" t="s">
        <v>31</v>
      </c>
      <c r="D7" s="29" t="s">
        <v>30</v>
      </c>
      <c r="E7" s="31">
        <v>8</v>
      </c>
      <c r="F7" s="32" t="s">
        <v>33</v>
      </c>
      <c r="G7" s="33">
        <v>67</v>
      </c>
      <c r="H7" s="33">
        <f>G7*1.95583</f>
        <v>131.04060999999999</v>
      </c>
      <c r="I7" s="34">
        <f>E7*G7</f>
        <v>536</v>
      </c>
      <c r="J7" s="34">
        <f>I7*1.95583</f>
        <v>1048.3248799999999</v>
      </c>
      <c r="K7" s="77"/>
      <c r="L7" s="78"/>
      <c r="M7" s="79"/>
      <c r="N7" s="73"/>
    </row>
    <row r="8" spans="1:14" x14ac:dyDescent="0.3">
      <c r="A8" s="76"/>
      <c r="B8" s="80"/>
      <c r="C8" s="30" t="s">
        <v>31</v>
      </c>
      <c r="D8" s="29" t="s">
        <v>40</v>
      </c>
      <c r="E8" s="31">
        <v>100</v>
      </c>
      <c r="F8" s="32" t="s">
        <v>37</v>
      </c>
      <c r="G8" s="33">
        <v>57</v>
      </c>
      <c r="H8" s="33">
        <f>G8*1.95583</f>
        <v>111.48231</v>
      </c>
      <c r="I8" s="34">
        <f>E8*G8</f>
        <v>5700</v>
      </c>
      <c r="J8" s="34">
        <f>I8*1.95583</f>
        <v>11148.231</v>
      </c>
      <c r="K8" s="77"/>
      <c r="L8" s="78"/>
      <c r="M8" s="79"/>
      <c r="N8" s="73"/>
    </row>
    <row r="9" spans="1:14" x14ac:dyDescent="0.3">
      <c r="A9" s="76"/>
      <c r="B9" s="35" t="s">
        <v>34</v>
      </c>
      <c r="C9" s="35"/>
      <c r="D9" s="36"/>
      <c r="E9" s="37">
        <f>SUM(E6:E8)</f>
        <v>118</v>
      </c>
      <c r="F9" s="37"/>
      <c r="G9" s="37" t="s">
        <v>33</v>
      </c>
      <c r="H9" s="38" t="s">
        <v>33</v>
      </c>
      <c r="I9" s="39">
        <f>SUM(I6:I8)</f>
        <v>6976</v>
      </c>
      <c r="J9" s="40">
        <f>I9*1.95583</f>
        <v>13643.870080000001</v>
      </c>
      <c r="K9" s="77"/>
      <c r="L9" s="78"/>
      <c r="M9" s="79"/>
      <c r="N9" s="73"/>
    </row>
    <row r="10" spans="1:14" x14ac:dyDescent="0.3">
      <c r="A10" s="76"/>
      <c r="B10" s="74" t="s">
        <v>41</v>
      </c>
      <c r="C10" s="53" t="s">
        <v>31</v>
      </c>
      <c r="D10" s="29" t="s">
        <v>32</v>
      </c>
      <c r="E10" s="31">
        <v>1</v>
      </c>
      <c r="F10" s="32" t="s">
        <v>37</v>
      </c>
      <c r="G10" s="33">
        <v>74</v>
      </c>
      <c r="H10" s="33">
        <f>G10*1.95583</f>
        <v>144.73141999999999</v>
      </c>
      <c r="I10" s="34">
        <f t="shared" ref="I10:I11" si="4">E10*G10</f>
        <v>74</v>
      </c>
      <c r="J10" s="34">
        <f t="shared" ref="J10:J43" si="5">I10*1.95583</f>
        <v>144.73141999999999</v>
      </c>
      <c r="K10" s="77"/>
      <c r="L10" s="78"/>
      <c r="M10" s="79"/>
      <c r="N10" s="73"/>
    </row>
    <row r="11" spans="1:14" x14ac:dyDescent="0.3">
      <c r="A11" s="76"/>
      <c r="B11" s="80"/>
      <c r="C11" s="53" t="s">
        <v>31</v>
      </c>
      <c r="D11" s="29" t="s">
        <v>30</v>
      </c>
      <c r="E11" s="31">
        <v>1</v>
      </c>
      <c r="F11" s="32" t="s">
        <v>37</v>
      </c>
      <c r="G11" s="33">
        <v>67</v>
      </c>
      <c r="H11" s="33">
        <f>G11*1.95583</f>
        <v>131.04060999999999</v>
      </c>
      <c r="I11" s="34">
        <f t="shared" si="4"/>
        <v>67</v>
      </c>
      <c r="J11" s="34">
        <f t="shared" si="5"/>
        <v>131.04060999999999</v>
      </c>
      <c r="K11" s="77"/>
      <c r="L11" s="78"/>
      <c r="M11" s="79"/>
      <c r="N11" s="73"/>
    </row>
    <row r="12" spans="1:14" x14ac:dyDescent="0.3">
      <c r="A12" s="76"/>
      <c r="B12" s="35" t="s">
        <v>34</v>
      </c>
      <c r="C12" s="35"/>
      <c r="D12" s="36"/>
      <c r="E12" s="37">
        <f>SUM(E10:E11)</f>
        <v>2</v>
      </c>
      <c r="F12" s="37"/>
      <c r="G12" s="37" t="s">
        <v>33</v>
      </c>
      <c r="H12" s="38" t="s">
        <v>33</v>
      </c>
      <c r="I12" s="39">
        <f>SUM(I10:I11)</f>
        <v>141</v>
      </c>
      <c r="J12" s="40">
        <f>SUM(J10:J11)</f>
        <v>275.77202999999997</v>
      </c>
      <c r="K12" s="77"/>
      <c r="L12" s="78"/>
      <c r="M12" s="79"/>
      <c r="N12" s="73"/>
    </row>
    <row r="13" spans="1:14" x14ac:dyDescent="0.3">
      <c r="A13" s="76"/>
      <c r="B13" s="74" t="s">
        <v>42</v>
      </c>
      <c r="C13" s="30" t="s">
        <v>31</v>
      </c>
      <c r="D13" s="29" t="s">
        <v>32</v>
      </c>
      <c r="E13" s="31">
        <v>4</v>
      </c>
      <c r="F13" s="32" t="s">
        <v>33</v>
      </c>
      <c r="G13" s="33">
        <v>74</v>
      </c>
      <c r="H13" s="33">
        <f t="shared" ref="H13:H14" si="6">G13*1.95583</f>
        <v>144.73141999999999</v>
      </c>
      <c r="I13" s="34">
        <f t="shared" ref="I13:I14" si="7">E13*G13</f>
        <v>296</v>
      </c>
      <c r="J13" s="34">
        <f t="shared" si="5"/>
        <v>578.92567999999994</v>
      </c>
      <c r="K13" s="77"/>
      <c r="L13" s="78"/>
      <c r="M13" s="79"/>
      <c r="N13" s="73"/>
    </row>
    <row r="14" spans="1:14" x14ac:dyDescent="0.3">
      <c r="A14" s="76"/>
      <c r="B14" s="80"/>
      <c r="C14" s="30" t="s">
        <v>31</v>
      </c>
      <c r="D14" s="29" t="s">
        <v>30</v>
      </c>
      <c r="E14" s="31">
        <v>2</v>
      </c>
      <c r="F14" s="32" t="s">
        <v>33</v>
      </c>
      <c r="G14" s="33">
        <v>67</v>
      </c>
      <c r="H14" s="33">
        <f t="shared" si="6"/>
        <v>131.04060999999999</v>
      </c>
      <c r="I14" s="34">
        <f t="shared" si="7"/>
        <v>134</v>
      </c>
      <c r="J14" s="34">
        <f t="shared" si="5"/>
        <v>262.08121999999997</v>
      </c>
      <c r="K14" s="77"/>
      <c r="L14" s="78"/>
      <c r="M14" s="79"/>
      <c r="N14" s="73"/>
    </row>
    <row r="15" spans="1:14" ht="16.2" thickBot="1" x14ac:dyDescent="0.35">
      <c r="A15" s="76"/>
      <c r="B15" s="35" t="s">
        <v>34</v>
      </c>
      <c r="C15" s="35"/>
      <c r="D15" s="36"/>
      <c r="E15" s="37">
        <f>SUM(E13:E14)</f>
        <v>6</v>
      </c>
      <c r="F15" s="37"/>
      <c r="G15" s="37" t="s">
        <v>33</v>
      </c>
      <c r="H15" s="38" t="s">
        <v>33</v>
      </c>
      <c r="I15" s="39">
        <f>SUM(I13:I14)</f>
        <v>430</v>
      </c>
      <c r="J15" s="40">
        <f t="shared" si="5"/>
        <v>841.00689999999997</v>
      </c>
      <c r="K15" s="77"/>
      <c r="L15" s="78"/>
      <c r="M15" s="79"/>
      <c r="N15" s="73"/>
    </row>
    <row r="16" spans="1:14" x14ac:dyDescent="0.3">
      <c r="A16" s="76"/>
      <c r="B16" s="81" t="s">
        <v>43</v>
      </c>
      <c r="C16" s="53" t="s">
        <v>31</v>
      </c>
      <c r="D16" s="29" t="s">
        <v>32</v>
      </c>
      <c r="E16" s="31">
        <v>2</v>
      </c>
      <c r="F16" s="32" t="s">
        <v>37</v>
      </c>
      <c r="G16" s="33">
        <v>74</v>
      </c>
      <c r="H16" s="33">
        <f>G16*1.95583</f>
        <v>144.73141999999999</v>
      </c>
      <c r="I16" s="34">
        <f t="shared" ref="I16:I18" si="8">E16*G16</f>
        <v>148</v>
      </c>
      <c r="J16" s="34">
        <f t="shared" si="5"/>
        <v>289.46283999999997</v>
      </c>
      <c r="K16" s="77"/>
      <c r="L16" s="78"/>
      <c r="M16" s="79"/>
      <c r="N16" s="73"/>
    </row>
    <row r="17" spans="1:14" x14ac:dyDescent="0.3">
      <c r="A17" s="76"/>
      <c r="B17" s="75"/>
      <c r="C17" s="53" t="s">
        <v>44</v>
      </c>
      <c r="D17" s="29" t="s">
        <v>32</v>
      </c>
      <c r="E17" s="31">
        <v>1</v>
      </c>
      <c r="F17" s="32" t="s">
        <v>37</v>
      </c>
      <c r="G17" s="33">
        <v>51</v>
      </c>
      <c r="H17" s="33">
        <f>G17*1.95583</f>
        <v>99.747329999999991</v>
      </c>
      <c r="I17" s="34">
        <f t="shared" si="8"/>
        <v>51</v>
      </c>
      <c r="J17" s="34">
        <f t="shared" si="5"/>
        <v>99.747329999999991</v>
      </c>
      <c r="K17" s="77"/>
      <c r="L17" s="78"/>
      <c r="M17" s="79"/>
      <c r="N17" s="73"/>
    </row>
    <row r="18" spans="1:14" x14ac:dyDescent="0.3">
      <c r="A18" s="76"/>
      <c r="B18" s="80"/>
      <c r="C18" s="53" t="s">
        <v>31</v>
      </c>
      <c r="D18" s="29" t="s">
        <v>30</v>
      </c>
      <c r="E18" s="31">
        <v>2</v>
      </c>
      <c r="F18" s="32" t="s">
        <v>37</v>
      </c>
      <c r="G18" s="33">
        <v>67</v>
      </c>
      <c r="H18" s="33">
        <f>G18*1.95583</f>
        <v>131.04060999999999</v>
      </c>
      <c r="I18" s="34">
        <f t="shared" si="8"/>
        <v>134</v>
      </c>
      <c r="J18" s="34">
        <f t="shared" si="5"/>
        <v>262.08121999999997</v>
      </c>
      <c r="K18" s="77"/>
      <c r="L18" s="78"/>
      <c r="M18" s="79"/>
      <c r="N18" s="73"/>
    </row>
    <row r="19" spans="1:14" x14ac:dyDescent="0.3">
      <c r="A19" s="76"/>
      <c r="B19" s="35" t="s">
        <v>34</v>
      </c>
      <c r="C19" s="35"/>
      <c r="D19" s="36"/>
      <c r="E19" s="37">
        <f>SUM(E16:E18)</f>
        <v>5</v>
      </c>
      <c r="F19" s="37"/>
      <c r="G19" s="37" t="s">
        <v>33</v>
      </c>
      <c r="H19" s="38"/>
      <c r="I19" s="39">
        <f>SUM(I16:I18)</f>
        <v>333</v>
      </c>
      <c r="J19" s="40">
        <f>SUM(J16:J18)</f>
        <v>651.29138999999986</v>
      </c>
      <c r="K19" s="77"/>
      <c r="L19" s="78"/>
      <c r="M19" s="79"/>
      <c r="N19" s="73"/>
    </row>
    <row r="20" spans="1:14" x14ac:dyDescent="0.3">
      <c r="A20" s="76"/>
      <c r="B20" s="74" t="s">
        <v>45</v>
      </c>
      <c r="C20" s="30" t="s">
        <v>31</v>
      </c>
      <c r="D20" s="29" t="s">
        <v>32</v>
      </c>
      <c r="E20" s="31">
        <v>1</v>
      </c>
      <c r="F20" s="32" t="s">
        <v>33</v>
      </c>
      <c r="G20" s="33">
        <v>74</v>
      </c>
      <c r="H20" s="33">
        <f t="shared" ref="H20:H22" si="9">G20*1.95583</f>
        <v>144.73141999999999</v>
      </c>
      <c r="I20" s="34">
        <f t="shared" ref="I20:I22" si="10">E20*G20</f>
        <v>74</v>
      </c>
      <c r="J20" s="34">
        <f t="shared" si="5"/>
        <v>144.73141999999999</v>
      </c>
      <c r="K20" s="77"/>
      <c r="L20" s="78"/>
      <c r="M20" s="79"/>
      <c r="N20" s="73"/>
    </row>
    <row r="21" spans="1:14" x14ac:dyDescent="0.3">
      <c r="A21" s="76"/>
      <c r="B21" s="75"/>
      <c r="C21" s="30" t="s">
        <v>44</v>
      </c>
      <c r="D21" s="29" t="s">
        <v>30</v>
      </c>
      <c r="E21" s="31">
        <v>1</v>
      </c>
      <c r="F21" s="32" t="s">
        <v>33</v>
      </c>
      <c r="G21" s="33">
        <v>51</v>
      </c>
      <c r="H21" s="33">
        <f t="shared" si="9"/>
        <v>99.747329999999991</v>
      </c>
      <c r="I21" s="34">
        <f t="shared" si="10"/>
        <v>51</v>
      </c>
      <c r="J21" s="34">
        <f t="shared" si="5"/>
        <v>99.747329999999991</v>
      </c>
      <c r="K21" s="77"/>
      <c r="L21" s="78"/>
      <c r="M21" s="79"/>
      <c r="N21" s="73"/>
    </row>
    <row r="22" spans="1:14" x14ac:dyDescent="0.3">
      <c r="A22" s="76"/>
      <c r="B22" s="80"/>
      <c r="C22" s="30" t="s">
        <v>31</v>
      </c>
      <c r="D22" s="29" t="s">
        <v>30</v>
      </c>
      <c r="E22" s="31">
        <v>2</v>
      </c>
      <c r="F22" s="32" t="s">
        <v>37</v>
      </c>
      <c r="G22" s="33">
        <v>67</v>
      </c>
      <c r="H22" s="33">
        <f t="shared" si="9"/>
        <v>131.04060999999999</v>
      </c>
      <c r="I22" s="34">
        <f t="shared" si="10"/>
        <v>134</v>
      </c>
      <c r="J22" s="34">
        <f t="shared" si="5"/>
        <v>262.08121999999997</v>
      </c>
      <c r="K22" s="77"/>
      <c r="L22" s="78"/>
      <c r="M22" s="79"/>
      <c r="N22" s="73"/>
    </row>
    <row r="23" spans="1:14" ht="16.2" thickBot="1" x14ac:dyDescent="0.35">
      <c r="A23" s="76"/>
      <c r="B23" s="35" t="s">
        <v>34</v>
      </c>
      <c r="C23" s="35"/>
      <c r="D23" s="36"/>
      <c r="E23" s="37">
        <f>SUM(E20:E22)</f>
        <v>4</v>
      </c>
      <c r="F23" s="37"/>
      <c r="G23" s="37" t="s">
        <v>33</v>
      </c>
      <c r="H23" s="38" t="s">
        <v>33</v>
      </c>
      <c r="I23" s="39">
        <f>SUM(I20:I22)</f>
        <v>259</v>
      </c>
      <c r="J23" s="40">
        <f t="shared" si="5"/>
        <v>506.55996999999996</v>
      </c>
      <c r="K23" s="77"/>
      <c r="L23" s="78"/>
      <c r="M23" s="79"/>
      <c r="N23" s="73"/>
    </row>
    <row r="24" spans="1:14" x14ac:dyDescent="0.3">
      <c r="A24" s="76"/>
      <c r="B24" s="81" t="s">
        <v>46</v>
      </c>
      <c r="C24" s="30" t="s">
        <v>47</v>
      </c>
      <c r="D24" s="59" t="s">
        <v>32</v>
      </c>
      <c r="E24" s="31">
        <v>8</v>
      </c>
      <c r="F24" s="32" t="s">
        <v>37</v>
      </c>
      <c r="G24" s="33">
        <v>92</v>
      </c>
      <c r="H24" s="33">
        <f>G24*1.95583</f>
        <v>179.93636000000001</v>
      </c>
      <c r="I24" s="34">
        <f t="shared" ref="I24:I30" si="11">E24*G24</f>
        <v>736</v>
      </c>
      <c r="J24" s="34">
        <f t="shared" si="5"/>
        <v>1439.4908800000001</v>
      </c>
      <c r="K24" s="77"/>
      <c r="L24" s="78"/>
      <c r="M24" s="79"/>
      <c r="N24" s="73"/>
    </row>
    <row r="25" spans="1:14" x14ac:dyDescent="0.3">
      <c r="A25" s="76"/>
      <c r="B25" s="75"/>
      <c r="C25" s="30" t="s">
        <v>31</v>
      </c>
      <c r="D25" s="59" t="s">
        <v>32</v>
      </c>
      <c r="E25" s="31">
        <v>29</v>
      </c>
      <c r="F25" s="32" t="s">
        <v>37</v>
      </c>
      <c r="G25" s="33">
        <v>74</v>
      </c>
      <c r="H25" s="33">
        <f t="shared" ref="H25:H30" si="12">G25*1.95583</f>
        <v>144.73141999999999</v>
      </c>
      <c r="I25" s="34">
        <f t="shared" si="11"/>
        <v>2146</v>
      </c>
      <c r="J25" s="34">
        <f t="shared" si="5"/>
        <v>4197.2111800000002</v>
      </c>
      <c r="K25" s="77"/>
      <c r="L25" s="78"/>
      <c r="M25" s="79"/>
      <c r="N25" s="73"/>
    </row>
    <row r="26" spans="1:14" x14ac:dyDescent="0.3">
      <c r="A26" s="76"/>
      <c r="B26" s="75"/>
      <c r="C26" s="30" t="s">
        <v>48</v>
      </c>
      <c r="D26" s="59" t="s">
        <v>32</v>
      </c>
      <c r="E26" s="31">
        <v>24</v>
      </c>
      <c r="F26" s="32" t="s">
        <v>37</v>
      </c>
      <c r="G26" s="33">
        <v>60</v>
      </c>
      <c r="H26" s="33">
        <f t="shared" si="12"/>
        <v>117.3498</v>
      </c>
      <c r="I26" s="34">
        <f t="shared" si="11"/>
        <v>1440</v>
      </c>
      <c r="J26" s="34">
        <f t="shared" si="5"/>
        <v>2816.3951999999999</v>
      </c>
      <c r="K26" s="77"/>
      <c r="L26" s="78"/>
      <c r="M26" s="79"/>
      <c r="N26" s="73"/>
    </row>
    <row r="27" spans="1:14" x14ac:dyDescent="0.3">
      <c r="A27" s="76"/>
      <c r="B27" s="75"/>
      <c r="C27" s="30" t="s">
        <v>49</v>
      </c>
      <c r="D27" s="59" t="s">
        <v>32</v>
      </c>
      <c r="E27" s="31">
        <v>3</v>
      </c>
      <c r="F27" s="32" t="s">
        <v>37</v>
      </c>
      <c r="G27" s="33">
        <v>51</v>
      </c>
      <c r="H27" s="33">
        <f t="shared" si="12"/>
        <v>99.747329999999991</v>
      </c>
      <c r="I27" s="34">
        <f t="shared" si="11"/>
        <v>153</v>
      </c>
      <c r="J27" s="34">
        <f t="shared" si="5"/>
        <v>299.24198999999999</v>
      </c>
      <c r="K27" s="77"/>
      <c r="L27" s="78"/>
      <c r="M27" s="79"/>
      <c r="N27" s="73"/>
    </row>
    <row r="28" spans="1:14" x14ac:dyDescent="0.3">
      <c r="A28" s="76"/>
      <c r="B28" s="75"/>
      <c r="C28" s="30" t="s">
        <v>31</v>
      </c>
      <c r="D28" s="29" t="s">
        <v>30</v>
      </c>
      <c r="E28" s="31">
        <v>69</v>
      </c>
      <c r="F28" s="32" t="s">
        <v>37</v>
      </c>
      <c r="G28" s="33">
        <v>67</v>
      </c>
      <c r="H28" s="33">
        <f t="shared" si="12"/>
        <v>131.04060999999999</v>
      </c>
      <c r="I28" s="34">
        <f t="shared" si="11"/>
        <v>4623</v>
      </c>
      <c r="J28" s="34">
        <f t="shared" si="5"/>
        <v>9041.8020899999992</v>
      </c>
      <c r="K28" s="77"/>
      <c r="L28" s="78"/>
      <c r="M28" s="79"/>
      <c r="N28" s="73"/>
    </row>
    <row r="29" spans="1:14" x14ac:dyDescent="0.3">
      <c r="A29" s="76"/>
      <c r="B29" s="75"/>
      <c r="C29" s="30" t="s">
        <v>48</v>
      </c>
      <c r="D29" s="29" t="s">
        <v>30</v>
      </c>
      <c r="E29" s="31">
        <v>18</v>
      </c>
      <c r="F29" s="32" t="s">
        <v>37</v>
      </c>
      <c r="G29" s="33">
        <v>58</v>
      </c>
      <c r="H29" s="33">
        <f t="shared" si="12"/>
        <v>113.43814</v>
      </c>
      <c r="I29" s="34">
        <f t="shared" si="11"/>
        <v>1044</v>
      </c>
      <c r="J29" s="34">
        <f t="shared" si="5"/>
        <v>2041.88652</v>
      </c>
      <c r="K29" s="77"/>
      <c r="L29" s="78"/>
      <c r="M29" s="79"/>
      <c r="N29" s="73"/>
    </row>
    <row r="30" spans="1:14" x14ac:dyDescent="0.3">
      <c r="A30" s="76"/>
      <c r="B30" s="75"/>
      <c r="C30" s="30" t="s">
        <v>49</v>
      </c>
      <c r="D30" s="29" t="s">
        <v>30</v>
      </c>
      <c r="E30" s="31">
        <v>11</v>
      </c>
      <c r="F30" s="32" t="s">
        <v>37</v>
      </c>
      <c r="G30" s="33">
        <v>51</v>
      </c>
      <c r="H30" s="33">
        <f t="shared" si="12"/>
        <v>99.747329999999991</v>
      </c>
      <c r="I30" s="34">
        <f t="shared" si="11"/>
        <v>561</v>
      </c>
      <c r="J30" s="34">
        <f t="shared" si="5"/>
        <v>1097.22063</v>
      </c>
      <c r="K30" s="77"/>
      <c r="L30" s="78"/>
      <c r="M30" s="79"/>
      <c r="N30" s="73"/>
    </row>
    <row r="31" spans="1:14" x14ac:dyDescent="0.3">
      <c r="A31" s="76"/>
      <c r="B31" s="80"/>
      <c r="C31" s="30" t="s">
        <v>31</v>
      </c>
      <c r="D31" s="29" t="s">
        <v>40</v>
      </c>
      <c r="E31" s="31">
        <v>45</v>
      </c>
      <c r="F31" s="32" t="s">
        <v>37</v>
      </c>
      <c r="G31" s="33">
        <v>57</v>
      </c>
      <c r="H31" s="33">
        <f t="shared" ref="H31" si="13">G31*1.95583</f>
        <v>111.48231</v>
      </c>
      <c r="I31" s="34">
        <f t="shared" ref="I31" si="14">E31*G31</f>
        <v>2565</v>
      </c>
      <c r="J31" s="34">
        <f t="shared" ref="J31:J32" si="15">I31*1.95583</f>
        <v>5016.7039500000001</v>
      </c>
      <c r="K31" s="77"/>
      <c r="L31" s="78"/>
      <c r="M31" s="79"/>
      <c r="N31" s="73"/>
    </row>
    <row r="32" spans="1:14" x14ac:dyDescent="0.3">
      <c r="A32" s="76"/>
      <c r="B32" s="35" t="s">
        <v>34</v>
      </c>
      <c r="C32" s="35"/>
      <c r="D32" s="36"/>
      <c r="E32" s="37">
        <f>SUM(E24:E31)</f>
        <v>207</v>
      </c>
      <c r="F32" s="37"/>
      <c r="G32" s="37" t="s">
        <v>33</v>
      </c>
      <c r="H32" s="38" t="s">
        <v>33</v>
      </c>
      <c r="I32" s="39">
        <f>SUM(I24:I31)</f>
        <v>13268</v>
      </c>
      <c r="J32" s="40">
        <f t="shared" si="15"/>
        <v>25949.952440000001</v>
      </c>
      <c r="K32" s="77"/>
      <c r="L32" s="78"/>
      <c r="M32" s="79"/>
      <c r="N32" s="73"/>
    </row>
    <row r="33" spans="1:14" x14ac:dyDescent="0.3">
      <c r="A33" s="76"/>
      <c r="B33" s="74" t="s">
        <v>50</v>
      </c>
      <c r="C33" s="30" t="s">
        <v>47</v>
      </c>
      <c r="D33" s="59" t="s">
        <v>32</v>
      </c>
      <c r="E33" s="31">
        <v>3</v>
      </c>
      <c r="F33" s="32" t="s">
        <v>33</v>
      </c>
      <c r="G33" s="33">
        <v>92</v>
      </c>
      <c r="H33" s="33">
        <f t="shared" ref="H33:H38" si="16">G33*1.95583</f>
        <v>179.93636000000001</v>
      </c>
      <c r="I33" s="34">
        <f t="shared" ref="I33:I38" si="17">E33*G33</f>
        <v>276</v>
      </c>
      <c r="J33" s="34">
        <f t="shared" si="5"/>
        <v>539.80907999999999</v>
      </c>
      <c r="K33" s="77"/>
      <c r="L33" s="78"/>
      <c r="M33" s="79"/>
      <c r="N33" s="73"/>
    </row>
    <row r="34" spans="1:14" x14ac:dyDescent="0.3">
      <c r="A34" s="76"/>
      <c r="B34" s="75"/>
      <c r="C34" s="30" t="s">
        <v>48</v>
      </c>
      <c r="D34" s="59" t="s">
        <v>32</v>
      </c>
      <c r="E34" s="31">
        <v>8</v>
      </c>
      <c r="F34" s="32" t="s">
        <v>33</v>
      </c>
      <c r="G34" s="33">
        <v>60</v>
      </c>
      <c r="H34" s="33">
        <f t="shared" si="16"/>
        <v>117.3498</v>
      </c>
      <c r="I34" s="34">
        <f t="shared" si="17"/>
        <v>480</v>
      </c>
      <c r="J34" s="34">
        <f t="shared" si="5"/>
        <v>938.79840000000002</v>
      </c>
      <c r="K34" s="77"/>
      <c r="L34" s="78"/>
      <c r="M34" s="79"/>
      <c r="N34" s="73"/>
    </row>
    <row r="35" spans="1:14" x14ac:dyDescent="0.3">
      <c r="A35" s="76"/>
      <c r="B35" s="75"/>
      <c r="C35" s="30" t="s">
        <v>51</v>
      </c>
      <c r="D35" s="59" t="s">
        <v>32</v>
      </c>
      <c r="E35" s="31">
        <v>1</v>
      </c>
      <c r="F35" s="32" t="s">
        <v>33</v>
      </c>
      <c r="G35" s="33">
        <v>92</v>
      </c>
      <c r="H35" s="33">
        <f t="shared" si="16"/>
        <v>179.93636000000001</v>
      </c>
      <c r="I35" s="34">
        <f t="shared" si="17"/>
        <v>92</v>
      </c>
      <c r="J35" s="34">
        <f t="shared" si="5"/>
        <v>179.93636000000001</v>
      </c>
      <c r="K35" s="77"/>
      <c r="L35" s="78"/>
      <c r="M35" s="79"/>
      <c r="N35" s="73"/>
    </row>
    <row r="36" spans="1:14" x14ac:dyDescent="0.3">
      <c r="A36" s="76"/>
      <c r="B36" s="75"/>
      <c r="C36" s="30" t="s">
        <v>47</v>
      </c>
      <c r="D36" s="29" t="s">
        <v>30</v>
      </c>
      <c r="E36" s="31">
        <v>1</v>
      </c>
      <c r="F36" s="32" t="s">
        <v>33</v>
      </c>
      <c r="G36" s="33">
        <v>82</v>
      </c>
      <c r="H36" s="33">
        <f t="shared" si="16"/>
        <v>160.37806</v>
      </c>
      <c r="I36" s="34">
        <f t="shared" si="17"/>
        <v>82</v>
      </c>
      <c r="J36" s="34">
        <f t="shared" si="5"/>
        <v>160.37806</v>
      </c>
      <c r="K36" s="77"/>
      <c r="L36" s="78"/>
      <c r="M36" s="79"/>
      <c r="N36" s="73"/>
    </row>
    <row r="37" spans="1:14" x14ac:dyDescent="0.3">
      <c r="A37" s="76"/>
      <c r="B37" s="75"/>
      <c r="C37" s="30" t="s">
        <v>48</v>
      </c>
      <c r="D37" s="29" t="s">
        <v>30</v>
      </c>
      <c r="E37" s="31">
        <v>4</v>
      </c>
      <c r="F37" s="32" t="s">
        <v>33</v>
      </c>
      <c r="G37" s="33">
        <v>58</v>
      </c>
      <c r="H37" s="33">
        <f t="shared" si="16"/>
        <v>113.43814</v>
      </c>
      <c r="I37" s="34">
        <f t="shared" si="17"/>
        <v>232</v>
      </c>
      <c r="J37" s="34">
        <f t="shared" si="5"/>
        <v>453.75256000000002</v>
      </c>
      <c r="K37" s="77"/>
      <c r="L37" s="78"/>
      <c r="M37" s="79"/>
      <c r="N37" s="73"/>
    </row>
    <row r="38" spans="1:14" x14ac:dyDescent="0.3">
      <c r="A38" s="76"/>
      <c r="B38" s="75"/>
      <c r="C38" s="30" t="s">
        <v>51</v>
      </c>
      <c r="D38" s="29" t="s">
        <v>30</v>
      </c>
      <c r="E38" s="31">
        <v>2</v>
      </c>
      <c r="F38" s="32" t="s">
        <v>33</v>
      </c>
      <c r="G38" s="33">
        <v>82</v>
      </c>
      <c r="H38" s="33">
        <f t="shared" si="16"/>
        <v>160.37806</v>
      </c>
      <c r="I38" s="34">
        <f t="shared" si="17"/>
        <v>164</v>
      </c>
      <c r="J38" s="34">
        <f t="shared" si="5"/>
        <v>320.75612000000001</v>
      </c>
      <c r="K38" s="77"/>
      <c r="L38" s="78"/>
      <c r="M38" s="79"/>
      <c r="N38" s="73"/>
    </row>
    <row r="39" spans="1:14" x14ac:dyDescent="0.3">
      <c r="A39" s="76"/>
      <c r="B39" s="35" t="s">
        <v>34</v>
      </c>
      <c r="C39" s="35"/>
      <c r="D39" s="36"/>
      <c r="E39" s="37">
        <f>SUM(E33:E38)</f>
        <v>19</v>
      </c>
      <c r="F39" s="37"/>
      <c r="G39" s="37" t="s">
        <v>33</v>
      </c>
      <c r="H39" s="38" t="s">
        <v>33</v>
      </c>
      <c r="I39" s="39">
        <f>SUM(I33:I38)</f>
        <v>1326</v>
      </c>
      <c r="J39" s="40">
        <f t="shared" si="5"/>
        <v>2593.4305799999997</v>
      </c>
      <c r="K39" s="77"/>
      <c r="L39" s="78"/>
      <c r="M39" s="79"/>
      <c r="N39" s="73"/>
    </row>
    <row r="40" spans="1:14" x14ac:dyDescent="0.3">
      <c r="A40" s="76"/>
      <c r="B40" s="74" t="s">
        <v>52</v>
      </c>
      <c r="C40" s="30" t="s">
        <v>53</v>
      </c>
      <c r="D40" s="59" t="s">
        <v>32</v>
      </c>
      <c r="E40" s="31">
        <v>3</v>
      </c>
      <c r="F40" s="32" t="s">
        <v>33</v>
      </c>
      <c r="G40" s="33">
        <v>59</v>
      </c>
      <c r="H40" s="33">
        <f t="shared" ref="H40:H42" si="18">G40*1.95583</f>
        <v>115.39397</v>
      </c>
      <c r="I40" s="34">
        <f t="shared" ref="I40:I42" si="19">E40*G40</f>
        <v>177</v>
      </c>
      <c r="J40" s="34">
        <f t="shared" si="5"/>
        <v>346.18191000000002</v>
      </c>
      <c r="K40" s="77"/>
      <c r="L40" s="78"/>
      <c r="M40" s="79"/>
      <c r="N40" s="73"/>
    </row>
    <row r="41" spans="1:14" x14ac:dyDescent="0.3">
      <c r="A41" s="76"/>
      <c r="B41" s="75"/>
      <c r="C41" s="30" t="s">
        <v>53</v>
      </c>
      <c r="D41" s="29" t="s">
        <v>30</v>
      </c>
      <c r="E41" s="31">
        <v>37</v>
      </c>
      <c r="F41" s="32" t="s">
        <v>33</v>
      </c>
      <c r="G41" s="33">
        <v>59</v>
      </c>
      <c r="H41" s="33">
        <f t="shared" si="18"/>
        <v>115.39397</v>
      </c>
      <c r="I41" s="34">
        <f t="shared" si="19"/>
        <v>2183</v>
      </c>
      <c r="J41" s="34">
        <f t="shared" si="5"/>
        <v>4269.5768900000003</v>
      </c>
      <c r="K41" s="77"/>
      <c r="L41" s="78"/>
      <c r="M41" s="79"/>
      <c r="N41" s="73"/>
    </row>
    <row r="42" spans="1:14" x14ac:dyDescent="0.3">
      <c r="A42" s="76"/>
      <c r="B42" s="75"/>
      <c r="C42" s="30" t="s">
        <v>54</v>
      </c>
      <c r="D42" s="29" t="s">
        <v>30</v>
      </c>
      <c r="E42" s="31">
        <v>1</v>
      </c>
      <c r="F42" s="32" t="s">
        <v>33</v>
      </c>
      <c r="G42" s="33">
        <v>62</v>
      </c>
      <c r="H42" s="33">
        <f t="shared" si="18"/>
        <v>121.26146</v>
      </c>
      <c r="I42" s="34">
        <f t="shared" si="19"/>
        <v>62</v>
      </c>
      <c r="J42" s="34">
        <f t="shared" si="5"/>
        <v>121.26146</v>
      </c>
      <c r="K42" s="77"/>
      <c r="L42" s="78"/>
      <c r="M42" s="79"/>
      <c r="N42" s="73"/>
    </row>
    <row r="43" spans="1:14" x14ac:dyDescent="0.3">
      <c r="A43" s="76"/>
      <c r="B43" s="35" t="s">
        <v>34</v>
      </c>
      <c r="C43" s="35"/>
      <c r="D43" s="36"/>
      <c r="E43" s="37">
        <f>SUM(E40:E42)</f>
        <v>41</v>
      </c>
      <c r="F43" s="37"/>
      <c r="G43" s="37" t="s">
        <v>33</v>
      </c>
      <c r="H43" s="37" t="s">
        <v>33</v>
      </c>
      <c r="I43" s="39">
        <f>SUM(I40:I42)</f>
        <v>2422</v>
      </c>
      <c r="J43" s="40">
        <f t="shared" si="5"/>
        <v>4737.0202600000002</v>
      </c>
      <c r="K43" s="77"/>
      <c r="L43" s="78"/>
      <c r="M43" s="79"/>
      <c r="N43" s="73"/>
    </row>
    <row r="44" spans="1:14" x14ac:dyDescent="0.3">
      <c r="A44" s="76"/>
      <c r="B44" s="74" t="s">
        <v>39</v>
      </c>
      <c r="C44" s="30" t="s">
        <v>31</v>
      </c>
      <c r="D44" s="29" t="s">
        <v>32</v>
      </c>
      <c r="E44" s="31">
        <v>6</v>
      </c>
      <c r="F44" s="32" t="s">
        <v>33</v>
      </c>
      <c r="G44" s="33">
        <v>74</v>
      </c>
      <c r="H44" s="33">
        <f t="shared" ref="H44" si="20">G44*1.95583</f>
        <v>144.73141999999999</v>
      </c>
      <c r="I44" s="34">
        <f t="shared" ref="I44" si="21">E44*G44</f>
        <v>444</v>
      </c>
      <c r="J44" s="34">
        <f t="shared" ref="J44" si="22">I44*1.95583</f>
        <v>868.38851999999997</v>
      </c>
      <c r="K44" s="77"/>
      <c r="L44" s="78"/>
      <c r="M44" s="79"/>
      <c r="N44" s="73"/>
    </row>
    <row r="45" spans="1:14" x14ac:dyDescent="0.3">
      <c r="A45" s="76"/>
      <c r="B45" s="75"/>
      <c r="C45" s="30" t="s">
        <v>31</v>
      </c>
      <c r="D45" s="29" t="s">
        <v>30</v>
      </c>
      <c r="E45" s="31">
        <v>3</v>
      </c>
      <c r="F45" s="32" t="s">
        <v>33</v>
      </c>
      <c r="G45" s="33">
        <v>67</v>
      </c>
      <c r="H45" s="33">
        <f>G45*1.95583</f>
        <v>131.04060999999999</v>
      </c>
      <c r="I45" s="34">
        <f>E45*G45</f>
        <v>201</v>
      </c>
      <c r="J45" s="34">
        <f>I45*1.95583</f>
        <v>393.12182999999999</v>
      </c>
      <c r="K45" s="77"/>
      <c r="L45" s="78"/>
      <c r="M45" s="79"/>
      <c r="N45" s="73"/>
    </row>
    <row r="46" spans="1:14" x14ac:dyDescent="0.3">
      <c r="A46" s="76"/>
      <c r="B46" s="75"/>
      <c r="C46" s="60" t="s">
        <v>31</v>
      </c>
      <c r="D46" s="60" t="s">
        <v>40</v>
      </c>
      <c r="E46" s="61">
        <v>100</v>
      </c>
      <c r="F46" s="61" t="s">
        <v>37</v>
      </c>
      <c r="G46" s="62">
        <v>57</v>
      </c>
      <c r="H46" s="33">
        <f>G46*1.95583</f>
        <v>111.48231</v>
      </c>
      <c r="I46" s="34">
        <f>E46*G46</f>
        <v>5700</v>
      </c>
      <c r="J46" s="34">
        <f>I46*1.95583</f>
        <v>11148.231</v>
      </c>
      <c r="K46" s="77"/>
      <c r="L46" s="78"/>
      <c r="M46" s="79"/>
      <c r="N46" s="73"/>
    </row>
    <row r="47" spans="1:14" ht="16.2" thickBot="1" x14ac:dyDescent="0.35">
      <c r="A47" s="76"/>
      <c r="B47" s="35" t="s">
        <v>34</v>
      </c>
      <c r="C47" s="56"/>
      <c r="D47" s="57"/>
      <c r="E47" s="37">
        <f>SUM(E44:E46)</f>
        <v>109</v>
      </c>
      <c r="F47" s="37"/>
      <c r="G47" s="37" t="s">
        <v>33</v>
      </c>
      <c r="H47" s="37" t="s">
        <v>33</v>
      </c>
      <c r="I47" s="39">
        <f>SUM(I44:I46)</f>
        <v>6345</v>
      </c>
      <c r="J47" s="39">
        <f>I47*1.95583</f>
        <v>12409.74135</v>
      </c>
      <c r="K47" s="77"/>
      <c r="L47" s="78"/>
      <c r="M47" s="79"/>
      <c r="N47" s="73"/>
    </row>
    <row r="48" spans="1:14" ht="16.2" thickBot="1" x14ac:dyDescent="0.35">
      <c r="A48" s="41" t="s">
        <v>35</v>
      </c>
      <c r="B48" s="42"/>
      <c r="C48" s="42"/>
      <c r="D48" s="42"/>
      <c r="E48" s="43">
        <f>E5+E9+E12+E15+E19+E23+E32+E39+E43+E47</f>
        <v>512</v>
      </c>
      <c r="F48" s="44"/>
      <c r="G48" s="45" t="s">
        <v>33</v>
      </c>
      <c r="H48" s="46" t="s">
        <v>33</v>
      </c>
      <c r="I48" s="47">
        <f>I5+I9+I12+I15+I19+I23+I32+I39+I43+I47</f>
        <v>31567</v>
      </c>
      <c r="J48" s="47">
        <f>J5+J9+J12+J15+J19+J23+J32+J39+J43+J47</f>
        <v>61739.68561</v>
      </c>
      <c r="K48" s="48">
        <f>I48*5%</f>
        <v>1578.3500000000001</v>
      </c>
      <c r="L48" s="49">
        <f>K48*1.95583</f>
        <v>3086.9842805000003</v>
      </c>
      <c r="M48" s="50">
        <v>316</v>
      </c>
      <c r="N48" s="51">
        <v>618.04</v>
      </c>
    </row>
  </sheetData>
  <mergeCells count="25">
    <mergeCell ref="N4:N47"/>
    <mergeCell ref="B44:B46"/>
    <mergeCell ref="A4:A47"/>
    <mergeCell ref="K4:K47"/>
    <mergeCell ref="L4:L47"/>
    <mergeCell ref="M4:M47"/>
    <mergeCell ref="B6:B8"/>
    <mergeCell ref="B13:B14"/>
    <mergeCell ref="B16:B18"/>
    <mergeCell ref="B20:B22"/>
    <mergeCell ref="B33:B38"/>
    <mergeCell ref="B40:B42"/>
    <mergeCell ref="B24:B31"/>
    <mergeCell ref="B10:B11"/>
    <mergeCell ref="A1:N1"/>
    <mergeCell ref="G2:H2"/>
    <mergeCell ref="I2:J2"/>
    <mergeCell ref="K2:L2"/>
    <mergeCell ref="M2:N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opLeftCell="A31" zoomScaleNormal="100" workbookViewId="0">
      <selection activeCell="C31" sqref="A31:XFD31"/>
    </sheetView>
  </sheetViews>
  <sheetFormatPr defaultRowHeight="14.4" x14ac:dyDescent="0.3"/>
  <cols>
    <col min="1" max="2" width="10.88671875" style="2" customWidth="1"/>
    <col min="3" max="3" width="15.6640625" style="2" customWidth="1"/>
    <col min="4" max="4" width="32.33203125" style="2" customWidth="1"/>
    <col min="5" max="5" width="13.88671875" style="2" customWidth="1"/>
    <col min="6" max="6" width="12.44140625" style="2" customWidth="1"/>
    <col min="7" max="7" width="13.44140625" style="2" customWidth="1"/>
    <col min="8" max="8" width="13.5546875" style="2" customWidth="1"/>
    <col min="9" max="9" width="10.5546875" style="3" customWidth="1"/>
    <col min="10" max="10" width="10.5546875" customWidth="1"/>
  </cols>
  <sheetData>
    <row r="1" spans="1:10" x14ac:dyDescent="0.3">
      <c r="A1" s="5"/>
      <c r="B1" s="5"/>
      <c r="C1" s="5"/>
      <c r="D1" s="5"/>
      <c r="E1" s="5"/>
      <c r="F1" s="5"/>
      <c r="G1" s="5"/>
      <c r="H1" s="5"/>
    </row>
    <row r="2" spans="1:10" ht="50.4" customHeight="1" x14ac:dyDescent="0.3">
      <c r="A2" s="82" t="s">
        <v>6</v>
      </c>
      <c r="B2" s="82"/>
      <c r="C2" s="82"/>
      <c r="D2" s="82"/>
      <c r="E2" s="82"/>
      <c r="F2" s="82"/>
      <c r="G2" s="82"/>
      <c r="H2" s="82"/>
      <c r="I2" s="82"/>
      <c r="J2" s="82"/>
    </row>
    <row r="3" spans="1:10" ht="15" customHeight="1" x14ac:dyDescent="0.3">
      <c r="A3" s="83" t="s">
        <v>24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ht="15" thickBot="1" x14ac:dyDescent="0.35">
      <c r="A4" s="4"/>
      <c r="B4" s="4"/>
      <c r="C4" s="4"/>
      <c r="D4" s="26"/>
      <c r="E4" s="4"/>
      <c r="F4" s="4"/>
      <c r="G4" s="4"/>
      <c r="H4" s="5"/>
    </row>
    <row r="5" spans="1:10" ht="29.4" customHeight="1" x14ac:dyDescent="0.3">
      <c r="A5" s="87" t="s">
        <v>4</v>
      </c>
      <c r="B5" s="89" t="s">
        <v>3</v>
      </c>
      <c r="C5" s="89" t="s">
        <v>9</v>
      </c>
      <c r="D5" s="91" t="s">
        <v>0</v>
      </c>
      <c r="E5" s="91" t="s">
        <v>1</v>
      </c>
      <c r="F5" s="91" t="s">
        <v>2</v>
      </c>
      <c r="G5" s="84" t="s">
        <v>27</v>
      </c>
      <c r="H5" s="85"/>
      <c r="I5" s="84" t="s">
        <v>28</v>
      </c>
      <c r="J5" s="86"/>
    </row>
    <row r="6" spans="1:10" ht="37.799999999999997" customHeight="1" thickBot="1" x14ac:dyDescent="0.35">
      <c r="A6" s="88"/>
      <c r="B6" s="90"/>
      <c r="C6" s="90"/>
      <c r="D6" s="92"/>
      <c r="E6" s="92"/>
      <c r="F6" s="92"/>
      <c r="G6" s="25" t="s">
        <v>23</v>
      </c>
      <c r="H6" s="25" t="s">
        <v>22</v>
      </c>
      <c r="I6" s="25" t="s">
        <v>23</v>
      </c>
      <c r="J6" s="25" t="s">
        <v>22</v>
      </c>
    </row>
    <row r="7" spans="1:10" ht="15.6" x14ac:dyDescent="0.3">
      <c r="A7" s="76" t="s">
        <v>36</v>
      </c>
      <c r="B7" s="58" t="s">
        <v>29</v>
      </c>
      <c r="C7" s="53" t="s">
        <v>31</v>
      </c>
      <c r="D7" s="29" t="s">
        <v>30</v>
      </c>
      <c r="E7" s="31">
        <v>1</v>
      </c>
      <c r="F7" s="32" t="s">
        <v>37</v>
      </c>
      <c r="G7" s="33"/>
      <c r="H7" s="33">
        <f>G7*1.95583</f>
        <v>0</v>
      </c>
      <c r="I7" s="34">
        <f t="shared" ref="I7" si="0">E7*G7</f>
        <v>0</v>
      </c>
      <c r="J7" s="34">
        <f t="shared" ref="J7:J9" si="1">I7*1.95583</f>
        <v>0</v>
      </c>
    </row>
    <row r="8" spans="1:10" ht="15.6" x14ac:dyDescent="0.3">
      <c r="A8" s="76"/>
      <c r="B8" s="35" t="s">
        <v>34</v>
      </c>
      <c r="C8" s="35"/>
      <c r="D8" s="36"/>
      <c r="E8" s="37">
        <f>SUM(E7:E7)</f>
        <v>1</v>
      </c>
      <c r="F8" s="37"/>
      <c r="G8" s="37" t="s">
        <v>33</v>
      </c>
      <c r="H8" s="38" t="s">
        <v>33</v>
      </c>
      <c r="I8" s="39">
        <f>SUM(I7:I7)</f>
        <v>0</v>
      </c>
      <c r="J8" s="40">
        <f t="shared" si="1"/>
        <v>0</v>
      </c>
    </row>
    <row r="9" spans="1:10" ht="15.6" x14ac:dyDescent="0.3">
      <c r="A9" s="76"/>
      <c r="B9" s="74" t="s">
        <v>38</v>
      </c>
      <c r="C9" s="30" t="s">
        <v>31</v>
      </c>
      <c r="D9" s="29" t="s">
        <v>32</v>
      </c>
      <c r="E9" s="31">
        <v>10</v>
      </c>
      <c r="F9" s="32" t="s">
        <v>33</v>
      </c>
      <c r="G9" s="33"/>
      <c r="H9" s="33">
        <f t="shared" ref="H9" si="2">G9*1.95583</f>
        <v>0</v>
      </c>
      <c r="I9" s="34">
        <f t="shared" ref="I9" si="3">E9*G9</f>
        <v>0</v>
      </c>
      <c r="J9" s="34">
        <f t="shared" si="1"/>
        <v>0</v>
      </c>
    </row>
    <row r="10" spans="1:10" ht="15.6" x14ac:dyDescent="0.3">
      <c r="A10" s="76"/>
      <c r="B10" s="75"/>
      <c r="C10" s="30" t="s">
        <v>31</v>
      </c>
      <c r="D10" s="29" t="s">
        <v>30</v>
      </c>
      <c r="E10" s="31">
        <v>8</v>
      </c>
      <c r="F10" s="32" t="s">
        <v>33</v>
      </c>
      <c r="G10" s="33"/>
      <c r="H10" s="33">
        <f>G10*1.95583</f>
        <v>0</v>
      </c>
      <c r="I10" s="34">
        <f>E10*G10</f>
        <v>0</v>
      </c>
      <c r="J10" s="34">
        <f>I10*1.95583</f>
        <v>0</v>
      </c>
    </row>
    <row r="11" spans="1:10" ht="15.6" x14ac:dyDescent="0.3">
      <c r="A11" s="76"/>
      <c r="B11" s="80"/>
      <c r="C11" s="30" t="s">
        <v>31</v>
      </c>
      <c r="D11" s="29" t="s">
        <v>40</v>
      </c>
      <c r="E11" s="31">
        <v>100</v>
      </c>
      <c r="F11" s="32" t="s">
        <v>37</v>
      </c>
      <c r="G11" s="33"/>
      <c r="H11" s="33">
        <f>G11*1.95583</f>
        <v>0</v>
      </c>
      <c r="I11" s="34">
        <f>E11*G11</f>
        <v>0</v>
      </c>
      <c r="J11" s="34">
        <f>I11*1.95583</f>
        <v>0</v>
      </c>
    </row>
    <row r="12" spans="1:10" ht="15.6" x14ac:dyDescent="0.3">
      <c r="A12" s="76"/>
      <c r="B12" s="35" t="s">
        <v>34</v>
      </c>
      <c r="C12" s="35"/>
      <c r="D12" s="36"/>
      <c r="E12" s="37">
        <f>SUM(E9:E11)</f>
        <v>118</v>
      </c>
      <c r="F12" s="37"/>
      <c r="G12" s="37" t="s">
        <v>33</v>
      </c>
      <c r="H12" s="38" t="s">
        <v>33</v>
      </c>
      <c r="I12" s="39">
        <f>SUM(I9:I11)</f>
        <v>0</v>
      </c>
      <c r="J12" s="40">
        <f>I12*1.95583</f>
        <v>0</v>
      </c>
    </row>
    <row r="13" spans="1:10" ht="15.6" x14ac:dyDescent="0.3">
      <c r="A13" s="76"/>
      <c r="B13" s="74" t="s">
        <v>41</v>
      </c>
      <c r="C13" s="53" t="s">
        <v>31</v>
      </c>
      <c r="D13" s="29" t="s">
        <v>32</v>
      </c>
      <c r="E13" s="31">
        <v>1</v>
      </c>
      <c r="F13" s="32" t="s">
        <v>37</v>
      </c>
      <c r="G13" s="33"/>
      <c r="H13" s="33">
        <f>G13*1.95583</f>
        <v>0</v>
      </c>
      <c r="I13" s="34">
        <f t="shared" ref="I13:I14" si="4">E13*G13</f>
        <v>0</v>
      </c>
      <c r="J13" s="34">
        <f t="shared" ref="J13:J47" si="5">I13*1.95583</f>
        <v>0</v>
      </c>
    </row>
    <row r="14" spans="1:10" ht="15.6" x14ac:dyDescent="0.3">
      <c r="A14" s="76"/>
      <c r="B14" s="80"/>
      <c r="C14" s="53" t="s">
        <v>31</v>
      </c>
      <c r="D14" s="29" t="s">
        <v>30</v>
      </c>
      <c r="E14" s="31">
        <v>1</v>
      </c>
      <c r="F14" s="32" t="s">
        <v>37</v>
      </c>
      <c r="G14" s="33"/>
      <c r="H14" s="33">
        <f>G14*1.95583</f>
        <v>0</v>
      </c>
      <c r="I14" s="34">
        <f t="shared" si="4"/>
        <v>0</v>
      </c>
      <c r="J14" s="34">
        <f t="shared" si="5"/>
        <v>0</v>
      </c>
    </row>
    <row r="15" spans="1:10" ht="15.6" x14ac:dyDescent="0.3">
      <c r="A15" s="76"/>
      <c r="B15" s="35" t="s">
        <v>34</v>
      </c>
      <c r="C15" s="35"/>
      <c r="D15" s="36"/>
      <c r="E15" s="37">
        <f>SUM(E13:E14)</f>
        <v>2</v>
      </c>
      <c r="F15" s="37"/>
      <c r="G15" s="37" t="s">
        <v>33</v>
      </c>
      <c r="H15" s="38" t="s">
        <v>33</v>
      </c>
      <c r="I15" s="39">
        <f>SUM(I13:I14)</f>
        <v>0</v>
      </c>
      <c r="J15" s="40">
        <f>SUM(J13:J14)</f>
        <v>0</v>
      </c>
    </row>
    <row r="16" spans="1:10" ht="15.6" x14ac:dyDescent="0.3">
      <c r="A16" s="76"/>
      <c r="B16" s="74" t="s">
        <v>42</v>
      </c>
      <c r="C16" s="30" t="s">
        <v>31</v>
      </c>
      <c r="D16" s="29" t="s">
        <v>32</v>
      </c>
      <c r="E16" s="31">
        <v>4</v>
      </c>
      <c r="F16" s="32" t="s">
        <v>33</v>
      </c>
      <c r="G16" s="33"/>
      <c r="H16" s="33">
        <f t="shared" ref="H16:H17" si="6">G16*1.95583</f>
        <v>0</v>
      </c>
      <c r="I16" s="34">
        <f t="shared" ref="I16:I17" si="7">E16*G16</f>
        <v>0</v>
      </c>
      <c r="J16" s="34">
        <f t="shared" si="5"/>
        <v>0</v>
      </c>
    </row>
    <row r="17" spans="1:10" ht="15.6" x14ac:dyDescent="0.3">
      <c r="A17" s="76"/>
      <c r="B17" s="80"/>
      <c r="C17" s="30" t="s">
        <v>31</v>
      </c>
      <c r="D17" s="29" t="s">
        <v>30</v>
      </c>
      <c r="E17" s="31">
        <v>2</v>
      </c>
      <c r="F17" s="32" t="s">
        <v>33</v>
      </c>
      <c r="G17" s="33"/>
      <c r="H17" s="33">
        <f t="shared" si="6"/>
        <v>0</v>
      </c>
      <c r="I17" s="34">
        <f t="shared" si="7"/>
        <v>0</v>
      </c>
      <c r="J17" s="34">
        <f t="shared" si="5"/>
        <v>0</v>
      </c>
    </row>
    <row r="18" spans="1:10" ht="16.2" thickBot="1" x14ac:dyDescent="0.35">
      <c r="A18" s="76"/>
      <c r="B18" s="35" t="s">
        <v>34</v>
      </c>
      <c r="C18" s="35"/>
      <c r="D18" s="36"/>
      <c r="E18" s="37">
        <f>SUM(E16:E17)</f>
        <v>6</v>
      </c>
      <c r="F18" s="37"/>
      <c r="G18" s="37" t="s">
        <v>33</v>
      </c>
      <c r="H18" s="38" t="s">
        <v>33</v>
      </c>
      <c r="I18" s="39">
        <f>SUM(I16:I17)</f>
        <v>0</v>
      </c>
      <c r="J18" s="40">
        <f t="shared" si="5"/>
        <v>0</v>
      </c>
    </row>
    <row r="19" spans="1:10" ht="15.6" x14ac:dyDescent="0.3">
      <c r="A19" s="76"/>
      <c r="B19" s="81" t="s">
        <v>43</v>
      </c>
      <c r="C19" s="53" t="s">
        <v>31</v>
      </c>
      <c r="D19" s="29" t="s">
        <v>32</v>
      </c>
      <c r="E19" s="31">
        <v>2</v>
      </c>
      <c r="F19" s="32" t="s">
        <v>37</v>
      </c>
      <c r="G19" s="33"/>
      <c r="H19" s="33">
        <f>G19*1.95583</f>
        <v>0</v>
      </c>
      <c r="I19" s="34">
        <f t="shared" ref="I19:I21" si="8">E19*G19</f>
        <v>0</v>
      </c>
      <c r="J19" s="34">
        <f t="shared" si="5"/>
        <v>0</v>
      </c>
    </row>
    <row r="20" spans="1:10" ht="15.6" x14ac:dyDescent="0.3">
      <c r="A20" s="76"/>
      <c r="B20" s="75"/>
      <c r="C20" s="53" t="s">
        <v>44</v>
      </c>
      <c r="D20" s="29" t="s">
        <v>32</v>
      </c>
      <c r="E20" s="31">
        <v>1</v>
      </c>
      <c r="F20" s="32" t="s">
        <v>37</v>
      </c>
      <c r="G20" s="33"/>
      <c r="H20" s="33">
        <f>G20*1.95583</f>
        <v>0</v>
      </c>
      <c r="I20" s="34">
        <f t="shared" si="8"/>
        <v>0</v>
      </c>
      <c r="J20" s="34">
        <f t="shared" si="5"/>
        <v>0</v>
      </c>
    </row>
    <row r="21" spans="1:10" ht="15.6" x14ac:dyDescent="0.3">
      <c r="A21" s="76"/>
      <c r="B21" s="80"/>
      <c r="C21" s="53" t="s">
        <v>31</v>
      </c>
      <c r="D21" s="29" t="s">
        <v>30</v>
      </c>
      <c r="E21" s="31">
        <v>2</v>
      </c>
      <c r="F21" s="32" t="s">
        <v>37</v>
      </c>
      <c r="G21" s="33"/>
      <c r="H21" s="33">
        <f>G21*1.95583</f>
        <v>0</v>
      </c>
      <c r="I21" s="34">
        <f t="shared" si="8"/>
        <v>0</v>
      </c>
      <c r="J21" s="34">
        <f t="shared" si="5"/>
        <v>0</v>
      </c>
    </row>
    <row r="22" spans="1:10" ht="15.6" x14ac:dyDescent="0.3">
      <c r="A22" s="76"/>
      <c r="B22" s="35" t="s">
        <v>34</v>
      </c>
      <c r="C22" s="35"/>
      <c r="D22" s="36"/>
      <c r="E22" s="37">
        <f>SUM(E19:E21)</f>
        <v>5</v>
      </c>
      <c r="F22" s="37"/>
      <c r="G22" s="37" t="s">
        <v>33</v>
      </c>
      <c r="H22" s="38"/>
      <c r="I22" s="39">
        <f>SUM(I19:I21)</f>
        <v>0</v>
      </c>
      <c r="J22" s="40">
        <f>SUM(J19:J21)</f>
        <v>0</v>
      </c>
    </row>
    <row r="23" spans="1:10" ht="15.6" x14ac:dyDescent="0.3">
      <c r="A23" s="76"/>
      <c r="B23" s="74" t="s">
        <v>45</v>
      </c>
      <c r="C23" s="30" t="s">
        <v>31</v>
      </c>
      <c r="D23" s="29" t="s">
        <v>32</v>
      </c>
      <c r="E23" s="31">
        <v>1</v>
      </c>
      <c r="F23" s="32" t="s">
        <v>33</v>
      </c>
      <c r="G23" s="33"/>
      <c r="H23" s="33">
        <f t="shared" ref="H23:H25" si="9">G23*1.95583</f>
        <v>0</v>
      </c>
      <c r="I23" s="34">
        <f t="shared" ref="I23:I25" si="10">E23*G23</f>
        <v>0</v>
      </c>
      <c r="J23" s="34">
        <f t="shared" si="5"/>
        <v>0</v>
      </c>
    </row>
    <row r="24" spans="1:10" ht="15.6" x14ac:dyDescent="0.3">
      <c r="A24" s="76"/>
      <c r="B24" s="75"/>
      <c r="C24" s="30" t="s">
        <v>44</v>
      </c>
      <c r="D24" s="29" t="s">
        <v>30</v>
      </c>
      <c r="E24" s="31">
        <v>1</v>
      </c>
      <c r="F24" s="32" t="s">
        <v>33</v>
      </c>
      <c r="G24" s="33"/>
      <c r="H24" s="33">
        <f t="shared" si="9"/>
        <v>0</v>
      </c>
      <c r="I24" s="34">
        <f t="shared" si="10"/>
        <v>0</v>
      </c>
      <c r="J24" s="34">
        <f t="shared" si="5"/>
        <v>0</v>
      </c>
    </row>
    <row r="25" spans="1:10" ht="15.6" x14ac:dyDescent="0.3">
      <c r="A25" s="76"/>
      <c r="B25" s="80"/>
      <c r="C25" s="30" t="s">
        <v>31</v>
      </c>
      <c r="D25" s="29" t="s">
        <v>30</v>
      </c>
      <c r="E25" s="31">
        <v>2</v>
      </c>
      <c r="F25" s="32" t="s">
        <v>37</v>
      </c>
      <c r="G25" s="33"/>
      <c r="H25" s="33">
        <f t="shared" si="9"/>
        <v>0</v>
      </c>
      <c r="I25" s="34">
        <f t="shared" si="10"/>
        <v>0</v>
      </c>
      <c r="J25" s="34">
        <f t="shared" si="5"/>
        <v>0</v>
      </c>
    </row>
    <row r="26" spans="1:10" ht="16.2" thickBot="1" x14ac:dyDescent="0.35">
      <c r="A26" s="76"/>
      <c r="B26" s="35" t="s">
        <v>34</v>
      </c>
      <c r="C26" s="35"/>
      <c r="D26" s="36"/>
      <c r="E26" s="37">
        <f>SUM(E23:E25)</f>
        <v>4</v>
      </c>
      <c r="F26" s="37"/>
      <c r="G26" s="37" t="s">
        <v>33</v>
      </c>
      <c r="H26" s="38" t="s">
        <v>33</v>
      </c>
      <c r="I26" s="39">
        <f>SUM(I23:I25)</f>
        <v>0</v>
      </c>
      <c r="J26" s="40">
        <f t="shared" si="5"/>
        <v>0</v>
      </c>
    </row>
    <row r="27" spans="1:10" ht="15.6" x14ac:dyDescent="0.3">
      <c r="A27" s="76"/>
      <c r="B27" s="81" t="s">
        <v>46</v>
      </c>
      <c r="C27" s="30" t="s">
        <v>47</v>
      </c>
      <c r="D27" s="59" t="s">
        <v>32</v>
      </c>
      <c r="E27" s="31">
        <v>8</v>
      </c>
      <c r="F27" s="32" t="s">
        <v>37</v>
      </c>
      <c r="G27" s="33"/>
      <c r="H27" s="33">
        <f>G27*1.95583</f>
        <v>0</v>
      </c>
      <c r="I27" s="34">
        <f t="shared" ref="I27:I34" si="11">E27*G27</f>
        <v>0</v>
      </c>
      <c r="J27" s="34">
        <f t="shared" si="5"/>
        <v>0</v>
      </c>
    </row>
    <row r="28" spans="1:10" ht="15.6" x14ac:dyDescent="0.3">
      <c r="A28" s="76"/>
      <c r="B28" s="75"/>
      <c r="C28" s="30" t="s">
        <v>31</v>
      </c>
      <c r="D28" s="59" t="s">
        <v>32</v>
      </c>
      <c r="E28" s="31">
        <v>29</v>
      </c>
      <c r="F28" s="32" t="s">
        <v>37</v>
      </c>
      <c r="G28" s="33"/>
      <c r="H28" s="33">
        <f t="shared" ref="H28:H34" si="12">G28*1.95583</f>
        <v>0</v>
      </c>
      <c r="I28" s="34">
        <f t="shared" si="11"/>
        <v>0</v>
      </c>
      <c r="J28" s="34">
        <f t="shared" si="5"/>
        <v>0</v>
      </c>
    </row>
    <row r="29" spans="1:10" ht="15.6" x14ac:dyDescent="0.3">
      <c r="A29" s="76"/>
      <c r="B29" s="75"/>
      <c r="C29" s="30" t="s">
        <v>48</v>
      </c>
      <c r="D29" s="59" t="s">
        <v>32</v>
      </c>
      <c r="E29" s="31">
        <v>24</v>
      </c>
      <c r="F29" s="32" t="s">
        <v>37</v>
      </c>
      <c r="G29" s="33"/>
      <c r="H29" s="33">
        <f t="shared" si="12"/>
        <v>0</v>
      </c>
      <c r="I29" s="34">
        <f t="shared" si="11"/>
        <v>0</v>
      </c>
      <c r="J29" s="34">
        <f t="shared" si="5"/>
        <v>0</v>
      </c>
    </row>
    <row r="30" spans="1:10" ht="15.6" x14ac:dyDescent="0.3">
      <c r="A30" s="76"/>
      <c r="B30" s="75"/>
      <c r="C30" s="30" t="s">
        <v>49</v>
      </c>
      <c r="D30" s="59" t="s">
        <v>32</v>
      </c>
      <c r="E30" s="31">
        <v>3</v>
      </c>
      <c r="F30" s="32" t="s">
        <v>37</v>
      </c>
      <c r="G30" s="33"/>
      <c r="H30" s="33">
        <f t="shared" si="12"/>
        <v>0</v>
      </c>
      <c r="I30" s="34">
        <f t="shared" si="11"/>
        <v>0</v>
      </c>
      <c r="J30" s="34">
        <f t="shared" si="5"/>
        <v>0</v>
      </c>
    </row>
    <row r="31" spans="1:10" ht="15.6" x14ac:dyDescent="0.3">
      <c r="A31" s="76"/>
      <c r="B31" s="75"/>
      <c r="C31" s="30" t="s">
        <v>31</v>
      </c>
      <c r="D31" s="29" t="s">
        <v>30</v>
      </c>
      <c r="E31" s="31">
        <v>69</v>
      </c>
      <c r="F31" s="32" t="s">
        <v>37</v>
      </c>
      <c r="G31" s="33"/>
      <c r="H31" s="33">
        <f t="shared" si="12"/>
        <v>0</v>
      </c>
      <c r="I31" s="34">
        <f t="shared" si="11"/>
        <v>0</v>
      </c>
      <c r="J31" s="34">
        <f t="shared" si="5"/>
        <v>0</v>
      </c>
    </row>
    <row r="32" spans="1:10" ht="15.6" x14ac:dyDescent="0.3">
      <c r="A32" s="76"/>
      <c r="B32" s="75"/>
      <c r="C32" s="30" t="s">
        <v>48</v>
      </c>
      <c r="D32" s="29" t="s">
        <v>30</v>
      </c>
      <c r="E32" s="31">
        <v>18</v>
      </c>
      <c r="F32" s="32" t="s">
        <v>37</v>
      </c>
      <c r="G32" s="33"/>
      <c r="H32" s="33">
        <f t="shared" si="12"/>
        <v>0</v>
      </c>
      <c r="I32" s="34">
        <f t="shared" si="11"/>
        <v>0</v>
      </c>
      <c r="J32" s="34">
        <f t="shared" si="5"/>
        <v>0</v>
      </c>
    </row>
    <row r="33" spans="1:10" ht="15.6" x14ac:dyDescent="0.3">
      <c r="A33" s="76"/>
      <c r="B33" s="75"/>
      <c r="C33" s="30" t="s">
        <v>49</v>
      </c>
      <c r="D33" s="29" t="s">
        <v>30</v>
      </c>
      <c r="E33" s="31">
        <v>11</v>
      </c>
      <c r="F33" s="32" t="s">
        <v>37</v>
      </c>
      <c r="G33" s="33"/>
      <c r="H33" s="33">
        <f t="shared" si="12"/>
        <v>0</v>
      </c>
      <c r="I33" s="34">
        <f t="shared" si="11"/>
        <v>0</v>
      </c>
      <c r="J33" s="34">
        <f t="shared" si="5"/>
        <v>0</v>
      </c>
    </row>
    <row r="34" spans="1:10" ht="15.6" x14ac:dyDescent="0.3">
      <c r="A34" s="76"/>
      <c r="B34" s="80"/>
      <c r="C34" s="30" t="s">
        <v>31</v>
      </c>
      <c r="D34" s="29" t="s">
        <v>40</v>
      </c>
      <c r="E34" s="31">
        <v>45</v>
      </c>
      <c r="F34" s="32" t="s">
        <v>37</v>
      </c>
      <c r="G34" s="33"/>
      <c r="H34" s="33">
        <f t="shared" si="12"/>
        <v>0</v>
      </c>
      <c r="I34" s="34">
        <f t="shared" si="11"/>
        <v>0</v>
      </c>
      <c r="J34" s="34">
        <f t="shared" si="5"/>
        <v>0</v>
      </c>
    </row>
    <row r="35" spans="1:10" ht="15.6" x14ac:dyDescent="0.3">
      <c r="A35" s="76"/>
      <c r="B35" s="35" t="s">
        <v>34</v>
      </c>
      <c r="C35" s="35"/>
      <c r="D35" s="36"/>
      <c r="E35" s="37">
        <f>SUM(E27:E34)</f>
        <v>207</v>
      </c>
      <c r="F35" s="37"/>
      <c r="G35" s="37" t="s">
        <v>33</v>
      </c>
      <c r="H35" s="38" t="s">
        <v>33</v>
      </c>
      <c r="I35" s="39">
        <f>SUM(I27:I34)</f>
        <v>0</v>
      </c>
      <c r="J35" s="40">
        <f t="shared" si="5"/>
        <v>0</v>
      </c>
    </row>
    <row r="36" spans="1:10" ht="15.6" x14ac:dyDescent="0.3">
      <c r="A36" s="76"/>
      <c r="B36" s="74" t="s">
        <v>50</v>
      </c>
      <c r="C36" s="30" t="s">
        <v>47</v>
      </c>
      <c r="D36" s="59" t="s">
        <v>32</v>
      </c>
      <c r="E36" s="31">
        <v>3</v>
      </c>
      <c r="F36" s="32" t="s">
        <v>33</v>
      </c>
      <c r="G36" s="33"/>
      <c r="H36" s="33">
        <f t="shared" ref="H36:H41" si="13">G36*1.95583</f>
        <v>0</v>
      </c>
      <c r="I36" s="34">
        <f t="shared" ref="I36:I41" si="14">E36*G36</f>
        <v>0</v>
      </c>
      <c r="J36" s="34">
        <f t="shared" si="5"/>
        <v>0</v>
      </c>
    </row>
    <row r="37" spans="1:10" ht="15.6" x14ac:dyDescent="0.3">
      <c r="A37" s="76"/>
      <c r="B37" s="75"/>
      <c r="C37" s="30" t="s">
        <v>48</v>
      </c>
      <c r="D37" s="59" t="s">
        <v>32</v>
      </c>
      <c r="E37" s="31">
        <v>8</v>
      </c>
      <c r="F37" s="32" t="s">
        <v>33</v>
      </c>
      <c r="G37" s="33"/>
      <c r="H37" s="33">
        <f t="shared" si="13"/>
        <v>0</v>
      </c>
      <c r="I37" s="34">
        <f t="shared" si="14"/>
        <v>0</v>
      </c>
      <c r="J37" s="34">
        <f t="shared" si="5"/>
        <v>0</v>
      </c>
    </row>
    <row r="38" spans="1:10" ht="15.6" x14ac:dyDescent="0.3">
      <c r="A38" s="76"/>
      <c r="B38" s="75"/>
      <c r="C38" s="30" t="s">
        <v>51</v>
      </c>
      <c r="D38" s="59" t="s">
        <v>32</v>
      </c>
      <c r="E38" s="31">
        <v>1</v>
      </c>
      <c r="F38" s="32" t="s">
        <v>33</v>
      </c>
      <c r="G38" s="33"/>
      <c r="H38" s="33">
        <f t="shared" si="13"/>
        <v>0</v>
      </c>
      <c r="I38" s="34">
        <f t="shared" si="14"/>
        <v>0</v>
      </c>
      <c r="J38" s="34">
        <f t="shared" si="5"/>
        <v>0</v>
      </c>
    </row>
    <row r="39" spans="1:10" ht="15.6" x14ac:dyDescent="0.3">
      <c r="A39" s="76"/>
      <c r="B39" s="75"/>
      <c r="C39" s="30" t="s">
        <v>47</v>
      </c>
      <c r="D39" s="29" t="s">
        <v>30</v>
      </c>
      <c r="E39" s="31">
        <v>1</v>
      </c>
      <c r="F39" s="32" t="s">
        <v>33</v>
      </c>
      <c r="G39" s="33"/>
      <c r="H39" s="33">
        <f t="shared" si="13"/>
        <v>0</v>
      </c>
      <c r="I39" s="34">
        <f t="shared" si="14"/>
        <v>0</v>
      </c>
      <c r="J39" s="34">
        <f t="shared" si="5"/>
        <v>0</v>
      </c>
    </row>
    <row r="40" spans="1:10" ht="15.6" x14ac:dyDescent="0.3">
      <c r="A40" s="76"/>
      <c r="B40" s="75"/>
      <c r="C40" s="30" t="s">
        <v>48</v>
      </c>
      <c r="D40" s="29" t="s">
        <v>30</v>
      </c>
      <c r="E40" s="31">
        <v>4</v>
      </c>
      <c r="F40" s="32" t="s">
        <v>33</v>
      </c>
      <c r="G40" s="33"/>
      <c r="H40" s="33">
        <f t="shared" si="13"/>
        <v>0</v>
      </c>
      <c r="I40" s="34">
        <f t="shared" si="14"/>
        <v>0</v>
      </c>
      <c r="J40" s="34">
        <f t="shared" si="5"/>
        <v>0</v>
      </c>
    </row>
    <row r="41" spans="1:10" ht="15.6" x14ac:dyDescent="0.3">
      <c r="A41" s="76"/>
      <c r="B41" s="75"/>
      <c r="C41" s="30" t="s">
        <v>51</v>
      </c>
      <c r="D41" s="29" t="s">
        <v>30</v>
      </c>
      <c r="E41" s="31">
        <v>2</v>
      </c>
      <c r="F41" s="32" t="s">
        <v>33</v>
      </c>
      <c r="G41" s="33"/>
      <c r="H41" s="33">
        <f t="shared" si="13"/>
        <v>0</v>
      </c>
      <c r="I41" s="34">
        <f t="shared" si="14"/>
        <v>0</v>
      </c>
      <c r="J41" s="34">
        <f t="shared" si="5"/>
        <v>0</v>
      </c>
    </row>
    <row r="42" spans="1:10" ht="15.6" x14ac:dyDescent="0.3">
      <c r="A42" s="76"/>
      <c r="B42" s="35" t="s">
        <v>34</v>
      </c>
      <c r="C42" s="35"/>
      <c r="D42" s="36"/>
      <c r="E42" s="37">
        <f>SUM(E36:E41)</f>
        <v>19</v>
      </c>
      <c r="F42" s="37"/>
      <c r="G42" s="37" t="s">
        <v>33</v>
      </c>
      <c r="H42" s="38" t="s">
        <v>33</v>
      </c>
      <c r="I42" s="39">
        <f>SUM(I36:I41)</f>
        <v>0</v>
      </c>
      <c r="J42" s="40">
        <f t="shared" si="5"/>
        <v>0</v>
      </c>
    </row>
    <row r="43" spans="1:10" ht="15.6" x14ac:dyDescent="0.3">
      <c r="A43" s="76"/>
      <c r="B43" s="74" t="s">
        <v>52</v>
      </c>
      <c r="C43" s="30" t="s">
        <v>53</v>
      </c>
      <c r="D43" s="59" t="s">
        <v>32</v>
      </c>
      <c r="E43" s="31">
        <v>3</v>
      </c>
      <c r="F43" s="32" t="s">
        <v>33</v>
      </c>
      <c r="G43" s="33"/>
      <c r="H43" s="33">
        <f t="shared" ref="H43:H45" si="15">G43*1.95583</f>
        <v>0</v>
      </c>
      <c r="I43" s="34">
        <f t="shared" ref="I43:I45" si="16">E43*G43</f>
        <v>0</v>
      </c>
      <c r="J43" s="34">
        <f t="shared" si="5"/>
        <v>0</v>
      </c>
    </row>
    <row r="44" spans="1:10" ht="15.6" x14ac:dyDescent="0.3">
      <c r="A44" s="76"/>
      <c r="B44" s="75"/>
      <c r="C44" s="30" t="s">
        <v>53</v>
      </c>
      <c r="D44" s="29" t="s">
        <v>30</v>
      </c>
      <c r="E44" s="31">
        <v>37</v>
      </c>
      <c r="F44" s="32" t="s">
        <v>33</v>
      </c>
      <c r="G44" s="33"/>
      <c r="H44" s="33">
        <f t="shared" si="15"/>
        <v>0</v>
      </c>
      <c r="I44" s="34">
        <f t="shared" si="16"/>
        <v>0</v>
      </c>
      <c r="J44" s="34">
        <f t="shared" si="5"/>
        <v>0</v>
      </c>
    </row>
    <row r="45" spans="1:10" ht="15.6" x14ac:dyDescent="0.3">
      <c r="A45" s="76"/>
      <c r="B45" s="75"/>
      <c r="C45" s="30" t="s">
        <v>54</v>
      </c>
      <c r="D45" s="29" t="s">
        <v>30</v>
      </c>
      <c r="E45" s="31">
        <v>1</v>
      </c>
      <c r="F45" s="32" t="s">
        <v>33</v>
      </c>
      <c r="G45" s="33"/>
      <c r="H45" s="33">
        <f t="shared" si="15"/>
        <v>0</v>
      </c>
      <c r="I45" s="34">
        <f t="shared" si="16"/>
        <v>0</v>
      </c>
      <c r="J45" s="34">
        <f t="shared" si="5"/>
        <v>0</v>
      </c>
    </row>
    <row r="46" spans="1:10" ht="15.6" x14ac:dyDescent="0.3">
      <c r="A46" s="76"/>
      <c r="B46" s="35" t="s">
        <v>34</v>
      </c>
      <c r="C46" s="35"/>
      <c r="D46" s="36"/>
      <c r="E46" s="37">
        <f>SUM(E43:E45)</f>
        <v>41</v>
      </c>
      <c r="F46" s="37"/>
      <c r="G46" s="37" t="s">
        <v>33</v>
      </c>
      <c r="H46" s="37" t="s">
        <v>33</v>
      </c>
      <c r="I46" s="39">
        <f>SUM(I43:I45)</f>
        <v>0</v>
      </c>
      <c r="J46" s="40">
        <f t="shared" si="5"/>
        <v>0</v>
      </c>
    </row>
    <row r="47" spans="1:10" ht="15.6" x14ac:dyDescent="0.3">
      <c r="A47" s="76"/>
      <c r="B47" s="74" t="s">
        <v>39</v>
      </c>
      <c r="C47" s="30" t="s">
        <v>31</v>
      </c>
      <c r="D47" s="29" t="s">
        <v>32</v>
      </c>
      <c r="E47" s="31">
        <v>6</v>
      </c>
      <c r="F47" s="32" t="s">
        <v>33</v>
      </c>
      <c r="G47" s="33"/>
      <c r="H47" s="33">
        <f t="shared" ref="H47" si="17">G47*1.95583</f>
        <v>0</v>
      </c>
      <c r="I47" s="34">
        <f t="shared" ref="I47" si="18">E47*G47</f>
        <v>0</v>
      </c>
      <c r="J47" s="34">
        <f t="shared" si="5"/>
        <v>0</v>
      </c>
    </row>
    <row r="48" spans="1:10" ht="15.6" x14ac:dyDescent="0.3">
      <c r="A48" s="76"/>
      <c r="B48" s="75"/>
      <c r="C48" s="30" t="s">
        <v>31</v>
      </c>
      <c r="D48" s="29" t="s">
        <v>30</v>
      </c>
      <c r="E48" s="31">
        <v>3</v>
      </c>
      <c r="F48" s="32" t="s">
        <v>33</v>
      </c>
      <c r="G48" s="33"/>
      <c r="H48" s="33">
        <f>G48*1.95583</f>
        <v>0</v>
      </c>
      <c r="I48" s="34">
        <f>E48*G48</f>
        <v>0</v>
      </c>
      <c r="J48" s="34">
        <f>I48*1.95583</f>
        <v>0</v>
      </c>
    </row>
    <row r="49" spans="1:10" ht="15.6" x14ac:dyDescent="0.3">
      <c r="A49" s="76"/>
      <c r="B49" s="75"/>
      <c r="C49" s="60" t="s">
        <v>31</v>
      </c>
      <c r="D49" s="60" t="s">
        <v>40</v>
      </c>
      <c r="E49" s="61">
        <v>100</v>
      </c>
      <c r="F49" s="61" t="s">
        <v>37</v>
      </c>
      <c r="G49" s="62"/>
      <c r="H49" s="33">
        <f>G49*1.95583</f>
        <v>0</v>
      </c>
      <c r="I49" s="34">
        <f>E49*G49</f>
        <v>0</v>
      </c>
      <c r="J49" s="34">
        <f>I49*1.95583</f>
        <v>0</v>
      </c>
    </row>
    <row r="50" spans="1:10" ht="16.2" thickBot="1" x14ac:dyDescent="0.35">
      <c r="A50" s="76"/>
      <c r="B50" s="35" t="s">
        <v>34</v>
      </c>
      <c r="C50" s="56"/>
      <c r="D50" s="57"/>
      <c r="E50" s="37">
        <f>SUM(E47:E49)</f>
        <v>109</v>
      </c>
      <c r="F50" s="37"/>
      <c r="G50" s="37" t="s">
        <v>33</v>
      </c>
      <c r="H50" s="37" t="s">
        <v>33</v>
      </c>
      <c r="I50" s="39">
        <f>SUM(I47:I49)</f>
        <v>0</v>
      </c>
      <c r="J50" s="39">
        <f>I50*1.95583</f>
        <v>0</v>
      </c>
    </row>
    <row r="51" spans="1:10" ht="16.2" thickBot="1" x14ac:dyDescent="0.35">
      <c r="A51" s="41" t="s">
        <v>35</v>
      </c>
      <c r="B51" s="42"/>
      <c r="C51" s="42"/>
      <c r="D51" s="42"/>
      <c r="E51" s="43">
        <f>E8+E12+E15+E18+E22+E26+E35+E42+E46+E50</f>
        <v>512</v>
      </c>
      <c r="F51" s="44"/>
      <c r="G51" s="45" t="s">
        <v>33</v>
      </c>
      <c r="H51" s="46" t="s">
        <v>33</v>
      </c>
      <c r="I51" s="47">
        <f>I8+I12+I15+I18+I22+I26+I35+I42+I46+I50</f>
        <v>0</v>
      </c>
      <c r="J51" s="47">
        <f>J8+J12+J15+J18+J22+J26+J35+J42+J46+J50</f>
        <v>0</v>
      </c>
    </row>
    <row r="52" spans="1:10" x14ac:dyDescent="0.3">
      <c r="A52" s="4"/>
      <c r="B52" s="4"/>
      <c r="C52" s="4"/>
      <c r="D52" s="55"/>
      <c r="E52" s="4"/>
      <c r="F52" s="4"/>
      <c r="G52" s="4"/>
      <c r="H52" s="23"/>
    </row>
    <row r="53" spans="1:10" x14ac:dyDescent="0.3">
      <c r="A53" s="4"/>
      <c r="B53" s="4"/>
      <c r="C53" s="4"/>
      <c r="D53" s="55"/>
      <c r="E53" s="4"/>
      <c r="F53" s="4"/>
      <c r="G53" s="4"/>
      <c r="H53" s="23"/>
    </row>
    <row r="54" spans="1:10" x14ac:dyDescent="0.3">
      <c r="A54" s="4"/>
      <c r="B54" s="4"/>
      <c r="C54" s="4"/>
      <c r="D54" s="55"/>
      <c r="E54" s="4"/>
      <c r="F54" s="4"/>
      <c r="G54" s="4"/>
      <c r="H54" s="23"/>
    </row>
    <row r="55" spans="1:10" x14ac:dyDescent="0.3">
      <c r="A55" s="4"/>
      <c r="B55" s="4"/>
      <c r="C55" s="4"/>
      <c r="D55" s="55"/>
      <c r="E55" s="4"/>
      <c r="F55" s="4"/>
      <c r="G55" s="4"/>
      <c r="H55" s="23"/>
    </row>
    <row r="56" spans="1:10" x14ac:dyDescent="0.3">
      <c r="A56" s="4"/>
      <c r="B56" s="4"/>
      <c r="C56" s="4"/>
      <c r="D56" s="55"/>
      <c r="E56" s="4"/>
      <c r="F56" s="4"/>
      <c r="G56" s="4"/>
      <c r="H56" s="23"/>
    </row>
    <row r="57" spans="1:10" x14ac:dyDescent="0.3">
      <c r="A57" s="4"/>
      <c r="B57" s="4"/>
      <c r="C57" s="4"/>
      <c r="D57" s="55"/>
      <c r="E57" s="4"/>
      <c r="F57" s="4"/>
      <c r="G57" s="4"/>
      <c r="H57" s="23"/>
    </row>
    <row r="58" spans="1:10" x14ac:dyDescent="0.3">
      <c r="A58" s="4"/>
      <c r="B58" s="4"/>
      <c r="C58" s="4"/>
      <c r="D58" s="55"/>
      <c r="E58" s="4"/>
      <c r="F58" s="4"/>
      <c r="G58" s="4"/>
      <c r="H58" s="23"/>
    </row>
    <row r="59" spans="1:10" x14ac:dyDescent="0.3">
      <c r="A59" s="4"/>
      <c r="B59" s="4"/>
      <c r="C59" s="4"/>
      <c r="D59" s="55"/>
      <c r="E59" s="4"/>
      <c r="F59" s="4"/>
      <c r="G59" s="4"/>
      <c r="H59" s="23"/>
    </row>
    <row r="60" spans="1:10" x14ac:dyDescent="0.3">
      <c r="A60" s="4"/>
      <c r="B60" s="4"/>
      <c r="C60" s="4"/>
      <c r="D60" s="55"/>
      <c r="E60" s="4"/>
      <c r="F60" s="4"/>
      <c r="G60" s="4"/>
      <c r="H60" s="23"/>
    </row>
    <row r="61" spans="1:10" x14ac:dyDescent="0.3">
      <c r="A61" s="4"/>
      <c r="B61" s="4"/>
      <c r="C61" s="4"/>
      <c r="D61" s="55"/>
      <c r="E61" s="4"/>
      <c r="F61" s="4"/>
      <c r="G61" s="4"/>
      <c r="H61" s="23"/>
    </row>
    <row r="62" spans="1:10" x14ac:dyDescent="0.3">
      <c r="A62" s="4"/>
      <c r="B62" s="4"/>
      <c r="C62" s="4"/>
      <c r="D62" s="55"/>
      <c r="E62" s="4"/>
      <c r="F62" s="4"/>
      <c r="G62" s="4"/>
      <c r="H62" s="23"/>
    </row>
    <row r="63" spans="1:10" x14ac:dyDescent="0.3">
      <c r="A63" s="4"/>
      <c r="B63" s="4"/>
      <c r="C63" s="4"/>
      <c r="D63" s="55"/>
      <c r="E63" s="4"/>
      <c r="F63" s="4"/>
      <c r="G63" s="4"/>
      <c r="H63" s="23"/>
    </row>
    <row r="64" spans="1:10" x14ac:dyDescent="0.3">
      <c r="A64" s="4"/>
      <c r="B64" s="4"/>
      <c r="C64" s="4"/>
      <c r="D64" s="55"/>
      <c r="E64" s="4"/>
      <c r="F64" s="4"/>
      <c r="G64" s="4"/>
      <c r="H64" s="23"/>
    </row>
    <row r="65" spans="1:9" x14ac:dyDescent="0.3">
      <c r="A65" s="4"/>
      <c r="B65" s="4"/>
      <c r="C65" s="4"/>
      <c r="D65" s="55"/>
      <c r="E65" s="4"/>
      <c r="F65" s="4"/>
      <c r="G65" s="4"/>
      <c r="H65" s="23"/>
    </row>
    <row r="66" spans="1:9" x14ac:dyDescent="0.3">
      <c r="A66" s="4"/>
      <c r="B66" s="4"/>
      <c r="C66" s="4"/>
      <c r="D66" s="55"/>
      <c r="E66" s="4"/>
      <c r="F66" s="4"/>
      <c r="G66" s="4"/>
      <c r="H66" s="23"/>
    </row>
    <row r="67" spans="1:9" x14ac:dyDescent="0.3">
      <c r="A67" s="4"/>
      <c r="B67" s="4"/>
      <c r="C67" s="4"/>
      <c r="D67" s="28"/>
      <c r="E67" s="4"/>
      <c r="F67" s="4"/>
      <c r="G67" s="4"/>
      <c r="H67" s="23"/>
    </row>
    <row r="68" spans="1:9" x14ac:dyDescent="0.3">
      <c r="A68" s="4"/>
      <c r="B68" s="4"/>
      <c r="C68" s="4"/>
      <c r="D68" s="28"/>
      <c r="E68" s="4"/>
      <c r="F68" s="4"/>
      <c r="G68" s="4"/>
      <c r="H68" s="23"/>
    </row>
    <row r="69" spans="1:9" x14ac:dyDescent="0.3">
      <c r="A69" s="4"/>
      <c r="B69" s="4"/>
      <c r="C69" s="4"/>
      <c r="D69" s="28"/>
      <c r="E69" s="4"/>
      <c r="F69" s="4"/>
      <c r="G69" s="4"/>
      <c r="H69" s="23"/>
    </row>
    <row r="70" spans="1:9" x14ac:dyDescent="0.3">
      <c r="A70" s="4"/>
      <c r="B70" s="4"/>
      <c r="C70" s="4"/>
      <c r="D70" s="28"/>
      <c r="E70" s="4"/>
      <c r="F70" s="4"/>
      <c r="G70" s="4"/>
      <c r="H70" s="23"/>
    </row>
    <row r="71" spans="1:9" x14ac:dyDescent="0.3">
      <c r="A71" s="4"/>
      <c r="B71" s="4"/>
      <c r="C71" s="4"/>
      <c r="D71" s="28"/>
      <c r="E71" s="4"/>
      <c r="F71" s="4"/>
      <c r="G71" s="4"/>
      <c r="H71" s="23"/>
    </row>
    <row r="72" spans="1:9" x14ac:dyDescent="0.3">
      <c r="A72" s="4"/>
      <c r="B72" s="4"/>
      <c r="C72" s="4"/>
      <c r="D72" s="27"/>
      <c r="E72" s="4"/>
      <c r="F72" s="4"/>
      <c r="G72" s="4"/>
      <c r="H72" s="23"/>
    </row>
    <row r="73" spans="1:9" ht="15.6" customHeight="1" x14ac:dyDescent="0.3">
      <c r="A73" s="1"/>
      <c r="B73" s="12"/>
      <c r="C73" s="21"/>
      <c r="D73" s="21"/>
      <c r="E73" s="13"/>
      <c r="F73" s="24"/>
      <c r="G73" s="24"/>
      <c r="H73" s="24"/>
      <c r="I73" s="22"/>
    </row>
    <row r="74" spans="1:9" x14ac:dyDescent="0.3">
      <c r="A74" s="1"/>
      <c r="B74" s="12"/>
      <c r="C74" s="21"/>
      <c r="D74" s="21"/>
      <c r="E74" s="13"/>
      <c r="F74" s="14"/>
      <c r="G74" s="14"/>
      <c r="H74" s="12"/>
      <c r="I74" s="12"/>
    </row>
    <row r="75" spans="1:9" x14ac:dyDescent="0.3">
      <c r="A75" s="1"/>
      <c r="B75" s="10" t="s">
        <v>7</v>
      </c>
      <c r="C75" s="10"/>
      <c r="D75" s="10"/>
      <c r="E75" s="10"/>
      <c r="F75" s="10" t="s">
        <v>8</v>
      </c>
      <c r="G75" s="11"/>
      <c r="H75" s="11"/>
      <c r="I75" s="12"/>
    </row>
    <row r="76" spans="1:9" x14ac:dyDescent="0.3">
      <c r="A76" s="1"/>
      <c r="B76" s="11"/>
      <c r="C76" s="11"/>
      <c r="D76" s="11"/>
      <c r="E76" s="11"/>
      <c r="F76" s="11"/>
      <c r="G76" s="11"/>
      <c r="H76" s="11"/>
      <c r="I76" s="12"/>
    </row>
  </sheetData>
  <mergeCells count="20">
    <mergeCell ref="A2:J2"/>
    <mergeCell ref="A3:J3"/>
    <mergeCell ref="G5:H5"/>
    <mergeCell ref="I5:J5"/>
    <mergeCell ref="A5:A6"/>
    <mergeCell ref="B5:B6"/>
    <mergeCell ref="C5:C6"/>
    <mergeCell ref="D5:D6"/>
    <mergeCell ref="E5:E6"/>
    <mergeCell ref="F5:F6"/>
    <mergeCell ref="A7:A50"/>
    <mergeCell ref="B9:B11"/>
    <mergeCell ref="B13:B14"/>
    <mergeCell ref="B16:B17"/>
    <mergeCell ref="B19:B21"/>
    <mergeCell ref="B23:B25"/>
    <mergeCell ref="B27:B34"/>
    <mergeCell ref="B36:B41"/>
    <mergeCell ref="B43:B45"/>
    <mergeCell ref="B47:B49"/>
  </mergeCells>
  <pageMargins left="0.7" right="0.7" top="0.75" bottom="0.75" header="0.3" footer="0.3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13" sqref="E13"/>
    </sheetView>
  </sheetViews>
  <sheetFormatPr defaultRowHeight="14.4" x14ac:dyDescent="0.3"/>
  <cols>
    <col min="1" max="1" width="13.33203125" customWidth="1"/>
    <col min="2" max="2" width="14.109375" customWidth="1"/>
    <col min="3" max="3" width="15.44140625" customWidth="1"/>
    <col min="4" max="4" width="16.88671875" customWidth="1"/>
    <col min="5" max="5" width="17.88671875" customWidth="1"/>
    <col min="6" max="6" width="18.77734375" customWidth="1"/>
  </cols>
  <sheetData>
    <row r="1" spans="1:8" ht="15.6" x14ac:dyDescent="0.3">
      <c r="A1" s="93" t="s">
        <v>16</v>
      </c>
      <c r="B1" s="93"/>
      <c r="C1" s="93"/>
      <c r="D1" s="93"/>
      <c r="E1" s="93"/>
      <c r="F1" s="93"/>
      <c r="G1" s="93"/>
    </row>
    <row r="2" spans="1:8" ht="15.6" x14ac:dyDescent="0.3">
      <c r="A2" s="15"/>
      <c r="B2" s="15"/>
      <c r="C2" s="15"/>
      <c r="D2" s="15"/>
      <c r="E2" s="15"/>
      <c r="F2" s="15"/>
    </row>
    <row r="3" spans="1:8" ht="15.6" x14ac:dyDescent="0.3">
      <c r="A3" s="93" t="s">
        <v>25</v>
      </c>
      <c r="B3" s="93"/>
      <c r="C3" s="93"/>
      <c r="D3" s="93"/>
      <c r="E3" s="93"/>
      <c r="F3" s="93"/>
      <c r="G3" s="93"/>
    </row>
    <row r="4" spans="1:8" ht="15.6" x14ac:dyDescent="0.3">
      <c r="A4" s="16"/>
      <c r="B4" s="16"/>
      <c r="C4" s="16"/>
      <c r="D4" s="16"/>
      <c r="E4" s="16"/>
      <c r="F4" s="8"/>
    </row>
    <row r="5" spans="1:8" ht="15.6" x14ac:dyDescent="0.3">
      <c r="A5" s="16"/>
      <c r="B5" s="16"/>
      <c r="C5" s="16"/>
      <c r="D5" s="16"/>
      <c r="E5" s="16"/>
      <c r="F5" s="8"/>
    </row>
    <row r="6" spans="1:8" ht="15.6" x14ac:dyDescent="0.3">
      <c r="A6" s="93" t="s">
        <v>17</v>
      </c>
      <c r="B6" s="93"/>
      <c r="C6" s="93"/>
      <c r="D6" s="93"/>
      <c r="E6" s="93"/>
      <c r="F6" s="93"/>
    </row>
    <row r="7" spans="1:8" ht="15.6" x14ac:dyDescent="0.3">
      <c r="A7" s="8"/>
      <c r="B7" s="8"/>
      <c r="C7" s="8"/>
      <c r="D7" s="8"/>
      <c r="E7" s="8"/>
      <c r="F7" s="8"/>
    </row>
    <row r="8" spans="1:8" ht="16.2" thickBot="1" x14ac:dyDescent="0.35">
      <c r="A8" s="94"/>
      <c r="B8" s="94"/>
      <c r="C8" s="94"/>
      <c r="D8" s="94"/>
      <c r="E8" s="94"/>
      <c r="F8" s="94"/>
    </row>
    <row r="9" spans="1:8" x14ac:dyDescent="0.3">
      <c r="A9" s="95" t="s">
        <v>10</v>
      </c>
      <c r="B9" s="98" t="s">
        <v>26</v>
      </c>
      <c r="C9" s="98"/>
      <c r="D9" s="98"/>
      <c r="E9" s="98"/>
      <c r="F9" s="100" t="s">
        <v>11</v>
      </c>
    </row>
    <row r="10" spans="1:8" x14ac:dyDescent="0.3">
      <c r="A10" s="96"/>
      <c r="B10" s="99"/>
      <c r="C10" s="99"/>
      <c r="D10" s="99"/>
      <c r="E10" s="99"/>
      <c r="F10" s="101"/>
    </row>
    <row r="11" spans="1:8" ht="16.2" thickBot="1" x14ac:dyDescent="0.35">
      <c r="A11" s="97"/>
      <c r="B11" s="17" t="s">
        <v>12</v>
      </c>
      <c r="C11" s="17" t="s">
        <v>13</v>
      </c>
      <c r="D11" s="17" t="s">
        <v>14</v>
      </c>
      <c r="E11" s="17" t="s">
        <v>15</v>
      </c>
      <c r="F11" s="102"/>
    </row>
    <row r="12" spans="1:8" ht="15.6" x14ac:dyDescent="0.3">
      <c r="A12" s="18" t="s">
        <v>36</v>
      </c>
      <c r="B12" s="18"/>
      <c r="C12" s="18"/>
      <c r="D12" s="18" t="s">
        <v>55</v>
      </c>
      <c r="E12" s="18" t="s">
        <v>56</v>
      </c>
      <c r="F12" s="19">
        <f>B12+C12+D12+E12</f>
        <v>512</v>
      </c>
    </row>
    <row r="13" spans="1:8" ht="15.6" x14ac:dyDescent="0.3">
      <c r="A13" s="20"/>
      <c r="B13" s="20"/>
      <c r="C13" s="20"/>
      <c r="D13" s="20"/>
      <c r="E13" s="20"/>
      <c r="F13" s="20"/>
    </row>
    <row r="14" spans="1:8" ht="15.6" x14ac:dyDescent="0.3">
      <c r="A14" s="8"/>
      <c r="B14" s="8"/>
      <c r="C14" s="8"/>
      <c r="D14" s="8"/>
      <c r="E14" s="8"/>
      <c r="F14" s="8"/>
    </row>
    <row r="15" spans="1:8" ht="15.6" x14ac:dyDescent="0.3">
      <c r="A15" s="8"/>
      <c r="B15" s="8"/>
      <c r="C15" s="8"/>
      <c r="D15" s="8"/>
      <c r="E15" s="8"/>
      <c r="F15" s="8"/>
    </row>
    <row r="16" spans="1:8" x14ac:dyDescent="0.3">
      <c r="A16" s="10" t="s">
        <v>7</v>
      </c>
      <c r="B16" s="10"/>
      <c r="C16" s="10"/>
      <c r="D16" s="10"/>
      <c r="E16" s="10" t="s">
        <v>8</v>
      </c>
      <c r="F16" s="11"/>
      <c r="G16" s="11"/>
      <c r="H16" s="12"/>
    </row>
    <row r="17" spans="1:8" x14ac:dyDescent="0.3">
      <c r="A17" s="11"/>
      <c r="B17" s="11"/>
      <c r="C17" s="11"/>
      <c r="D17" s="11"/>
      <c r="E17" s="11"/>
      <c r="F17" s="11"/>
      <c r="G17" s="11"/>
      <c r="H17" s="12"/>
    </row>
  </sheetData>
  <mergeCells count="7">
    <mergeCell ref="A3:G3"/>
    <mergeCell ref="A1:G1"/>
    <mergeCell ref="A6:F6"/>
    <mergeCell ref="A8:F8"/>
    <mergeCell ref="A9:A11"/>
    <mergeCell ref="B9:E10"/>
    <mergeCell ref="F9: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Прил 1 нач цени</vt:lpstr>
      <vt:lpstr>Прил 2 дост цени</vt:lpstr>
      <vt:lpstr>Приложение №3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Miro</cp:lastModifiedBy>
  <cp:lastPrinted>2026-03-17T07:29:11Z</cp:lastPrinted>
  <dcterms:created xsi:type="dcterms:W3CDTF">2019-10-11T07:43:52Z</dcterms:created>
  <dcterms:modified xsi:type="dcterms:W3CDTF">2026-07-08T08:49:09Z</dcterms:modified>
</cp:coreProperties>
</file>