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ПРИЛ1_17-14-26" sheetId="5" r:id="rId1"/>
    <sheet name="ПРИЛ2_17-14-26" sheetId="17" r:id="rId2"/>
    <sheet name="ПРИЛ3_17-14-26" sheetId="14" r:id="rId3"/>
  </sheets>
  <definedNames>
    <definedName name="_xlnm._FilterDatabase" localSheetId="0" hidden="1">'ПРИЛ1_17-14-26'!$A$3:$I$17</definedName>
    <definedName name="_xlnm._FilterDatabase" localSheetId="1" hidden="1">'ПРИЛ2_17-14-26'!$A$3:$G$3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7" l="1"/>
  <c r="G15" i="17"/>
  <c r="H15" i="17" s="1"/>
  <c r="G14" i="17"/>
  <c r="H14" i="17" s="1"/>
  <c r="G13" i="17"/>
  <c r="H13" i="17" s="1"/>
  <c r="G12" i="17"/>
  <c r="H12" i="17" s="1"/>
  <c r="H11" i="17"/>
  <c r="G11" i="17"/>
  <c r="G10" i="17"/>
  <c r="D9" i="17"/>
  <c r="G8" i="17"/>
  <c r="H8" i="17" s="1"/>
  <c r="G7" i="17"/>
  <c r="H7" i="17" s="1"/>
  <c r="G6" i="17"/>
  <c r="H6" i="17" s="1"/>
  <c r="G5" i="17"/>
  <c r="G4" i="17"/>
  <c r="H4" i="17" s="1"/>
  <c r="G9" i="17" l="1"/>
  <c r="D17" i="17"/>
  <c r="G16" i="17"/>
  <c r="H10" i="17"/>
  <c r="H16" i="17" s="1"/>
  <c r="H5" i="17"/>
  <c r="H9" i="17" s="1"/>
  <c r="G17" i="17" l="1"/>
  <c r="H17" i="17"/>
  <c r="I4" i="17"/>
  <c r="E17" i="17"/>
  <c r="J4" i="17" l="1"/>
  <c r="F15" i="5" l="1"/>
  <c r="F14" i="5"/>
  <c r="F13" i="5"/>
  <c r="F12" i="5"/>
  <c r="F11" i="5"/>
  <c r="F10" i="5"/>
  <c r="F5" i="5"/>
  <c r="F6" i="5"/>
  <c r="F7" i="5"/>
  <c r="F8" i="5"/>
  <c r="F4" i="5"/>
  <c r="G15" i="5" l="1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5" i="5"/>
  <c r="H5" i="5" s="1"/>
  <c r="G6" i="5"/>
  <c r="H6" i="5" s="1"/>
  <c r="G7" i="5"/>
  <c r="H7" i="5" s="1"/>
  <c r="G8" i="5"/>
  <c r="H8" i="5" s="1"/>
  <c r="G4" i="5"/>
  <c r="H4" i="5" s="1"/>
  <c r="D16" i="5"/>
  <c r="D9" i="5"/>
  <c r="D17" i="5" l="1"/>
  <c r="H16" i="5"/>
  <c r="H9" i="5"/>
  <c r="G16" i="5"/>
  <c r="G9" i="5"/>
  <c r="G17" i="5" l="1"/>
  <c r="E17" i="5" s="1"/>
  <c r="H17" i="5"/>
  <c r="J4" i="5" s="1"/>
  <c r="I4" i="5" l="1"/>
  <c r="H8" i="14"/>
  <c r="I9" i="14" l="1"/>
</calcChain>
</file>

<file path=xl/sharedStrings.xml><?xml version="1.0" encoding="utf-8"?>
<sst xmlns="http://schemas.openxmlformats.org/spreadsheetml/2006/main" count="91" uniqueCount="46">
  <si>
    <t>Дървесен вид</t>
  </si>
  <si>
    <t>Сортимент</t>
  </si>
  <si>
    <t>Отдел,
подотдел,
ДГС/ДЛС</t>
  </si>
  <si>
    <t>бк</t>
  </si>
  <si>
    <t>здб</t>
  </si>
  <si>
    <t>гбр</t>
  </si>
  <si>
    <t>кл</t>
  </si>
  <si>
    <t>Трупи за бичене 18-29 см</t>
  </si>
  <si>
    <t>Трупи за бичене над 30 см</t>
  </si>
  <si>
    <t>Общо за подотдела</t>
  </si>
  <si>
    <t>Приложение №3 към Договор № ….........................</t>
  </si>
  <si>
    <t>Обект</t>
  </si>
  <si>
    <t>ТП ДГС, ДЛС</t>
  </si>
  <si>
    <t>Общо</t>
  </si>
  <si>
    <t>I-во</t>
  </si>
  <si>
    <t>II-ро</t>
  </si>
  <si>
    <t>III-то</t>
  </si>
  <si>
    <t>IV-то</t>
  </si>
  <si>
    <t>Месец 2025г. / пл.куб.м</t>
  </si>
  <si>
    <t>ДГС Омуртаг</t>
  </si>
  <si>
    <t>Прогнозно количество дървесина пл.куб.м.</t>
  </si>
  <si>
    <t>Начална цена €./пл.м3 без ДДС</t>
  </si>
  <si>
    <t>Начална обща цена, €. без ДДС</t>
  </si>
  <si>
    <t>Гаранция 
за участие,
€</t>
  </si>
  <si>
    <t>Стъпка на наддаване, €</t>
  </si>
  <si>
    <t>Достигната цена €./пл.м3 без ДДС</t>
  </si>
  <si>
    <t>Достигната обща цена, €. без ДДС</t>
  </si>
  <si>
    <t>Гаранция 
за изпълнение,
€</t>
  </si>
  <si>
    <t>График за изпълнение  по тримесечия през 2026 год.</t>
  </si>
  <si>
    <t>цр</t>
  </si>
  <si>
    <t>бл</t>
  </si>
  <si>
    <t>Начална цена лв./пл.м3 без ДДС</t>
  </si>
  <si>
    <t>Начална обща цена, лв. без ДДС</t>
  </si>
  <si>
    <t>Гаранция 
за участие,
лв</t>
  </si>
  <si>
    <t>Стъпка на наддаване, лв</t>
  </si>
  <si>
    <t>Гаранция 
за изпълнение,
лв</t>
  </si>
  <si>
    <t>Достигната обща цена, лв. без ДДС</t>
  </si>
  <si>
    <t>Достигната цена лв./пл.м3 без ДДС</t>
  </si>
  <si>
    <t>ПРИЛОЖЕНИЕ № 1
НАЧАЛНИ ЦЕНИ ЗА ПРОДАЖБА НА ПРОГНОЗНО КОЛИЧЕСТВО ДОБИТА ДЪРВЕСИНА
ОБЕКТ № 17-14-26</t>
  </si>
  <si>
    <t>лп</t>
  </si>
  <si>
    <t>226-и</t>
  </si>
  <si>
    <t>322-г</t>
  </si>
  <si>
    <t>Всичко за обект №17-14-26</t>
  </si>
  <si>
    <t>Обект № 17-14-26</t>
  </si>
  <si>
    <t>17-14-26</t>
  </si>
  <si>
    <t>ПРИЛОЖЕНИЕ № 2
ДОСТИГНАТИ ЦЕНИ ЗА ПРОДАЖБА НА ПРОГНОЗНО КОЛИЧЕСТВО ДОБИТА ДЪРВЕСИНА
ОБЕКТ № 17-14-26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</si>
</sst>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/>
  </cellStyleXfs>
  <cellXfs count="47">
    <xf numFmtId="0" fontId="0" fillId="0" borderId="0" xfId="0"/>
    <xf numFmtId="0" fontId="3" fillId="0" borderId="0" xfId="0" applyFont="1"/>
    <xf numFmtId="2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2" fontId="4" fillId="0" borderId="1" xfId="0" applyNumberFormat="1" applyFont="1" applyBorder="1"/>
    <xf numFmtId="2" fontId="3" fillId="0" borderId="0" xfId="0" applyNumberFormat="1" applyFont="1"/>
    <xf numFmtId="0" fontId="4" fillId="2" borderId="1" xfId="0" applyFont="1" applyFill="1" applyBorder="1"/>
    <xf numFmtId="2" fontId="4" fillId="2" borderId="1" xfId="0" applyNumberFormat="1" applyFont="1" applyFill="1" applyBorder="1"/>
    <xf numFmtId="0" fontId="5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/>
    <xf numFmtId="0" fontId="3" fillId="0" borderId="1" xfId="0" applyFont="1" applyBorder="1" applyAlignment="1">
      <alignment vertical="center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8" fillId="0" borderId="1" xfId="0" applyFont="1" applyBorder="1"/>
    <xf numFmtId="1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Normal_Sheet1" xfId="2"/>
    <cellStyle name="Нормален" xfId="0" builtinId="0"/>
    <cellStyle name="Нормален 2" xfId="3"/>
    <cellStyle name="Нормален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110" zoomScaleNormal="110" workbookViewId="0">
      <selection activeCell="L17" sqref="L17"/>
    </sheetView>
  </sheetViews>
  <sheetFormatPr defaultColWidth="9.140625" defaultRowHeight="12.75" x14ac:dyDescent="0.2"/>
  <cols>
    <col min="1" max="1" width="11" style="1" customWidth="1"/>
    <col min="2" max="2" width="10" style="1" customWidth="1"/>
    <col min="3" max="3" width="24.5703125" style="1" customWidth="1"/>
    <col min="4" max="10" width="12.140625" style="1" customWidth="1"/>
    <col min="11" max="11" width="11.28515625" style="1" customWidth="1"/>
    <col min="12" max="12" width="11.140625" style="1" customWidth="1"/>
    <col min="13" max="13" width="8.85546875" style="1"/>
    <col min="14" max="16384" width="9.140625" style="1"/>
  </cols>
  <sheetData>
    <row r="1" spans="1:12" ht="46.9" customHeight="1" x14ac:dyDescent="0.2">
      <c r="A1" s="29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58.5" customHeight="1" x14ac:dyDescent="0.2">
      <c r="A3" s="16" t="s">
        <v>2</v>
      </c>
      <c r="B3" s="16" t="s">
        <v>0</v>
      </c>
      <c r="C3" s="16" t="s">
        <v>1</v>
      </c>
      <c r="D3" s="17" t="s">
        <v>20</v>
      </c>
      <c r="E3" s="17" t="s">
        <v>21</v>
      </c>
      <c r="F3" s="17" t="s">
        <v>31</v>
      </c>
      <c r="G3" s="17" t="s">
        <v>22</v>
      </c>
      <c r="H3" s="17" t="s">
        <v>32</v>
      </c>
      <c r="I3" s="16" t="s">
        <v>23</v>
      </c>
      <c r="J3" s="16" t="s">
        <v>33</v>
      </c>
      <c r="K3" s="18" t="s">
        <v>24</v>
      </c>
      <c r="L3" s="18" t="s">
        <v>34</v>
      </c>
    </row>
    <row r="4" spans="1:12" ht="15" x14ac:dyDescent="0.25">
      <c r="A4" s="36" t="s">
        <v>40</v>
      </c>
      <c r="B4" s="22" t="s">
        <v>4</v>
      </c>
      <c r="C4" s="23" t="s">
        <v>8</v>
      </c>
      <c r="D4" s="24">
        <v>8</v>
      </c>
      <c r="E4" s="2">
        <v>98</v>
      </c>
      <c r="F4" s="19">
        <f>E4*1.95583</f>
        <v>191.67133999999999</v>
      </c>
      <c r="G4" s="19">
        <f>D4*E4</f>
        <v>784</v>
      </c>
      <c r="H4" s="19">
        <f>G4*1.95583</f>
        <v>1533.3707199999999</v>
      </c>
      <c r="I4" s="31">
        <f>G17*0.05</f>
        <v>896.55000000000007</v>
      </c>
      <c r="J4" s="31">
        <f>H17*0.05</f>
        <v>1753.4993864999997</v>
      </c>
      <c r="K4" s="31">
        <v>179</v>
      </c>
      <c r="L4" s="28">
        <v>350.09</v>
      </c>
    </row>
    <row r="5" spans="1:12" ht="15" x14ac:dyDescent="0.25">
      <c r="A5" s="37"/>
      <c r="B5" s="22" t="s">
        <v>4</v>
      </c>
      <c r="C5" s="23" t="s">
        <v>7</v>
      </c>
      <c r="D5" s="24">
        <v>122</v>
      </c>
      <c r="E5" s="2">
        <v>70</v>
      </c>
      <c r="F5" s="19">
        <f t="shared" ref="F5:F8" si="0">E5*1.95583</f>
        <v>136.90809999999999</v>
      </c>
      <c r="G5" s="19">
        <f t="shared" ref="G5:G8" si="1">D5*E5</f>
        <v>8540</v>
      </c>
      <c r="H5" s="19">
        <f t="shared" ref="H5:H8" si="2">G5*1.95583</f>
        <v>16702.788199999999</v>
      </c>
      <c r="I5" s="32"/>
      <c r="J5" s="32"/>
      <c r="K5" s="32"/>
      <c r="L5" s="28"/>
    </row>
    <row r="6" spans="1:12" ht="15" x14ac:dyDescent="0.25">
      <c r="A6" s="37"/>
      <c r="B6" s="22" t="s">
        <v>30</v>
      </c>
      <c r="C6" s="23" t="s">
        <v>8</v>
      </c>
      <c r="D6" s="24">
        <v>4</v>
      </c>
      <c r="E6" s="2">
        <v>98</v>
      </c>
      <c r="F6" s="19">
        <f t="shared" si="0"/>
        <v>191.67133999999999</v>
      </c>
      <c r="G6" s="19">
        <f t="shared" si="1"/>
        <v>392</v>
      </c>
      <c r="H6" s="19">
        <f t="shared" si="2"/>
        <v>766.68535999999995</v>
      </c>
      <c r="I6" s="32"/>
      <c r="J6" s="32"/>
      <c r="K6" s="32"/>
      <c r="L6" s="28"/>
    </row>
    <row r="7" spans="1:12" ht="15" x14ac:dyDescent="0.25">
      <c r="A7" s="37"/>
      <c r="B7" s="22" t="s">
        <v>30</v>
      </c>
      <c r="C7" s="23" t="s">
        <v>7</v>
      </c>
      <c r="D7" s="24">
        <v>23</v>
      </c>
      <c r="E7" s="2">
        <v>70</v>
      </c>
      <c r="F7" s="19">
        <f t="shared" si="0"/>
        <v>136.90809999999999</v>
      </c>
      <c r="G7" s="19">
        <f t="shared" si="1"/>
        <v>1610</v>
      </c>
      <c r="H7" s="19">
        <f t="shared" si="2"/>
        <v>3148.8863000000001</v>
      </c>
      <c r="I7" s="32"/>
      <c r="J7" s="32"/>
      <c r="K7" s="32"/>
      <c r="L7" s="28"/>
    </row>
    <row r="8" spans="1:12" ht="15" x14ac:dyDescent="0.25">
      <c r="A8" s="37"/>
      <c r="B8" s="22" t="s">
        <v>5</v>
      </c>
      <c r="C8" s="23" t="s">
        <v>7</v>
      </c>
      <c r="D8" s="24">
        <v>8</v>
      </c>
      <c r="E8" s="2">
        <v>62</v>
      </c>
      <c r="F8" s="19">
        <f t="shared" si="0"/>
        <v>121.26146</v>
      </c>
      <c r="G8" s="19">
        <f t="shared" si="1"/>
        <v>496</v>
      </c>
      <c r="H8" s="19">
        <f t="shared" si="2"/>
        <v>970.09168</v>
      </c>
      <c r="I8" s="32"/>
      <c r="J8" s="32"/>
      <c r="K8" s="32"/>
      <c r="L8" s="28"/>
    </row>
    <row r="9" spans="1:12" x14ac:dyDescent="0.2">
      <c r="A9" s="38"/>
      <c r="B9" s="34" t="s">
        <v>9</v>
      </c>
      <c r="C9" s="35"/>
      <c r="D9" s="7">
        <f>SUM(D4:D8)</f>
        <v>165</v>
      </c>
      <c r="E9" s="7"/>
      <c r="F9" s="7"/>
      <c r="G9" s="8">
        <f>SUM(G4:G8)</f>
        <v>11822</v>
      </c>
      <c r="H9" s="8">
        <f>SUM(H4:H8)</f>
        <v>23121.822259999997</v>
      </c>
      <c r="I9" s="32"/>
      <c r="J9" s="32"/>
      <c r="K9" s="32"/>
      <c r="L9" s="28"/>
    </row>
    <row r="10" spans="1:12" ht="15" x14ac:dyDescent="0.25">
      <c r="A10" s="33" t="s">
        <v>41</v>
      </c>
      <c r="B10" s="25" t="s">
        <v>5</v>
      </c>
      <c r="C10" s="23" t="s">
        <v>7</v>
      </c>
      <c r="D10" s="24">
        <v>82</v>
      </c>
      <c r="E10" s="2">
        <v>62</v>
      </c>
      <c r="F10" s="19">
        <f t="shared" ref="F10:F15" si="3">E10*1.95583</f>
        <v>121.26146</v>
      </c>
      <c r="G10" s="19">
        <f t="shared" ref="G10:G15" si="4">D10*E10</f>
        <v>5084</v>
      </c>
      <c r="H10" s="19">
        <f t="shared" ref="H10:H15" si="5">G10*1.95583</f>
        <v>9943.4397200000003</v>
      </c>
      <c r="I10" s="32"/>
      <c r="J10" s="32"/>
      <c r="K10" s="32"/>
      <c r="L10" s="28"/>
    </row>
    <row r="11" spans="1:12" ht="15" x14ac:dyDescent="0.25">
      <c r="A11" s="33"/>
      <c r="B11" s="25" t="s">
        <v>4</v>
      </c>
      <c r="C11" s="23" t="s">
        <v>7</v>
      </c>
      <c r="D11" s="24">
        <v>6</v>
      </c>
      <c r="E11" s="2">
        <v>70</v>
      </c>
      <c r="F11" s="19">
        <f t="shared" si="3"/>
        <v>136.90809999999999</v>
      </c>
      <c r="G11" s="19">
        <f t="shared" si="4"/>
        <v>420</v>
      </c>
      <c r="H11" s="19">
        <f t="shared" si="5"/>
        <v>821.44859999999994</v>
      </c>
      <c r="I11" s="32"/>
      <c r="J11" s="32"/>
      <c r="K11" s="32"/>
      <c r="L11" s="28"/>
    </row>
    <row r="12" spans="1:12" ht="15" x14ac:dyDescent="0.25">
      <c r="A12" s="33"/>
      <c r="B12" s="25" t="s">
        <v>29</v>
      </c>
      <c r="C12" s="23" t="s">
        <v>7</v>
      </c>
      <c r="D12" s="24">
        <v>3</v>
      </c>
      <c r="E12" s="2">
        <v>62</v>
      </c>
      <c r="F12" s="19">
        <f t="shared" si="3"/>
        <v>121.26146</v>
      </c>
      <c r="G12" s="19">
        <f t="shared" si="4"/>
        <v>186</v>
      </c>
      <c r="H12" s="19">
        <f t="shared" si="5"/>
        <v>363.78438</v>
      </c>
      <c r="I12" s="32"/>
      <c r="J12" s="32"/>
      <c r="K12" s="32"/>
      <c r="L12" s="28"/>
    </row>
    <row r="13" spans="1:12" ht="15" x14ac:dyDescent="0.25">
      <c r="A13" s="33"/>
      <c r="B13" s="25" t="s">
        <v>39</v>
      </c>
      <c r="C13" s="23" t="s">
        <v>7</v>
      </c>
      <c r="D13" s="24">
        <v>4</v>
      </c>
      <c r="E13" s="2">
        <v>51</v>
      </c>
      <c r="F13" s="19">
        <f t="shared" si="3"/>
        <v>99.747329999999991</v>
      </c>
      <c r="G13" s="19">
        <f t="shared" si="4"/>
        <v>204</v>
      </c>
      <c r="H13" s="19">
        <f t="shared" si="5"/>
        <v>398.98931999999996</v>
      </c>
      <c r="I13" s="32"/>
      <c r="J13" s="32"/>
      <c r="K13" s="32"/>
      <c r="L13" s="28"/>
    </row>
    <row r="14" spans="1:12" ht="15" x14ac:dyDescent="0.25">
      <c r="A14" s="33"/>
      <c r="B14" s="25" t="s">
        <v>6</v>
      </c>
      <c r="C14" s="23" t="s">
        <v>7</v>
      </c>
      <c r="D14" s="24">
        <v>3</v>
      </c>
      <c r="E14" s="2">
        <v>51</v>
      </c>
      <c r="F14" s="19">
        <f t="shared" si="3"/>
        <v>99.747329999999991</v>
      </c>
      <c r="G14" s="19">
        <f t="shared" si="4"/>
        <v>153</v>
      </c>
      <c r="H14" s="19">
        <f t="shared" si="5"/>
        <v>299.24198999999999</v>
      </c>
      <c r="I14" s="32"/>
      <c r="J14" s="32"/>
      <c r="K14" s="32"/>
      <c r="L14" s="28"/>
    </row>
    <row r="15" spans="1:12" ht="15" x14ac:dyDescent="0.25">
      <c r="A15" s="33"/>
      <c r="B15" s="25" t="s">
        <v>3</v>
      </c>
      <c r="C15" s="23" t="s">
        <v>7</v>
      </c>
      <c r="D15" s="24">
        <v>1</v>
      </c>
      <c r="E15" s="2">
        <v>62</v>
      </c>
      <c r="F15" s="19">
        <f t="shared" si="3"/>
        <v>121.26146</v>
      </c>
      <c r="G15" s="19">
        <f t="shared" si="4"/>
        <v>62</v>
      </c>
      <c r="H15" s="19">
        <f t="shared" si="5"/>
        <v>121.26146</v>
      </c>
      <c r="I15" s="32"/>
      <c r="J15" s="32"/>
      <c r="K15" s="32"/>
      <c r="L15" s="28"/>
    </row>
    <row r="16" spans="1:12" x14ac:dyDescent="0.2">
      <c r="A16" s="33"/>
      <c r="B16" s="39" t="s">
        <v>9</v>
      </c>
      <c r="C16" s="39"/>
      <c r="D16" s="7">
        <f>SUM(D10:D15)</f>
        <v>99</v>
      </c>
      <c r="E16" s="7"/>
      <c r="F16" s="7"/>
      <c r="G16" s="8">
        <f>SUM(G10:G15)</f>
        <v>6109</v>
      </c>
      <c r="H16" s="8">
        <f>SUM(H10:H15)</f>
        <v>11948.16547</v>
      </c>
      <c r="I16" s="32"/>
      <c r="J16" s="32"/>
      <c r="K16" s="32"/>
      <c r="L16" s="28"/>
    </row>
    <row r="17" spans="1:12" x14ac:dyDescent="0.2">
      <c r="A17" s="3"/>
      <c r="B17" s="26" t="s">
        <v>42</v>
      </c>
      <c r="C17" s="27"/>
      <c r="D17" s="4">
        <f>SUM(D16,D9)</f>
        <v>264</v>
      </c>
      <c r="E17" s="5">
        <f>G17/D17</f>
        <v>67.920454545454547</v>
      </c>
      <c r="F17" s="5"/>
      <c r="G17" s="5">
        <f>SUM(G16,G9)</f>
        <v>17931</v>
      </c>
      <c r="H17" s="5">
        <f>SUM(H16,H9)</f>
        <v>35069.987729999993</v>
      </c>
      <c r="I17" s="5"/>
      <c r="J17" s="5"/>
      <c r="K17" s="20"/>
      <c r="L17" s="20"/>
    </row>
  </sheetData>
  <autoFilter ref="A3:I17"/>
  <mergeCells count="10">
    <mergeCell ref="B17:C17"/>
    <mergeCell ref="L4:L16"/>
    <mergeCell ref="A1:L1"/>
    <mergeCell ref="J4:J16"/>
    <mergeCell ref="K4:K16"/>
    <mergeCell ref="I4:I16"/>
    <mergeCell ref="A10:A16"/>
    <mergeCell ref="B9:C9"/>
    <mergeCell ref="A4:A9"/>
    <mergeCell ref="B16:C16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="110" zoomScaleNormal="110" workbookViewId="0">
      <selection activeCell="A2" sqref="A2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28.28515625" style="1" bestFit="1" customWidth="1"/>
    <col min="4" max="8" width="12.140625" style="1" customWidth="1"/>
    <col min="9" max="9" width="10.28515625" style="1" customWidth="1"/>
    <col min="10" max="10" width="10.7109375" style="1" customWidth="1"/>
    <col min="11" max="16384" width="9.140625" style="1"/>
  </cols>
  <sheetData>
    <row r="1" spans="1:10" ht="56.25" customHeight="1" x14ac:dyDescent="0.2">
      <c r="A1" s="29" t="s">
        <v>45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58.5" customHeight="1" x14ac:dyDescent="0.2">
      <c r="A3" s="16" t="s">
        <v>2</v>
      </c>
      <c r="B3" s="16" t="s">
        <v>0</v>
      </c>
      <c r="C3" s="16" t="s">
        <v>1</v>
      </c>
      <c r="D3" s="17" t="s">
        <v>20</v>
      </c>
      <c r="E3" s="17" t="s">
        <v>25</v>
      </c>
      <c r="F3" s="17" t="s">
        <v>37</v>
      </c>
      <c r="G3" s="17" t="s">
        <v>26</v>
      </c>
      <c r="H3" s="17" t="s">
        <v>36</v>
      </c>
      <c r="I3" s="16" t="s">
        <v>27</v>
      </c>
      <c r="J3" s="16" t="s">
        <v>35</v>
      </c>
    </row>
    <row r="4" spans="1:10" ht="15" x14ac:dyDescent="0.25">
      <c r="A4" s="36" t="s">
        <v>40</v>
      </c>
      <c r="B4" s="22" t="s">
        <v>4</v>
      </c>
      <c r="C4" s="23" t="s">
        <v>8</v>
      </c>
      <c r="D4" s="24">
        <v>8</v>
      </c>
      <c r="E4" s="2"/>
      <c r="F4" s="19"/>
      <c r="G4" s="19">
        <f>D4*E4</f>
        <v>0</v>
      </c>
      <c r="H4" s="19">
        <f>G4*1.95583</f>
        <v>0</v>
      </c>
      <c r="I4" s="31">
        <f>G17*0.05</f>
        <v>0</v>
      </c>
      <c r="J4" s="31">
        <f>H17*0.05</f>
        <v>0</v>
      </c>
    </row>
    <row r="5" spans="1:10" ht="15" x14ac:dyDescent="0.25">
      <c r="A5" s="37"/>
      <c r="B5" s="22" t="s">
        <v>4</v>
      </c>
      <c r="C5" s="23" t="s">
        <v>7</v>
      </c>
      <c r="D5" s="24">
        <v>122</v>
      </c>
      <c r="E5" s="2"/>
      <c r="F5" s="19"/>
      <c r="G5" s="19">
        <f t="shared" ref="G5:G8" si="0">D5*E5</f>
        <v>0</v>
      </c>
      <c r="H5" s="19">
        <f t="shared" ref="H5:H8" si="1">G5*1.95583</f>
        <v>0</v>
      </c>
      <c r="I5" s="32"/>
      <c r="J5" s="32"/>
    </row>
    <row r="6" spans="1:10" ht="15" x14ac:dyDescent="0.25">
      <c r="A6" s="37"/>
      <c r="B6" s="22" t="s">
        <v>30</v>
      </c>
      <c r="C6" s="23" t="s">
        <v>8</v>
      </c>
      <c r="D6" s="24">
        <v>4</v>
      </c>
      <c r="E6" s="2"/>
      <c r="F6" s="19"/>
      <c r="G6" s="19">
        <f t="shared" si="0"/>
        <v>0</v>
      </c>
      <c r="H6" s="19">
        <f t="shared" si="1"/>
        <v>0</v>
      </c>
      <c r="I6" s="32"/>
      <c r="J6" s="32"/>
    </row>
    <row r="7" spans="1:10" ht="15" x14ac:dyDescent="0.25">
      <c r="A7" s="37"/>
      <c r="B7" s="22" t="s">
        <v>30</v>
      </c>
      <c r="C7" s="23" t="s">
        <v>7</v>
      </c>
      <c r="D7" s="24">
        <v>23</v>
      </c>
      <c r="E7" s="2"/>
      <c r="F7" s="19"/>
      <c r="G7" s="19">
        <f t="shared" si="0"/>
        <v>0</v>
      </c>
      <c r="H7" s="19">
        <f t="shared" si="1"/>
        <v>0</v>
      </c>
      <c r="I7" s="32"/>
      <c r="J7" s="32"/>
    </row>
    <row r="8" spans="1:10" ht="15" x14ac:dyDescent="0.25">
      <c r="A8" s="37"/>
      <c r="B8" s="22" t="s">
        <v>5</v>
      </c>
      <c r="C8" s="23" t="s">
        <v>7</v>
      </c>
      <c r="D8" s="24">
        <v>8</v>
      </c>
      <c r="E8" s="2"/>
      <c r="F8" s="19"/>
      <c r="G8" s="19">
        <f t="shared" si="0"/>
        <v>0</v>
      </c>
      <c r="H8" s="19">
        <f t="shared" si="1"/>
        <v>0</v>
      </c>
      <c r="I8" s="32"/>
      <c r="J8" s="32"/>
    </row>
    <row r="9" spans="1:10" x14ac:dyDescent="0.2">
      <c r="A9" s="38"/>
      <c r="B9" s="34" t="s">
        <v>9</v>
      </c>
      <c r="C9" s="35"/>
      <c r="D9" s="7">
        <f>SUM(D4:D8)</f>
        <v>165</v>
      </c>
      <c r="E9" s="7"/>
      <c r="F9" s="7"/>
      <c r="G9" s="8">
        <f>SUM(G4:G8)</f>
        <v>0</v>
      </c>
      <c r="H9" s="8">
        <f>SUM(H4:H8)</f>
        <v>0</v>
      </c>
      <c r="I9" s="32"/>
      <c r="J9" s="32"/>
    </row>
    <row r="10" spans="1:10" ht="15" x14ac:dyDescent="0.25">
      <c r="A10" s="33" t="s">
        <v>41</v>
      </c>
      <c r="B10" s="25" t="s">
        <v>5</v>
      </c>
      <c r="C10" s="23" t="s">
        <v>7</v>
      </c>
      <c r="D10" s="24">
        <v>82</v>
      </c>
      <c r="E10" s="2"/>
      <c r="F10" s="19"/>
      <c r="G10" s="19">
        <f t="shared" ref="G10:G15" si="2">D10*E10</f>
        <v>0</v>
      </c>
      <c r="H10" s="19">
        <f t="shared" ref="H10:H15" si="3">G10*1.95583</f>
        <v>0</v>
      </c>
      <c r="I10" s="32"/>
      <c r="J10" s="32"/>
    </row>
    <row r="11" spans="1:10" ht="15" x14ac:dyDescent="0.25">
      <c r="A11" s="33"/>
      <c r="B11" s="25" t="s">
        <v>4</v>
      </c>
      <c r="C11" s="23" t="s">
        <v>7</v>
      </c>
      <c r="D11" s="24">
        <v>6</v>
      </c>
      <c r="E11" s="2"/>
      <c r="F11" s="19"/>
      <c r="G11" s="19">
        <f t="shared" si="2"/>
        <v>0</v>
      </c>
      <c r="H11" s="19">
        <f t="shared" si="3"/>
        <v>0</v>
      </c>
      <c r="I11" s="32"/>
      <c r="J11" s="32"/>
    </row>
    <row r="12" spans="1:10" ht="15" x14ac:dyDescent="0.25">
      <c r="A12" s="33"/>
      <c r="B12" s="25" t="s">
        <v>29</v>
      </c>
      <c r="C12" s="23" t="s">
        <v>7</v>
      </c>
      <c r="D12" s="24">
        <v>3</v>
      </c>
      <c r="E12" s="2"/>
      <c r="F12" s="19"/>
      <c r="G12" s="19">
        <f t="shared" si="2"/>
        <v>0</v>
      </c>
      <c r="H12" s="19">
        <f t="shared" si="3"/>
        <v>0</v>
      </c>
      <c r="I12" s="32"/>
      <c r="J12" s="32"/>
    </row>
    <row r="13" spans="1:10" ht="15" x14ac:dyDescent="0.25">
      <c r="A13" s="33"/>
      <c r="B13" s="25" t="s">
        <v>39</v>
      </c>
      <c r="C13" s="23" t="s">
        <v>7</v>
      </c>
      <c r="D13" s="24">
        <v>4</v>
      </c>
      <c r="E13" s="2"/>
      <c r="F13" s="19"/>
      <c r="G13" s="19">
        <f t="shared" si="2"/>
        <v>0</v>
      </c>
      <c r="H13" s="19">
        <f t="shared" si="3"/>
        <v>0</v>
      </c>
      <c r="I13" s="32"/>
      <c r="J13" s="32"/>
    </row>
    <row r="14" spans="1:10" ht="15" x14ac:dyDescent="0.25">
      <c r="A14" s="33"/>
      <c r="B14" s="25" t="s">
        <v>6</v>
      </c>
      <c r="C14" s="23" t="s">
        <v>7</v>
      </c>
      <c r="D14" s="24">
        <v>3</v>
      </c>
      <c r="E14" s="2"/>
      <c r="F14" s="19"/>
      <c r="G14" s="19">
        <f t="shared" si="2"/>
        <v>0</v>
      </c>
      <c r="H14" s="19">
        <f t="shared" si="3"/>
        <v>0</v>
      </c>
      <c r="I14" s="32"/>
      <c r="J14" s="32"/>
    </row>
    <row r="15" spans="1:10" ht="15" x14ac:dyDescent="0.25">
      <c r="A15" s="33"/>
      <c r="B15" s="25" t="s">
        <v>3</v>
      </c>
      <c r="C15" s="23" t="s">
        <v>7</v>
      </c>
      <c r="D15" s="24">
        <v>1</v>
      </c>
      <c r="E15" s="2"/>
      <c r="F15" s="19"/>
      <c r="G15" s="19">
        <f t="shared" si="2"/>
        <v>0</v>
      </c>
      <c r="H15" s="19">
        <f t="shared" si="3"/>
        <v>0</v>
      </c>
      <c r="I15" s="32"/>
      <c r="J15" s="32"/>
    </row>
    <row r="16" spans="1:10" x14ac:dyDescent="0.2">
      <c r="A16" s="33"/>
      <c r="B16" s="39" t="s">
        <v>9</v>
      </c>
      <c r="C16" s="39"/>
      <c r="D16" s="7">
        <f>SUM(D10:D15)</f>
        <v>99</v>
      </c>
      <c r="E16" s="7"/>
      <c r="F16" s="7"/>
      <c r="G16" s="8">
        <f>SUM(G10:G15)</f>
        <v>0</v>
      </c>
      <c r="H16" s="8">
        <f>SUM(H10:H15)</f>
        <v>0</v>
      </c>
      <c r="I16" s="32"/>
      <c r="J16" s="32"/>
    </row>
    <row r="17" spans="1:10" x14ac:dyDescent="0.2">
      <c r="A17" s="3"/>
      <c r="B17" s="26" t="s">
        <v>42</v>
      </c>
      <c r="C17" s="27"/>
      <c r="D17" s="4">
        <f>SUM(D16,D9)</f>
        <v>264</v>
      </c>
      <c r="E17" s="5">
        <f>G17/D17</f>
        <v>0</v>
      </c>
      <c r="F17" s="5"/>
      <c r="G17" s="5">
        <f>SUM(G16,G9)</f>
        <v>0</v>
      </c>
      <c r="H17" s="5">
        <f>SUM(H16,H9)</f>
        <v>0</v>
      </c>
      <c r="I17" s="5"/>
      <c r="J17" s="5"/>
    </row>
  </sheetData>
  <autoFilter ref="A3:G3"/>
  <mergeCells count="8">
    <mergeCell ref="B17:C17"/>
    <mergeCell ref="B9:C9"/>
    <mergeCell ref="A10:A16"/>
    <mergeCell ref="B16:C16"/>
    <mergeCell ref="A1:J1"/>
    <mergeCell ref="A4:A9"/>
    <mergeCell ref="I4:I16"/>
    <mergeCell ref="J4:J16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workbookViewId="0">
      <selection activeCell="B9" sqref="B9"/>
    </sheetView>
  </sheetViews>
  <sheetFormatPr defaultRowHeight="15" x14ac:dyDescent="0.25"/>
  <cols>
    <col min="1" max="1" width="5.7109375" style="14" customWidth="1"/>
    <col min="2" max="2" width="10.5703125" style="14" customWidth="1"/>
    <col min="3" max="3" width="17.85546875" style="14" customWidth="1"/>
    <col min="4" max="11" width="8.85546875" style="14"/>
  </cols>
  <sheetData>
    <row r="2" spans="1:11" ht="18.75" x14ac:dyDescent="0.25">
      <c r="B2" s="46" t="s">
        <v>10</v>
      </c>
      <c r="C2" s="46"/>
      <c r="D2" s="46"/>
      <c r="E2" s="46"/>
      <c r="F2" s="46"/>
      <c r="G2" s="46"/>
      <c r="H2" s="46"/>
    </row>
    <row r="3" spans="1:11" ht="18.75" x14ac:dyDescent="0.25">
      <c r="B3" s="46" t="s">
        <v>28</v>
      </c>
      <c r="C3" s="46"/>
      <c r="D3" s="46"/>
      <c r="E3" s="46"/>
      <c r="F3" s="46"/>
      <c r="G3" s="46"/>
      <c r="H3" s="46"/>
    </row>
    <row r="4" spans="1:11" ht="18.75" x14ac:dyDescent="0.25">
      <c r="B4" s="46" t="s">
        <v>43</v>
      </c>
      <c r="C4" s="46"/>
      <c r="D4" s="46"/>
      <c r="E4" s="46"/>
      <c r="F4" s="46"/>
      <c r="G4" s="46"/>
      <c r="H4" s="46"/>
    </row>
    <row r="5" spans="1:11" ht="19.5" thickBot="1" x14ac:dyDescent="0.3">
      <c r="B5" s="9"/>
      <c r="C5" s="9"/>
    </row>
    <row r="6" spans="1:11" ht="15.75" thickBot="1" x14ac:dyDescent="0.3">
      <c r="B6" s="40" t="s">
        <v>11</v>
      </c>
      <c r="C6" s="40" t="s">
        <v>12</v>
      </c>
      <c r="D6" s="42" t="s">
        <v>18</v>
      </c>
      <c r="E6" s="43"/>
      <c r="F6" s="43"/>
      <c r="G6" s="44"/>
      <c r="H6" s="40" t="s">
        <v>13</v>
      </c>
    </row>
    <row r="7" spans="1:11" ht="15.75" thickBot="1" x14ac:dyDescent="0.3">
      <c r="B7" s="41"/>
      <c r="C7" s="41"/>
      <c r="D7" s="11" t="s">
        <v>14</v>
      </c>
      <c r="E7" s="11" t="s">
        <v>15</v>
      </c>
      <c r="F7" s="11" t="s">
        <v>16</v>
      </c>
      <c r="G7" s="11" t="s">
        <v>17</v>
      </c>
      <c r="H7" s="45"/>
    </row>
    <row r="8" spans="1:11" ht="15.75" thickBot="1" x14ac:dyDescent="0.3">
      <c r="B8" s="21" t="s">
        <v>44</v>
      </c>
      <c r="C8" s="12" t="s">
        <v>19</v>
      </c>
      <c r="D8" s="10">
        <v>0</v>
      </c>
      <c r="E8" s="11">
        <v>0</v>
      </c>
      <c r="F8" s="11">
        <v>164</v>
      </c>
      <c r="G8" s="11">
        <v>100</v>
      </c>
      <c r="H8" s="13">
        <f>SUM(D8:G8)</f>
        <v>264</v>
      </c>
    </row>
    <row r="9" spans="1:11" x14ac:dyDescent="0.25">
      <c r="I9" s="15">
        <f>'ПРИЛ1_17-14-26'!D17</f>
        <v>264</v>
      </c>
    </row>
    <row r="11" spans="1:11" x14ac:dyDescent="0.25">
      <c r="A11" s="1"/>
      <c r="B11" s="1"/>
      <c r="C11" s="1"/>
      <c r="D11" s="1"/>
      <c r="E11" s="1"/>
      <c r="F11" s="1"/>
      <c r="G11" s="1"/>
      <c r="H11" s="6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6"/>
      <c r="I13" s="1"/>
      <c r="J13" s="1"/>
      <c r="K13" s="1"/>
    </row>
    <row r="15" spans="1:11" x14ac:dyDescent="0.25">
      <c r="A15" s="1"/>
      <c r="B15" s="1"/>
      <c r="C15" s="1"/>
      <c r="D15" s="1"/>
      <c r="E15" s="1"/>
      <c r="F15" s="1"/>
      <c r="G15" s="1"/>
      <c r="H15" s="6"/>
      <c r="I15" s="1"/>
      <c r="J15" s="1"/>
      <c r="K15" s="1"/>
    </row>
  </sheetData>
  <mergeCells count="7">
    <mergeCell ref="B6:B7"/>
    <mergeCell ref="C6:C7"/>
    <mergeCell ref="D6:G6"/>
    <mergeCell ref="H6:H7"/>
    <mergeCell ref="B2:H2"/>
    <mergeCell ref="B3:H3"/>
    <mergeCell ref="B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ПРИЛ1_17-14-26</vt:lpstr>
      <vt:lpstr>ПРИЛ2_17-14-26</vt:lpstr>
      <vt:lpstr>ПРИЛ3_17-14-26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2026-07-08T11:11:14Z</dcterms:modified>
</cp:coreProperties>
</file>