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Обект 14-2-2026 стояща на корен\"/>
    </mc:Choice>
  </mc:AlternateContent>
  <xr:revisionPtr revIDLastSave="0" documentId="13_ncr:1_{D3785BA2-784A-42B7-B106-096CC0B8B490}" xr6:coauthVersionLast="47" xr6:coauthVersionMax="47" xr10:uidLastSave="{00000000-0000-0000-0000-000000000000}"/>
  <bookViews>
    <workbookView xWindow="2070" yWindow="3405" windowWidth="21615" windowHeight="11400" tabRatio="779" xr2:uid="{68C91075-90E9-4BA8-9DDC-AD1564925057}"/>
  </bookViews>
  <sheets>
    <sheet name="ПРИЛОЖЕНИЕ 1" sheetId="19" r:id="rId1"/>
    <sheet name="Приложение 2" sheetId="20" r:id="rId2"/>
    <sheet name="Приложение 3" sheetId="21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6" i="19" l="1"/>
  <c r="O7" i="19"/>
  <c r="O8" i="19"/>
  <c r="O9" i="19"/>
  <c r="O10" i="19"/>
  <c r="O11" i="19"/>
  <c r="O12" i="19"/>
  <c r="O13" i="19"/>
  <c r="O5" i="19"/>
  <c r="F12" i="20"/>
  <c r="F8" i="20"/>
  <c r="M13" i="19"/>
  <c r="L13" i="19"/>
  <c r="I10" i="19"/>
  <c r="I11" i="19"/>
  <c r="I9" i="19"/>
  <c r="K9" i="19" s="1"/>
  <c r="I6" i="19"/>
  <c r="K6" i="19" s="1"/>
  <c r="I7" i="19"/>
  <c r="I5" i="19"/>
  <c r="K5" i="19" s="1"/>
  <c r="G12" i="20"/>
  <c r="G8" i="20"/>
  <c r="G13" i="20" s="1"/>
  <c r="J10" i="19"/>
  <c r="G13" i="19"/>
  <c r="K10" i="19"/>
  <c r="K11" i="19"/>
  <c r="K7" i="19"/>
  <c r="F13" i="20" l="1"/>
  <c r="M13" i="20"/>
  <c r="L13" i="20"/>
  <c r="J9" i="19"/>
  <c r="J11" i="19"/>
  <c r="J5" i="19"/>
  <c r="J6" i="19"/>
  <c r="J7" i="19"/>
  <c r="G12" i="21"/>
  <c r="G12" i="19"/>
  <c r="F12" i="19"/>
  <c r="G8" i="19"/>
  <c r="F8" i="19"/>
  <c r="F13" i="19" s="1"/>
  <c r="J8" i="19" l="1"/>
  <c r="J12" i="19"/>
  <c r="K12" i="19"/>
  <c r="K8" i="19"/>
  <c r="K13" i="19" l="1"/>
  <c r="J13" i="19"/>
</calcChain>
</file>

<file path=xl/sharedStrings.xml><?xml version="1.0" encoding="utf-8"?>
<sst xmlns="http://schemas.openxmlformats.org/spreadsheetml/2006/main" count="112" uniqueCount="45">
  <si>
    <t>Отдел и подотдел</t>
  </si>
  <si>
    <t>Дървесен вид</t>
  </si>
  <si>
    <t>Сортимент</t>
  </si>
  <si>
    <t>Дърва за огрев</t>
  </si>
  <si>
    <t>пр.м3</t>
  </si>
  <si>
    <t>Всичко за подотдела</t>
  </si>
  <si>
    <t>Мерна единица</t>
  </si>
  <si>
    <t xml:space="preserve">Прогнозно коли-чество дървесина, пл.м3 </t>
  </si>
  <si>
    <t xml:space="preserve">Прогнозно коли-чество дървесина, пр.м3  </t>
  </si>
  <si>
    <t>Начална цена в лв.</t>
  </si>
  <si>
    <t xml:space="preserve">Обща стойност,
лв. без ДДС </t>
  </si>
  <si>
    <t>ОБЕКТ</t>
  </si>
  <si>
    <t>ПРИЛОЖЕНИЕ №1</t>
  </si>
  <si>
    <t>Начална цена в евро €.</t>
  </si>
  <si>
    <t xml:space="preserve">Обща стойност,
евро €. без ДДС </t>
  </si>
  <si>
    <t>Средна технол. д-на</t>
  </si>
  <si>
    <t>Дребна технол. д-на</t>
  </si>
  <si>
    <t>за продажба на прогнозни количества стояща дървесина на корен</t>
  </si>
  <si>
    <t>ЗА ПРОДАВАЧА:………………………………..</t>
  </si>
  <si>
    <t>ЗА КУПУВАЧА:……………………………</t>
  </si>
  <si>
    <t>Ръководител счет. отдел: ................................</t>
  </si>
  <si>
    <t>Директор ТП ДГС ДОБРИЧ</t>
  </si>
  <si>
    <t>/инж. Константин Костов/</t>
  </si>
  <si>
    <t xml:space="preserve">                       /В. Николова/</t>
  </si>
  <si>
    <t xml:space="preserve">ПРИЛОЖЕНИЕ 3 </t>
  </si>
  <si>
    <t>към Договор №…... от …...........2026 г.</t>
  </si>
  <si>
    <t>График за  покупко-продажба на прогнозни количества стояща дървесина на корен по тримесечия за 2026 година</t>
  </si>
  <si>
    <t>Обект №</t>
  </si>
  <si>
    <t>Отдел, подотдел</t>
  </si>
  <si>
    <t xml:space="preserve">Тримесечия на 2026 год. / прогнозно количество дървесина </t>
  </si>
  <si>
    <t>Общо количество</t>
  </si>
  <si>
    <t>II тримесечие</t>
  </si>
  <si>
    <t>III тримесечие</t>
  </si>
  <si>
    <t>IV тримесечие</t>
  </si>
  <si>
    <t>пл.м3</t>
  </si>
  <si>
    <t>Гаранция за изпълнение  евро €</t>
  </si>
  <si>
    <t>Гаранция за изпълнение в лв.</t>
  </si>
  <si>
    <t>9-а</t>
  </si>
  <si>
    <t>38-е</t>
  </si>
  <si>
    <t>ОБЕКТ№ 14-2-26</t>
  </si>
  <si>
    <t>ОБЩО  ЗА ОБЕКТ № 14-2-26</t>
  </si>
  <si>
    <t>9-а; 38-е</t>
  </si>
  <si>
    <t>ОБЕКТ  № 14-2-26</t>
  </si>
  <si>
    <t>Обект №14-2-26    ТП "ДГСДобрич"</t>
  </si>
  <si>
    <t>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</si>
</sst>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"/>
    <numFmt numFmtId="165" formatCode="0.0000"/>
  </numFmts>
  <fonts count="18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Arial"/>
      <family val="2"/>
    </font>
    <font>
      <b/>
      <sz val="10"/>
      <name val="Arial"/>
      <family val="2"/>
      <charset val="204"/>
    </font>
    <font>
      <b/>
      <sz val="12"/>
      <color indexed="8"/>
      <name val="Calibri"/>
      <family val="2"/>
      <charset val="204"/>
    </font>
    <font>
      <b/>
      <sz val="12"/>
      <color rgb="FF000000"/>
      <name val="Times New Roman"/>
      <family val="1"/>
      <charset val="204"/>
    </font>
    <font>
      <b/>
      <sz val="12"/>
      <color rgb="FF000000"/>
      <name val="Calibri"/>
      <family val="2"/>
      <charset val="204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4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93">
    <xf numFmtId="0" fontId="0" fillId="0" borderId="0" xfId="0"/>
    <xf numFmtId="0" fontId="1" fillId="0" borderId="0" xfId="0" applyFont="1"/>
    <xf numFmtId="0" fontId="1" fillId="2" borderId="5" xfId="0" applyFont="1" applyFill="1" applyBorder="1"/>
    <xf numFmtId="0" fontId="1" fillId="2" borderId="6" xfId="0" applyFont="1" applyFill="1" applyBorder="1"/>
    <xf numFmtId="1" fontId="1" fillId="2" borderId="6" xfId="0" applyNumberFormat="1" applyFont="1" applyFill="1" applyBorder="1" applyAlignment="1">
      <alignment horizontal="right" vertical="top"/>
    </xf>
    <xf numFmtId="0" fontId="1" fillId="2" borderId="13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2" fontId="2" fillId="2" borderId="6" xfId="0" applyNumberFormat="1" applyFont="1" applyFill="1" applyBorder="1"/>
    <xf numFmtId="0" fontId="1" fillId="2" borderId="14" xfId="0" applyFont="1" applyFill="1" applyBorder="1" applyAlignment="1">
      <alignment horizontal="center"/>
    </xf>
    <xf numFmtId="0" fontId="5" fillId="0" borderId="15" xfId="2" applyFont="1" applyBorder="1" applyAlignment="1">
      <alignment horizontal="center" vertical="center" textRotation="90" wrapText="1"/>
    </xf>
    <xf numFmtId="0" fontId="5" fillId="0" borderId="11" xfId="2" applyFont="1" applyBorder="1" applyAlignment="1">
      <alignment horizontal="center" vertical="center" textRotation="90" wrapText="1"/>
    </xf>
    <xf numFmtId="0" fontId="5" fillId="0" borderId="2" xfId="2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 textRotation="90"/>
    </xf>
    <xf numFmtId="0" fontId="6" fillId="0" borderId="2" xfId="2" applyFont="1" applyBorder="1" applyAlignment="1">
      <alignment horizontal="center" vertical="center" textRotation="90" wrapText="1"/>
    </xf>
    <xf numFmtId="2" fontId="6" fillId="0" borderId="2" xfId="2" applyNumberFormat="1" applyFont="1" applyBorder="1" applyAlignment="1">
      <alignment horizontal="center" vertical="center" textRotation="90" wrapText="1"/>
    </xf>
    <xf numFmtId="0" fontId="6" fillId="0" borderId="3" xfId="2" applyFont="1" applyBorder="1" applyAlignment="1">
      <alignment horizontal="center" vertical="center" textRotation="90" wrapText="1"/>
    </xf>
    <xf numFmtId="0" fontId="6" fillId="0" borderId="1" xfId="2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"/>
    </xf>
    <xf numFmtId="0" fontId="6" fillId="0" borderId="15" xfId="2" applyFont="1" applyBorder="1" applyAlignment="1">
      <alignment horizontal="center"/>
    </xf>
    <xf numFmtId="0" fontId="5" fillId="2" borderId="15" xfId="2" applyFont="1" applyFill="1" applyBorder="1" applyAlignment="1">
      <alignment horizontal="center" vertical="center" textRotation="90" wrapText="1"/>
    </xf>
    <xf numFmtId="0" fontId="6" fillId="0" borderId="12" xfId="2" applyFont="1" applyBorder="1" applyAlignment="1">
      <alignment horizontal="center" vertical="center" textRotation="90" wrapText="1"/>
    </xf>
    <xf numFmtId="0" fontId="6" fillId="2" borderId="1" xfId="2" applyFont="1" applyFill="1" applyBorder="1" applyAlignment="1">
      <alignment horizontal="center" vertical="center" wrapText="1"/>
    </xf>
    <xf numFmtId="0" fontId="6" fillId="0" borderId="9" xfId="2" applyFont="1" applyBorder="1" applyAlignment="1">
      <alignment horizontal="center"/>
    </xf>
    <xf numFmtId="0" fontId="5" fillId="0" borderId="10" xfId="0" applyFont="1" applyBorder="1" applyAlignment="1">
      <alignment horizontal="center" vertical="center" wrapText="1"/>
    </xf>
    <xf numFmtId="2" fontId="2" fillId="2" borderId="13" xfId="0" applyNumberFormat="1" applyFont="1" applyFill="1" applyBorder="1"/>
    <xf numFmtId="2" fontId="8" fillId="2" borderId="18" xfId="0" applyNumberFormat="1" applyFont="1" applyFill="1" applyBorder="1"/>
    <xf numFmtId="2" fontId="8" fillId="2" borderId="4" xfId="0" applyNumberFormat="1" applyFont="1" applyFill="1" applyBorder="1"/>
    <xf numFmtId="1" fontId="1" fillId="2" borderId="5" xfId="0" applyNumberFormat="1" applyFont="1" applyFill="1" applyBorder="1" applyAlignment="1">
      <alignment horizontal="right" vertical="top"/>
    </xf>
    <xf numFmtId="0" fontId="5" fillId="4" borderId="2" xfId="0" applyFont="1" applyFill="1" applyBorder="1" applyAlignment="1">
      <alignment horizontal="right" vertical="top"/>
    </xf>
    <xf numFmtId="0" fontId="5" fillId="4" borderId="16" xfId="0" applyFont="1" applyFill="1" applyBorder="1" applyAlignment="1">
      <alignment horizontal="right" vertical="top"/>
    </xf>
    <xf numFmtId="2" fontId="5" fillId="4" borderId="3" xfId="0" applyNumberFormat="1" applyFont="1" applyFill="1" applyBorder="1" applyAlignment="1">
      <alignment horizontal="right" vertical="top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1" fontId="5" fillId="4" borderId="2" xfId="0" applyNumberFormat="1" applyFont="1" applyFill="1" applyBorder="1" applyAlignment="1">
      <alignment horizontal="right" vertical="top"/>
    </xf>
    <xf numFmtId="1" fontId="5" fillId="3" borderId="25" xfId="2" applyNumberFormat="1" applyFont="1" applyFill="1" applyBorder="1"/>
    <xf numFmtId="2" fontId="5" fillId="3" borderId="25" xfId="2" applyNumberFormat="1" applyFont="1" applyFill="1" applyBorder="1"/>
    <xf numFmtId="2" fontId="8" fillId="2" borderId="26" xfId="0" applyNumberFormat="1" applyFont="1" applyFill="1" applyBorder="1"/>
    <xf numFmtId="2" fontId="8" fillId="2" borderId="7" xfId="0" applyNumberFormat="1" applyFont="1" applyFill="1" applyBorder="1"/>
    <xf numFmtId="0" fontId="0" fillId="2" borderId="0" xfId="0" applyFill="1"/>
    <xf numFmtId="2" fontId="0" fillId="0" borderId="0" xfId="0" applyNumberFormat="1"/>
    <xf numFmtId="2" fontId="1" fillId="0" borderId="0" xfId="0" applyNumberFormat="1" applyFont="1"/>
    <xf numFmtId="0" fontId="9" fillId="0" borderId="0" xfId="0" applyFont="1"/>
    <xf numFmtId="1" fontId="9" fillId="0" borderId="0" xfId="0" applyNumberFormat="1" applyFont="1"/>
    <xf numFmtId="0" fontId="3" fillId="0" borderId="0" xfId="0" applyFont="1" applyAlignment="1">
      <alignment vertical="top"/>
    </xf>
    <xf numFmtId="1" fontId="3" fillId="0" borderId="0" xfId="0" applyNumberFormat="1" applyFont="1" applyAlignment="1">
      <alignment vertical="top"/>
    </xf>
    <xf numFmtId="0" fontId="10" fillId="0" borderId="0" xfId="0" applyFont="1"/>
    <xf numFmtId="0" fontId="11" fillId="0" borderId="0" xfId="0" applyFont="1" applyAlignment="1">
      <alignment vertical="center"/>
    </xf>
    <xf numFmtId="0" fontId="12" fillId="0" borderId="36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center" vertical="center"/>
    </xf>
    <xf numFmtId="1" fontId="15" fillId="0" borderId="25" xfId="0" applyNumberFormat="1" applyFont="1" applyBorder="1" applyAlignment="1">
      <alignment vertical="center"/>
    </xf>
    <xf numFmtId="0" fontId="16" fillId="0" borderId="25" xfId="0" applyFont="1" applyBorder="1" applyAlignment="1">
      <alignment horizontal="right" vertical="center"/>
    </xf>
    <xf numFmtId="1" fontId="17" fillId="0" borderId="39" xfId="0" applyNumberFormat="1" applyFont="1" applyBorder="1" applyAlignment="1">
      <alignment vertical="center"/>
    </xf>
    <xf numFmtId="0" fontId="14" fillId="0" borderId="25" xfId="0" applyFont="1" applyBorder="1" applyAlignment="1">
      <alignment horizontal="center" vertical="center" wrapText="1"/>
    </xf>
    <xf numFmtId="164" fontId="1" fillId="0" borderId="0" xfId="0" applyNumberFormat="1" applyFont="1"/>
    <xf numFmtId="165" fontId="1" fillId="0" borderId="0" xfId="0" applyNumberFormat="1" applyFont="1"/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10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5" fillId="3" borderId="8" xfId="2" applyFont="1" applyFill="1" applyBorder="1" applyAlignment="1">
      <alignment horizontal="left"/>
    </xf>
    <xf numFmtId="0" fontId="5" fillId="3" borderId="9" xfId="2" applyFont="1" applyFill="1" applyBorder="1" applyAlignment="1">
      <alignment horizontal="left"/>
    </xf>
    <xf numFmtId="0" fontId="5" fillId="3" borderId="24" xfId="2" applyFont="1" applyFill="1" applyBorder="1" applyAlignment="1">
      <alignment horizontal="left"/>
    </xf>
    <xf numFmtId="0" fontId="5" fillId="3" borderId="19" xfId="2" applyFont="1" applyFill="1" applyBorder="1" applyAlignment="1">
      <alignment horizontal="left"/>
    </xf>
    <xf numFmtId="0" fontId="7" fillId="0" borderId="0" xfId="0" applyFont="1" applyAlignment="1">
      <alignment horizontal="center"/>
    </xf>
    <xf numFmtId="0" fontId="6" fillId="0" borderId="4" xfId="2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center" vertical="center" wrapText="1"/>
    </xf>
    <xf numFmtId="0" fontId="7" fillId="0" borderId="24" xfId="0" applyFont="1" applyBorder="1" applyAlignment="1">
      <alignment horizontal="center"/>
    </xf>
    <xf numFmtId="0" fontId="7" fillId="2" borderId="0" xfId="0" applyFont="1" applyFill="1" applyAlignment="1">
      <alignment horizontal="center" vertical="top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49" fontId="12" fillId="0" borderId="29" xfId="0" applyNumberFormat="1" applyFont="1" applyBorder="1" applyAlignment="1">
      <alignment horizontal="center" vertical="center" wrapText="1"/>
    </xf>
    <xf numFmtId="49" fontId="12" fillId="0" borderId="30" xfId="0" applyNumberFormat="1" applyFont="1" applyBorder="1" applyAlignment="1">
      <alignment horizontal="center" vertical="center" wrapText="1"/>
    </xf>
    <xf numFmtId="49" fontId="12" fillId="0" borderId="31" xfId="0" applyNumberFormat="1" applyFont="1" applyBorder="1" applyAlignment="1">
      <alignment horizontal="center" vertical="center" wrapText="1"/>
    </xf>
    <xf numFmtId="49" fontId="12" fillId="0" borderId="22" xfId="0" applyNumberFormat="1" applyFont="1" applyBorder="1" applyAlignment="1">
      <alignment horizontal="center" vertical="center" wrapText="1"/>
    </xf>
    <xf numFmtId="49" fontId="12" fillId="0" borderId="35" xfId="0" applyNumberFormat="1" applyFont="1" applyBorder="1" applyAlignment="1">
      <alignment horizontal="center" vertical="center" wrapText="1"/>
    </xf>
    <xf numFmtId="49" fontId="12" fillId="0" borderId="17" xfId="0" applyNumberFormat="1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</cellXfs>
  <cellStyles count="3">
    <cellStyle name="Normal" xfId="0" builtinId="0"/>
    <cellStyle name="Normal 2" xfId="2" xr:uid="{A26D1A67-4AD8-46FB-8422-B186088D6514}"/>
    <cellStyle name="Нормален 2" xfId="1" xr:uid="{215FDF2F-8168-4914-801D-671B8A8092B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876E1-888B-40EC-B855-92784D5C601A}">
  <dimension ref="A1:P24"/>
  <sheetViews>
    <sheetView tabSelected="1" workbookViewId="0">
      <selection activeCell="P3" sqref="P3"/>
    </sheetView>
  </sheetViews>
  <sheetFormatPr defaultRowHeight="15" x14ac:dyDescent="0.25"/>
  <cols>
    <col min="1" max="1" width="8.7109375" customWidth="1"/>
    <col min="2" max="2" width="8.5703125" style="39" customWidth="1"/>
    <col min="3" max="3" width="8.28515625" customWidth="1"/>
    <col min="4" max="4" width="19.7109375" customWidth="1"/>
    <col min="5" max="5" width="6.140625" customWidth="1"/>
    <col min="6" max="6" width="7.42578125" customWidth="1"/>
    <col min="7" max="7" width="8.85546875" customWidth="1"/>
    <col min="8" max="8" width="7.7109375" customWidth="1"/>
    <col min="9" max="9" width="8" customWidth="1"/>
    <col min="10" max="10" width="9.42578125" customWidth="1"/>
    <col min="11" max="11" width="9.85546875" customWidth="1"/>
    <col min="12" max="13" width="8.28515625" customWidth="1"/>
  </cols>
  <sheetData>
    <row r="1" spans="1:16" ht="15.75" x14ac:dyDescent="0.25">
      <c r="A1" s="67" t="s">
        <v>12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</row>
    <row r="2" spans="1:16" ht="16.5" thickBot="1" x14ac:dyDescent="0.3">
      <c r="A2" s="74" t="s">
        <v>17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</row>
    <row r="3" spans="1:16" ht="129" customHeight="1" thickBot="1" x14ac:dyDescent="0.3">
      <c r="A3" s="9" t="s">
        <v>11</v>
      </c>
      <c r="B3" s="20" t="s">
        <v>0</v>
      </c>
      <c r="C3" s="10" t="s">
        <v>1</v>
      </c>
      <c r="D3" s="11" t="s">
        <v>2</v>
      </c>
      <c r="E3" s="12" t="s">
        <v>6</v>
      </c>
      <c r="F3" s="13" t="s">
        <v>7</v>
      </c>
      <c r="G3" s="13" t="s">
        <v>8</v>
      </c>
      <c r="H3" s="14" t="s">
        <v>13</v>
      </c>
      <c r="I3" s="14" t="s">
        <v>9</v>
      </c>
      <c r="J3" s="15" t="s">
        <v>14</v>
      </c>
      <c r="K3" s="15" t="s">
        <v>10</v>
      </c>
      <c r="L3" s="21" t="s">
        <v>35</v>
      </c>
      <c r="M3" s="21" t="s">
        <v>36</v>
      </c>
    </row>
    <row r="4" spans="1:16" ht="16.5" customHeight="1" thickBot="1" x14ac:dyDescent="0.3">
      <c r="A4" s="16">
        <v>1</v>
      </c>
      <c r="B4" s="22">
        <v>2</v>
      </c>
      <c r="C4" s="17">
        <v>3</v>
      </c>
      <c r="D4" s="17">
        <v>4</v>
      </c>
      <c r="E4" s="17">
        <v>5</v>
      </c>
      <c r="F4" s="18">
        <v>6</v>
      </c>
      <c r="G4" s="18">
        <v>7</v>
      </c>
      <c r="H4" s="23">
        <v>9</v>
      </c>
      <c r="I4" s="18">
        <v>8</v>
      </c>
      <c r="J4" s="19">
        <v>11</v>
      </c>
      <c r="K4" s="19">
        <v>10</v>
      </c>
      <c r="L4" s="24">
        <v>12</v>
      </c>
      <c r="M4" s="24">
        <v>13</v>
      </c>
    </row>
    <row r="5" spans="1:16" s="1" customFormat="1" ht="13.5" customHeight="1" x14ac:dyDescent="0.2">
      <c r="A5" s="68" t="s">
        <v>39</v>
      </c>
      <c r="B5" s="69" t="s">
        <v>37</v>
      </c>
      <c r="C5" s="8" t="s">
        <v>44</v>
      </c>
      <c r="D5" s="5" t="s">
        <v>15</v>
      </c>
      <c r="E5" s="6" t="s">
        <v>4</v>
      </c>
      <c r="F5" s="4">
        <v>110</v>
      </c>
      <c r="G5" s="4">
        <v>183</v>
      </c>
      <c r="H5" s="25">
        <v>12.78</v>
      </c>
      <c r="I5" s="7">
        <f>H5*1.95583</f>
        <v>24.995507399999997</v>
      </c>
      <c r="J5" s="32">
        <f t="shared" ref="J5:J7" si="0">G5*H5</f>
        <v>2338.7399999999998</v>
      </c>
      <c r="K5" s="33">
        <f t="shared" ref="K5:K7" si="1">G5*I5</f>
        <v>4574.1778541999993</v>
      </c>
      <c r="L5" s="26"/>
      <c r="M5" s="27"/>
      <c r="N5" s="41"/>
      <c r="O5" s="57">
        <f>J5/F5</f>
        <v>21.261272727272726</v>
      </c>
    </row>
    <row r="6" spans="1:16" s="1" customFormat="1" ht="12.75" customHeight="1" x14ac:dyDescent="0.2">
      <c r="A6" s="68"/>
      <c r="B6" s="69"/>
      <c r="C6" s="8" t="s">
        <v>44</v>
      </c>
      <c r="D6" s="6" t="s">
        <v>16</v>
      </c>
      <c r="E6" s="6" t="s">
        <v>4</v>
      </c>
      <c r="F6" s="4">
        <v>35</v>
      </c>
      <c r="G6" s="4">
        <v>58</v>
      </c>
      <c r="H6" s="25">
        <v>12.78</v>
      </c>
      <c r="I6" s="7">
        <f t="shared" ref="I6:I7" si="2">H6*1.95583</f>
        <v>24.995507399999997</v>
      </c>
      <c r="J6" s="32">
        <f t="shared" si="0"/>
        <v>741.24</v>
      </c>
      <c r="K6" s="33">
        <f t="shared" si="1"/>
        <v>1449.7394291999999</v>
      </c>
      <c r="L6" s="26"/>
      <c r="M6" s="27"/>
      <c r="N6" s="41"/>
      <c r="O6" s="57">
        <f t="shared" ref="O6:O13" si="3">J6/F6</f>
        <v>21.178285714285714</v>
      </c>
    </row>
    <row r="7" spans="1:16" s="1" customFormat="1" ht="13.5" customHeight="1" thickBot="1" x14ac:dyDescent="0.25">
      <c r="A7" s="68"/>
      <c r="B7" s="69"/>
      <c r="C7" s="8" t="s">
        <v>44</v>
      </c>
      <c r="D7" s="2" t="s">
        <v>3</v>
      </c>
      <c r="E7" s="2" t="s">
        <v>4</v>
      </c>
      <c r="F7" s="28">
        <v>235</v>
      </c>
      <c r="G7" s="28">
        <v>427</v>
      </c>
      <c r="H7" s="25">
        <v>12.78</v>
      </c>
      <c r="I7" s="7">
        <f t="shared" si="2"/>
        <v>24.995507399999997</v>
      </c>
      <c r="J7" s="32">
        <f t="shared" si="0"/>
        <v>5457.0599999999995</v>
      </c>
      <c r="K7" s="33">
        <f t="shared" si="1"/>
        <v>10673.081659799998</v>
      </c>
      <c r="L7" s="26"/>
      <c r="M7" s="27"/>
      <c r="N7" s="41"/>
      <c r="O7" s="57">
        <f t="shared" si="3"/>
        <v>23.221531914893614</v>
      </c>
    </row>
    <row r="8" spans="1:16" s="1" customFormat="1" ht="12.75" customHeight="1" thickBot="1" x14ac:dyDescent="0.25">
      <c r="A8" s="68"/>
      <c r="B8" s="70"/>
      <c r="C8" s="71" t="s">
        <v>5</v>
      </c>
      <c r="D8" s="72"/>
      <c r="E8" s="72"/>
      <c r="F8" s="29">
        <f>SUM(F5:F7)</f>
        <v>380</v>
      </c>
      <c r="G8" s="34">
        <f>SUM(G5:G7)</f>
        <v>668</v>
      </c>
      <c r="H8" s="30"/>
      <c r="I8" s="29"/>
      <c r="J8" s="31">
        <f>SUM(J5:J7)</f>
        <v>8537.0399999999991</v>
      </c>
      <c r="K8" s="31">
        <f>SUM(K5:K7)</f>
        <v>16696.998943199997</v>
      </c>
      <c r="L8" s="26"/>
      <c r="M8" s="27"/>
      <c r="N8" s="41"/>
      <c r="O8" s="57">
        <f t="shared" si="3"/>
        <v>22.465894736842102</v>
      </c>
    </row>
    <row r="9" spans="1:16" s="1" customFormat="1" ht="13.5" customHeight="1" x14ac:dyDescent="0.2">
      <c r="A9" s="68"/>
      <c r="B9" s="69" t="s">
        <v>38</v>
      </c>
      <c r="C9" s="8" t="s">
        <v>44</v>
      </c>
      <c r="D9" s="5" t="s">
        <v>15</v>
      </c>
      <c r="E9" s="6" t="s">
        <v>4</v>
      </c>
      <c r="F9" s="4">
        <v>30</v>
      </c>
      <c r="G9" s="4">
        <v>50</v>
      </c>
      <c r="H9" s="25">
        <v>12.78</v>
      </c>
      <c r="I9" s="7">
        <f>H9*1.95583</f>
        <v>24.995507399999997</v>
      </c>
      <c r="J9" s="32">
        <f t="shared" ref="J9:J11" si="4">G9*H9</f>
        <v>639</v>
      </c>
      <c r="K9" s="32">
        <f t="shared" ref="K9:K11" si="5">G9*I9</f>
        <v>1249.7753699999998</v>
      </c>
      <c r="L9" s="26"/>
      <c r="M9" s="27"/>
      <c r="N9" s="41"/>
      <c r="O9" s="57">
        <f t="shared" si="3"/>
        <v>21.3</v>
      </c>
    </row>
    <row r="10" spans="1:16" s="1" customFormat="1" ht="13.5" customHeight="1" x14ac:dyDescent="0.2">
      <c r="A10" s="68"/>
      <c r="B10" s="69"/>
      <c r="C10" s="8" t="s">
        <v>44</v>
      </c>
      <c r="D10" s="6" t="s">
        <v>16</v>
      </c>
      <c r="E10" s="2" t="s">
        <v>4</v>
      </c>
      <c r="F10" s="28">
        <v>10</v>
      </c>
      <c r="G10" s="28">
        <v>17</v>
      </c>
      <c r="H10" s="25">
        <v>12.78</v>
      </c>
      <c r="I10" s="7">
        <f t="shared" ref="I10:I11" si="6">H10*1.95583</f>
        <v>24.995507399999997</v>
      </c>
      <c r="J10" s="32">
        <f>G10*H10</f>
        <v>217.26</v>
      </c>
      <c r="K10" s="32">
        <f t="shared" si="5"/>
        <v>424.92362579999997</v>
      </c>
      <c r="L10" s="26"/>
      <c r="M10" s="27"/>
      <c r="N10" s="41"/>
      <c r="O10" s="57">
        <f t="shared" si="3"/>
        <v>21.725999999999999</v>
      </c>
    </row>
    <row r="11" spans="1:16" ht="12.75" customHeight="1" thickBot="1" x14ac:dyDescent="0.3">
      <c r="A11" s="68"/>
      <c r="B11" s="69"/>
      <c r="C11" s="8" t="s">
        <v>44</v>
      </c>
      <c r="D11" s="3" t="s">
        <v>3</v>
      </c>
      <c r="E11" s="6" t="s">
        <v>4</v>
      </c>
      <c r="F11" s="4">
        <v>65</v>
      </c>
      <c r="G11" s="4">
        <v>118</v>
      </c>
      <c r="H11" s="25">
        <v>12.78</v>
      </c>
      <c r="I11" s="7">
        <f t="shared" si="6"/>
        <v>24.995507399999997</v>
      </c>
      <c r="J11" s="32">
        <f t="shared" si="4"/>
        <v>1508.04</v>
      </c>
      <c r="K11" s="32">
        <f t="shared" si="5"/>
        <v>2949.4698731999997</v>
      </c>
      <c r="L11" s="26"/>
      <c r="M11" s="27"/>
      <c r="N11" s="41"/>
      <c r="O11" s="57">
        <f t="shared" si="3"/>
        <v>23.200615384615386</v>
      </c>
    </row>
    <row r="12" spans="1:16" s="1" customFormat="1" ht="12.75" customHeight="1" thickBot="1" x14ac:dyDescent="0.25">
      <c r="A12" s="68"/>
      <c r="B12" s="73"/>
      <c r="C12" s="71" t="s">
        <v>5</v>
      </c>
      <c r="D12" s="72"/>
      <c r="E12" s="72"/>
      <c r="F12" s="29">
        <f>SUM(F9:F11)</f>
        <v>105</v>
      </c>
      <c r="G12" s="29">
        <f>SUM(G9:G11)</f>
        <v>185</v>
      </c>
      <c r="H12" s="29"/>
      <c r="I12" s="29"/>
      <c r="J12" s="31">
        <f>SUM(J9:J11)</f>
        <v>2364.3000000000002</v>
      </c>
      <c r="K12" s="31">
        <f>SUM(K9:K11)</f>
        <v>4624.1688689999992</v>
      </c>
      <c r="L12" s="26"/>
      <c r="M12" s="27"/>
      <c r="N12" s="41"/>
      <c r="O12" s="57">
        <f t="shared" si="3"/>
        <v>22.517142857142858</v>
      </c>
    </row>
    <row r="13" spans="1:16" ht="15.75" thickBot="1" x14ac:dyDescent="0.3">
      <c r="A13" s="63" t="s">
        <v>40</v>
      </c>
      <c r="B13" s="64"/>
      <c r="C13" s="65"/>
      <c r="D13" s="65"/>
      <c r="E13" s="66"/>
      <c r="F13" s="35">
        <f>F8+F12</f>
        <v>485</v>
      </c>
      <c r="G13" s="35">
        <f t="shared" ref="G13:K13" si="7">G8+G12</f>
        <v>853</v>
      </c>
      <c r="H13" s="35"/>
      <c r="I13" s="35"/>
      <c r="J13" s="36">
        <f>J8+J12</f>
        <v>10901.34</v>
      </c>
      <c r="K13" s="36">
        <f t="shared" si="7"/>
        <v>21321.167812199994</v>
      </c>
      <c r="L13" s="37">
        <f>J13*5%</f>
        <v>545.06700000000001</v>
      </c>
      <c r="M13" s="38">
        <f>K13*5%</f>
        <v>1066.0583906099998</v>
      </c>
      <c r="N13" s="41"/>
      <c r="O13" s="57">
        <f t="shared" si="3"/>
        <v>22.476989690721648</v>
      </c>
      <c r="P13" s="40"/>
    </row>
    <row r="15" spans="1:16" x14ac:dyDescent="0.25">
      <c r="B15" s="42"/>
      <c r="C15" s="42"/>
      <c r="D15" s="42"/>
      <c r="E15" s="42"/>
      <c r="F15" s="43"/>
      <c r="G15" s="43"/>
      <c r="H15" s="42"/>
      <c r="I15" s="42"/>
      <c r="J15" s="42"/>
      <c r="K15" s="42"/>
      <c r="L15" s="42"/>
      <c r="M15" s="42"/>
      <c r="N15" s="42"/>
    </row>
    <row r="16" spans="1:16" x14ac:dyDescent="0.25">
      <c r="B16" s="59" t="s">
        <v>18</v>
      </c>
      <c r="C16" s="60"/>
      <c r="D16" s="60"/>
      <c r="E16" s="60"/>
      <c r="F16" s="44"/>
      <c r="G16" s="61" t="s">
        <v>19</v>
      </c>
      <c r="H16" s="61"/>
      <c r="I16" s="61"/>
      <c r="J16" s="61"/>
      <c r="K16" s="62"/>
      <c r="L16" s="62"/>
      <c r="M16" s="62"/>
      <c r="N16" s="62"/>
    </row>
    <row r="17" spans="2:14" x14ac:dyDescent="0.25">
      <c r="B17" s="61" t="s">
        <v>21</v>
      </c>
      <c r="C17" s="61"/>
      <c r="D17" s="61"/>
      <c r="E17" s="61"/>
      <c r="F17" s="44"/>
      <c r="G17" s="62"/>
      <c r="H17" s="62"/>
      <c r="I17" s="62"/>
      <c r="J17" s="62"/>
      <c r="K17" s="62"/>
      <c r="L17" s="62"/>
      <c r="M17" s="62"/>
      <c r="N17" s="62"/>
    </row>
    <row r="18" spans="2:14" x14ac:dyDescent="0.25">
      <c r="B18" s="61" t="s">
        <v>22</v>
      </c>
      <c r="C18" s="61"/>
      <c r="D18" s="61"/>
      <c r="E18" s="61"/>
      <c r="F18" s="44"/>
      <c r="G18" s="45"/>
      <c r="H18" s="44"/>
      <c r="I18" s="44"/>
      <c r="J18" s="44"/>
      <c r="K18" s="44"/>
      <c r="L18" s="44"/>
      <c r="M18" s="44"/>
      <c r="N18" s="44"/>
    </row>
    <row r="19" spans="2:14" x14ac:dyDescent="0.25">
      <c r="B19" s="42"/>
      <c r="C19" s="42"/>
      <c r="D19" s="42"/>
      <c r="E19" s="42"/>
      <c r="F19" s="42"/>
      <c r="G19" s="43"/>
      <c r="H19" s="42"/>
      <c r="I19" s="42"/>
      <c r="J19" s="42"/>
      <c r="K19" s="42"/>
      <c r="L19" s="42"/>
      <c r="M19" s="42"/>
      <c r="N19" s="42"/>
    </row>
    <row r="20" spans="2:14" ht="15.75" x14ac:dyDescent="0.25">
      <c r="B20" s="47" t="s">
        <v>20</v>
      </c>
      <c r="C20" s="47"/>
      <c r="D20" s="47"/>
      <c r="E20" s="42"/>
      <c r="F20" s="42"/>
      <c r="G20" s="43"/>
      <c r="H20" s="42"/>
      <c r="I20" s="42"/>
      <c r="J20" s="42"/>
      <c r="K20" s="42"/>
      <c r="L20" s="42"/>
      <c r="M20" s="42"/>
      <c r="N20" s="42"/>
    </row>
    <row r="21" spans="2:14" x14ac:dyDescent="0.25">
      <c r="B21" s="42"/>
      <c r="C21" s="42"/>
      <c r="D21" s="42"/>
      <c r="E21" s="42"/>
      <c r="F21" s="42"/>
      <c r="G21" s="43"/>
      <c r="H21" s="42"/>
      <c r="I21" s="42"/>
      <c r="J21" s="42"/>
      <c r="K21" s="42"/>
      <c r="L21" s="42"/>
      <c r="M21" s="42"/>
      <c r="N21" s="42"/>
    </row>
    <row r="22" spans="2:14" ht="15.75" x14ac:dyDescent="0.25">
      <c r="B22" s="42"/>
      <c r="C22" s="58" t="s">
        <v>23</v>
      </c>
      <c r="D22" s="58"/>
      <c r="E22" s="58"/>
      <c r="F22" s="58"/>
      <c r="G22" s="43"/>
      <c r="H22" s="42"/>
      <c r="I22" s="42"/>
      <c r="J22" s="42"/>
      <c r="K22" s="42"/>
      <c r="L22" s="42"/>
      <c r="M22" s="42"/>
      <c r="N22" s="42"/>
    </row>
    <row r="23" spans="2:14" x14ac:dyDescent="0.25"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42"/>
      <c r="N23" s="42"/>
    </row>
    <row r="24" spans="2:14" x14ac:dyDescent="0.25">
      <c r="B24" s="42"/>
      <c r="C24" s="42"/>
      <c r="D24" s="42"/>
      <c r="E24" s="42"/>
      <c r="F24" s="42"/>
      <c r="G24" s="43"/>
      <c r="H24" s="42"/>
      <c r="I24" s="42"/>
      <c r="J24" s="42"/>
      <c r="K24" s="42"/>
      <c r="L24" s="42"/>
      <c r="M24" s="42"/>
      <c r="N24" s="42"/>
    </row>
  </sheetData>
  <mergeCells count="14">
    <mergeCell ref="A13:E13"/>
    <mergeCell ref="A1:M1"/>
    <mergeCell ref="A5:A12"/>
    <mergeCell ref="B5:B8"/>
    <mergeCell ref="C8:E8"/>
    <mergeCell ref="B9:B12"/>
    <mergeCell ref="C12:E12"/>
    <mergeCell ref="A2:M2"/>
    <mergeCell ref="C22:F22"/>
    <mergeCell ref="B16:E16"/>
    <mergeCell ref="G16:N16"/>
    <mergeCell ref="B17:E17"/>
    <mergeCell ref="G17:N17"/>
    <mergeCell ref="B18:E18"/>
  </mergeCells>
  <pageMargins left="0.7" right="0.7" top="0.21" bottom="0.26" header="0.3" footer="0.1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FAF35-3676-4F1F-8CE7-83D7EF48761F}">
  <dimension ref="A1:P27"/>
  <sheetViews>
    <sheetView workbookViewId="0">
      <selection activeCell="P5" sqref="P5"/>
    </sheetView>
  </sheetViews>
  <sheetFormatPr defaultRowHeight="15" x14ac:dyDescent="0.25"/>
  <cols>
    <col min="1" max="1" width="7.28515625" customWidth="1"/>
    <col min="2" max="2" width="8.5703125" style="39" customWidth="1"/>
    <col min="3" max="3" width="8.28515625" customWidth="1"/>
    <col min="4" max="4" width="19.7109375" customWidth="1"/>
    <col min="5" max="5" width="6.140625" customWidth="1"/>
    <col min="6" max="6" width="7.42578125" customWidth="1"/>
    <col min="7" max="7" width="8.85546875" customWidth="1"/>
    <col min="8" max="8" width="8" customWidth="1"/>
    <col min="9" max="9" width="7.7109375" customWidth="1"/>
    <col min="10" max="10" width="9.85546875" customWidth="1"/>
    <col min="11" max="11" width="9.5703125" customWidth="1"/>
    <col min="12" max="13" width="8.28515625" customWidth="1"/>
  </cols>
  <sheetData>
    <row r="1" spans="1:16" ht="15.75" x14ac:dyDescent="0.25">
      <c r="A1" s="67" t="s">
        <v>12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</row>
    <row r="2" spans="1:16" ht="16.5" thickBot="1" x14ac:dyDescent="0.3">
      <c r="A2" s="74" t="s">
        <v>17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</row>
    <row r="3" spans="1:16" ht="129" customHeight="1" thickBot="1" x14ac:dyDescent="0.3">
      <c r="A3" s="9" t="s">
        <v>11</v>
      </c>
      <c r="B3" s="20" t="s">
        <v>0</v>
      </c>
      <c r="C3" s="10" t="s">
        <v>1</v>
      </c>
      <c r="D3" s="11" t="s">
        <v>2</v>
      </c>
      <c r="E3" s="12" t="s">
        <v>6</v>
      </c>
      <c r="F3" s="13" t="s">
        <v>7</v>
      </c>
      <c r="G3" s="13" t="s">
        <v>8</v>
      </c>
      <c r="H3" s="14" t="s">
        <v>13</v>
      </c>
      <c r="I3" s="14" t="s">
        <v>9</v>
      </c>
      <c r="J3" s="15" t="s">
        <v>14</v>
      </c>
      <c r="K3" s="15" t="s">
        <v>10</v>
      </c>
      <c r="L3" s="21" t="s">
        <v>35</v>
      </c>
      <c r="M3" s="21" t="s">
        <v>36</v>
      </c>
    </row>
    <row r="4" spans="1:16" ht="16.5" customHeight="1" thickBot="1" x14ac:dyDescent="0.3">
      <c r="A4" s="16">
        <v>1</v>
      </c>
      <c r="B4" s="22">
        <v>2</v>
      </c>
      <c r="C4" s="17">
        <v>3</v>
      </c>
      <c r="D4" s="17">
        <v>4</v>
      </c>
      <c r="E4" s="17">
        <v>5</v>
      </c>
      <c r="F4" s="18">
        <v>6</v>
      </c>
      <c r="G4" s="18">
        <v>7</v>
      </c>
      <c r="H4" s="23">
        <v>9</v>
      </c>
      <c r="I4" s="18">
        <v>8</v>
      </c>
      <c r="J4" s="19">
        <v>11</v>
      </c>
      <c r="K4" s="19">
        <v>10</v>
      </c>
      <c r="L4" s="24">
        <v>12</v>
      </c>
      <c r="M4" s="24">
        <v>13</v>
      </c>
    </row>
    <row r="5" spans="1:16" s="1" customFormat="1" ht="13.5" customHeight="1" x14ac:dyDescent="0.2">
      <c r="A5" s="68" t="s">
        <v>39</v>
      </c>
      <c r="B5" s="69" t="s">
        <v>37</v>
      </c>
      <c r="C5" s="8" t="s">
        <v>44</v>
      </c>
      <c r="D5" s="5" t="s">
        <v>15</v>
      </c>
      <c r="E5" s="6" t="s">
        <v>4</v>
      </c>
      <c r="F5" s="4">
        <v>110</v>
      </c>
      <c r="G5" s="4">
        <v>183</v>
      </c>
      <c r="H5" s="25"/>
      <c r="I5" s="7"/>
      <c r="J5" s="32"/>
      <c r="K5" s="33"/>
      <c r="L5" s="26"/>
      <c r="M5" s="27"/>
      <c r="N5" s="41"/>
      <c r="O5" s="56"/>
    </row>
    <row r="6" spans="1:16" s="1" customFormat="1" ht="12.75" customHeight="1" x14ac:dyDescent="0.2">
      <c r="A6" s="68"/>
      <c r="B6" s="69"/>
      <c r="C6" s="8" t="s">
        <v>44</v>
      </c>
      <c r="D6" s="6" t="s">
        <v>16</v>
      </c>
      <c r="E6" s="6" t="s">
        <v>4</v>
      </c>
      <c r="F6" s="4">
        <v>35</v>
      </c>
      <c r="G6" s="4">
        <v>58</v>
      </c>
      <c r="H6" s="25"/>
      <c r="I6" s="7"/>
      <c r="J6" s="32"/>
      <c r="K6" s="33"/>
      <c r="L6" s="26"/>
      <c r="M6" s="27"/>
      <c r="N6" s="41"/>
      <c r="O6" s="56"/>
    </row>
    <row r="7" spans="1:16" s="1" customFormat="1" ht="13.5" customHeight="1" thickBot="1" x14ac:dyDescent="0.25">
      <c r="A7" s="68"/>
      <c r="B7" s="69"/>
      <c r="C7" s="8" t="s">
        <v>44</v>
      </c>
      <c r="D7" s="2" t="s">
        <v>3</v>
      </c>
      <c r="E7" s="2" t="s">
        <v>4</v>
      </c>
      <c r="F7" s="28">
        <v>235</v>
      </c>
      <c r="G7" s="28">
        <v>427</v>
      </c>
      <c r="H7" s="25"/>
      <c r="I7" s="7"/>
      <c r="J7" s="32"/>
      <c r="K7" s="33"/>
      <c r="L7" s="26"/>
      <c r="M7" s="27"/>
      <c r="N7" s="41"/>
      <c r="O7" s="56"/>
    </row>
    <row r="8" spans="1:16" s="1" customFormat="1" ht="12.75" customHeight="1" thickBot="1" x14ac:dyDescent="0.25">
      <c r="A8" s="68"/>
      <c r="B8" s="70"/>
      <c r="C8" s="71" t="s">
        <v>5</v>
      </c>
      <c r="D8" s="72"/>
      <c r="E8" s="72"/>
      <c r="F8" s="34">
        <f>SUM(F5:F7)</f>
        <v>380</v>
      </c>
      <c r="G8" s="34">
        <f>SUM(G5:G7)</f>
        <v>668</v>
      </c>
      <c r="H8" s="30"/>
      <c r="I8" s="29"/>
      <c r="J8" s="31"/>
      <c r="K8" s="31"/>
      <c r="L8" s="26"/>
      <c r="M8" s="27"/>
      <c r="N8" s="41"/>
      <c r="O8" s="56"/>
    </row>
    <row r="9" spans="1:16" s="1" customFormat="1" ht="13.5" customHeight="1" x14ac:dyDescent="0.2">
      <c r="A9" s="68"/>
      <c r="B9" s="69" t="s">
        <v>38</v>
      </c>
      <c r="C9" s="8" t="s">
        <v>44</v>
      </c>
      <c r="D9" s="5" t="s">
        <v>15</v>
      </c>
      <c r="E9" s="6" t="s">
        <v>4</v>
      </c>
      <c r="F9" s="4">
        <v>30</v>
      </c>
      <c r="G9" s="4">
        <v>50</v>
      </c>
      <c r="H9" s="25"/>
      <c r="I9" s="7"/>
      <c r="J9" s="32"/>
      <c r="K9" s="32"/>
      <c r="L9" s="26"/>
      <c r="M9" s="27"/>
      <c r="N9" s="41"/>
      <c r="O9" s="56"/>
    </row>
    <row r="10" spans="1:16" s="1" customFormat="1" ht="13.5" customHeight="1" x14ac:dyDescent="0.2">
      <c r="A10" s="68"/>
      <c r="B10" s="69"/>
      <c r="C10" s="8" t="s">
        <v>44</v>
      </c>
      <c r="D10" s="6" t="s">
        <v>16</v>
      </c>
      <c r="E10" s="2" t="s">
        <v>4</v>
      </c>
      <c r="F10" s="28">
        <v>10</v>
      </c>
      <c r="G10" s="28">
        <v>17</v>
      </c>
      <c r="H10" s="25"/>
      <c r="I10" s="7"/>
      <c r="J10" s="32"/>
      <c r="K10" s="32"/>
      <c r="L10" s="26"/>
      <c r="M10" s="27"/>
      <c r="N10" s="41"/>
      <c r="O10" s="56"/>
    </row>
    <row r="11" spans="1:16" ht="12.75" customHeight="1" thickBot="1" x14ac:dyDescent="0.3">
      <c r="A11" s="68"/>
      <c r="B11" s="69"/>
      <c r="C11" s="8" t="s">
        <v>44</v>
      </c>
      <c r="D11" s="3" t="s">
        <v>3</v>
      </c>
      <c r="E11" s="6" t="s">
        <v>4</v>
      </c>
      <c r="F11" s="4">
        <v>65</v>
      </c>
      <c r="G11" s="4">
        <v>118</v>
      </c>
      <c r="H11" s="25"/>
      <c r="I11" s="7"/>
      <c r="J11" s="32"/>
      <c r="K11" s="32"/>
      <c r="L11" s="26"/>
      <c r="M11" s="27"/>
      <c r="N11" s="41"/>
      <c r="O11" s="56"/>
    </row>
    <row r="12" spans="1:16" s="1" customFormat="1" ht="12.75" customHeight="1" thickBot="1" x14ac:dyDescent="0.25">
      <c r="A12" s="68"/>
      <c r="B12" s="73"/>
      <c r="C12" s="71" t="s">
        <v>5</v>
      </c>
      <c r="D12" s="72"/>
      <c r="E12" s="72"/>
      <c r="F12" s="34">
        <f>SUM(F9:F11)</f>
        <v>105</v>
      </c>
      <c r="G12" s="29">
        <f>SUM(G9:G11)</f>
        <v>185</v>
      </c>
      <c r="H12" s="29"/>
      <c r="I12" s="29"/>
      <c r="J12" s="31"/>
      <c r="K12" s="31"/>
      <c r="L12" s="26"/>
      <c r="M12" s="27"/>
      <c r="N12" s="41"/>
      <c r="O12" s="57"/>
    </row>
    <row r="13" spans="1:16" ht="15.75" thickBot="1" x14ac:dyDescent="0.3">
      <c r="A13" s="63" t="s">
        <v>40</v>
      </c>
      <c r="B13" s="64"/>
      <c r="C13" s="65"/>
      <c r="D13" s="65"/>
      <c r="E13" s="66"/>
      <c r="F13" s="35">
        <f>F8+F12</f>
        <v>485</v>
      </c>
      <c r="G13" s="35">
        <f t="shared" ref="G13" si="0">G8+G12</f>
        <v>853</v>
      </c>
      <c r="H13" s="35"/>
      <c r="I13" s="35"/>
      <c r="J13" s="36"/>
      <c r="K13" s="36"/>
      <c r="L13" s="37">
        <f>J13*5%</f>
        <v>0</v>
      </c>
      <c r="M13" s="38">
        <f>K13*5%</f>
        <v>0</v>
      </c>
      <c r="N13" s="41"/>
      <c r="O13" s="1"/>
      <c r="P13" s="40"/>
    </row>
    <row r="15" spans="1:16" x14ac:dyDescent="0.25">
      <c r="B15" s="42"/>
      <c r="C15" s="42"/>
      <c r="D15" s="42"/>
      <c r="E15" s="42"/>
      <c r="F15" s="43"/>
      <c r="G15" s="43"/>
      <c r="H15" s="42"/>
      <c r="I15" s="42"/>
      <c r="J15" s="42"/>
      <c r="K15" s="42"/>
      <c r="L15" s="42"/>
      <c r="M15" s="42"/>
      <c r="N15" s="42"/>
    </row>
    <row r="16" spans="1:16" x14ac:dyDescent="0.25">
      <c r="B16" s="59" t="s">
        <v>18</v>
      </c>
      <c r="C16" s="60"/>
      <c r="D16" s="60"/>
      <c r="E16" s="60"/>
      <c r="F16" s="44"/>
      <c r="G16" s="61" t="s">
        <v>19</v>
      </c>
      <c r="H16" s="61"/>
      <c r="I16" s="61"/>
      <c r="J16" s="61"/>
      <c r="K16" s="62"/>
      <c r="L16" s="62"/>
      <c r="M16" s="62"/>
      <c r="N16" s="62"/>
    </row>
    <row r="17" spans="1:14" x14ac:dyDescent="0.25">
      <c r="B17" s="61" t="s">
        <v>21</v>
      </c>
      <c r="C17" s="61"/>
      <c r="D17" s="61"/>
      <c r="E17" s="61"/>
      <c r="F17" s="44"/>
      <c r="G17" s="62"/>
      <c r="H17" s="62"/>
      <c r="I17" s="62"/>
      <c r="J17" s="62"/>
      <c r="K17" s="62"/>
      <c r="L17" s="62"/>
      <c r="M17" s="62"/>
      <c r="N17" s="62"/>
    </row>
    <row r="18" spans="1:14" x14ac:dyDescent="0.25">
      <c r="B18" s="61" t="s">
        <v>22</v>
      </c>
      <c r="C18" s="61"/>
      <c r="D18" s="61"/>
      <c r="E18" s="61"/>
      <c r="F18" s="44"/>
      <c r="G18" s="45"/>
      <c r="H18" s="44"/>
      <c r="I18" s="44"/>
      <c r="J18" s="44"/>
      <c r="K18" s="44"/>
      <c r="L18" s="44"/>
      <c r="M18" s="44"/>
      <c r="N18" s="44"/>
    </row>
    <row r="19" spans="1:14" x14ac:dyDescent="0.25">
      <c r="B19" s="42"/>
      <c r="C19" s="42"/>
      <c r="D19" s="42"/>
      <c r="E19" s="42"/>
      <c r="F19" s="42"/>
      <c r="G19" s="43"/>
      <c r="H19" s="42"/>
      <c r="I19" s="42"/>
      <c r="J19" s="42"/>
      <c r="K19" s="42"/>
      <c r="L19" s="42"/>
      <c r="M19" s="42"/>
      <c r="N19" s="42"/>
    </row>
    <row r="20" spans="1:14" ht="15.75" x14ac:dyDescent="0.25">
      <c r="B20" s="47" t="s">
        <v>20</v>
      </c>
      <c r="C20" s="47"/>
      <c r="D20" s="47"/>
      <c r="E20" s="42"/>
      <c r="F20" s="42"/>
      <c r="G20" s="43"/>
      <c r="H20" s="42"/>
      <c r="I20" s="42"/>
      <c r="J20" s="42"/>
      <c r="K20" s="42"/>
      <c r="L20" s="42"/>
      <c r="M20" s="42"/>
      <c r="N20" s="42"/>
    </row>
    <row r="21" spans="1:14" x14ac:dyDescent="0.25">
      <c r="B21" s="42"/>
      <c r="C21" s="42"/>
      <c r="D21" s="42"/>
      <c r="E21" s="42"/>
      <c r="F21" s="42"/>
      <c r="G21" s="43"/>
      <c r="H21" s="42"/>
      <c r="I21" s="42"/>
      <c r="J21" s="42"/>
      <c r="K21" s="42"/>
      <c r="L21" s="42"/>
      <c r="M21" s="42"/>
      <c r="N21" s="42"/>
    </row>
    <row r="22" spans="1:14" ht="15.75" x14ac:dyDescent="0.25">
      <c r="B22" s="42"/>
      <c r="C22" s="58" t="s">
        <v>23</v>
      </c>
      <c r="D22" s="58"/>
      <c r="E22" s="58"/>
      <c r="F22" s="58"/>
      <c r="G22" s="43"/>
      <c r="H22" s="42"/>
      <c r="I22" s="42"/>
      <c r="J22" s="42"/>
      <c r="K22" s="42"/>
      <c r="L22" s="42"/>
      <c r="M22" s="42"/>
      <c r="N22" s="42"/>
    </row>
    <row r="23" spans="1:14" x14ac:dyDescent="0.25"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42"/>
      <c r="N23" s="42"/>
    </row>
    <row r="24" spans="1:14" x14ac:dyDescent="0.25">
      <c r="A24" s="39"/>
      <c r="B24"/>
    </row>
    <row r="25" spans="1:14" x14ac:dyDescent="0.25">
      <c r="A25" s="39"/>
      <c r="B25"/>
    </row>
    <row r="26" spans="1:14" x14ac:dyDescent="0.25">
      <c r="A26" s="39"/>
      <c r="B26"/>
    </row>
    <row r="27" spans="1:14" x14ac:dyDescent="0.25">
      <c r="A27" s="39"/>
      <c r="B27"/>
    </row>
  </sheetData>
  <mergeCells count="14">
    <mergeCell ref="B18:E18"/>
    <mergeCell ref="C22:F22"/>
    <mergeCell ref="B16:E16"/>
    <mergeCell ref="G16:N16"/>
    <mergeCell ref="B17:E17"/>
    <mergeCell ref="G17:N17"/>
    <mergeCell ref="A13:E13"/>
    <mergeCell ref="A1:M1"/>
    <mergeCell ref="B5:B8"/>
    <mergeCell ref="C8:E8"/>
    <mergeCell ref="A2:M2"/>
    <mergeCell ref="A5:A12"/>
    <mergeCell ref="B9:B12"/>
    <mergeCell ref="C12:E12"/>
  </mergeCells>
  <pageMargins left="0.7" right="0.7" top="0.28000000000000003" bottom="0.17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A4A23-E492-41C5-B4FE-E49CA83271CE}">
  <dimension ref="A3:M23"/>
  <sheetViews>
    <sheetView workbookViewId="0">
      <selection activeCell="F28" sqref="F28"/>
    </sheetView>
  </sheetViews>
  <sheetFormatPr defaultRowHeight="15" x14ac:dyDescent="0.25"/>
  <cols>
    <col min="2" max="2" width="19.7109375" customWidth="1"/>
    <col min="3" max="3" width="26.5703125" customWidth="1"/>
    <col min="4" max="4" width="14.7109375" customWidth="1"/>
    <col min="5" max="5" width="14.42578125" customWidth="1"/>
    <col min="6" max="7" width="15.28515625" customWidth="1"/>
  </cols>
  <sheetData>
    <row r="3" spans="1:13" ht="15.75" x14ac:dyDescent="0.25">
      <c r="A3" s="75" t="s">
        <v>24</v>
      </c>
      <c r="B3" s="75"/>
      <c r="C3" s="75"/>
      <c r="D3" s="75"/>
      <c r="E3" s="75"/>
      <c r="F3" s="75"/>
      <c r="G3" s="75"/>
      <c r="H3" s="75"/>
      <c r="I3" s="75"/>
    </row>
    <row r="4" spans="1:13" ht="15.75" x14ac:dyDescent="0.25">
      <c r="A4" s="76" t="s">
        <v>25</v>
      </c>
      <c r="B4" s="76"/>
      <c r="C4" s="76"/>
      <c r="D4" s="76"/>
      <c r="E4" s="76"/>
      <c r="F4" s="76"/>
      <c r="G4" s="76"/>
      <c r="H4" s="76"/>
      <c r="I4" s="76"/>
    </row>
    <row r="5" spans="1:13" ht="15.75" x14ac:dyDescent="0.25">
      <c r="A5" s="77" t="s">
        <v>26</v>
      </c>
      <c r="B5" s="77"/>
      <c r="C5" s="77"/>
      <c r="D5" s="77"/>
      <c r="E5" s="77"/>
      <c r="F5" s="77"/>
      <c r="G5" s="77"/>
      <c r="H5" s="77"/>
      <c r="I5" s="77"/>
    </row>
    <row r="6" spans="1:13" ht="15.75" x14ac:dyDescent="0.25">
      <c r="A6" s="76" t="s">
        <v>43</v>
      </c>
      <c r="B6" s="76"/>
      <c r="C6" s="76"/>
      <c r="D6" s="76"/>
      <c r="E6" s="76"/>
      <c r="F6" s="76"/>
      <c r="G6" s="76"/>
      <c r="H6" s="76"/>
      <c r="I6" s="76"/>
    </row>
    <row r="7" spans="1:13" ht="15.75" thickBot="1" x14ac:dyDescent="0.3"/>
    <row r="8" spans="1:13" ht="15" customHeight="1" x14ac:dyDescent="0.25">
      <c r="B8" s="78" t="s">
        <v>27</v>
      </c>
      <c r="C8" s="81" t="s">
        <v>28</v>
      </c>
      <c r="D8" s="84" t="s">
        <v>29</v>
      </c>
      <c r="E8" s="85"/>
      <c r="F8" s="86"/>
      <c r="G8" s="90" t="s">
        <v>30</v>
      </c>
    </row>
    <row r="9" spans="1:13" ht="15" customHeight="1" x14ac:dyDescent="0.25">
      <c r="B9" s="79"/>
      <c r="C9" s="82"/>
      <c r="D9" s="87"/>
      <c r="E9" s="88"/>
      <c r="F9" s="89"/>
      <c r="G9" s="91"/>
    </row>
    <row r="10" spans="1:13" ht="32.25" thickBot="1" x14ac:dyDescent="0.3">
      <c r="B10" s="79"/>
      <c r="C10" s="82"/>
      <c r="D10" s="48" t="s">
        <v>31</v>
      </c>
      <c r="E10" s="48" t="s">
        <v>32</v>
      </c>
      <c r="F10" s="48" t="s">
        <v>33</v>
      </c>
      <c r="G10" s="92"/>
    </row>
    <row r="11" spans="1:13" ht="16.5" thickBot="1" x14ac:dyDescent="0.3">
      <c r="B11" s="80"/>
      <c r="C11" s="83"/>
      <c r="D11" s="49" t="s">
        <v>34</v>
      </c>
      <c r="E11" s="49" t="s">
        <v>34</v>
      </c>
      <c r="F11" s="49" t="s">
        <v>34</v>
      </c>
      <c r="G11" s="50"/>
    </row>
    <row r="12" spans="1:13" ht="19.5" thickBot="1" x14ac:dyDescent="0.3">
      <c r="B12" s="51" t="s">
        <v>42</v>
      </c>
      <c r="C12" s="55" t="s">
        <v>41</v>
      </c>
      <c r="D12" s="52"/>
      <c r="E12" s="52">
        <v>185</v>
      </c>
      <c r="F12" s="53">
        <v>300</v>
      </c>
      <c r="G12" s="54">
        <f>D12+E12+F12</f>
        <v>485</v>
      </c>
    </row>
    <row r="15" spans="1:13" x14ac:dyDescent="0.25">
      <c r="A15" s="59" t="s">
        <v>18</v>
      </c>
      <c r="B15" s="60"/>
      <c r="C15" s="60"/>
      <c r="D15" s="60"/>
      <c r="E15" s="44"/>
      <c r="F15" s="59" t="s">
        <v>19</v>
      </c>
      <c r="G15" s="59"/>
      <c r="H15" s="59"/>
      <c r="I15" s="60"/>
      <c r="J15" s="60"/>
      <c r="K15" s="60"/>
      <c r="L15" s="60"/>
      <c r="M15" s="60"/>
    </row>
    <row r="16" spans="1:13" x14ac:dyDescent="0.25">
      <c r="A16" s="61" t="s">
        <v>21</v>
      </c>
      <c r="B16" s="61"/>
      <c r="C16" s="61"/>
      <c r="D16" s="61"/>
      <c r="E16" s="44"/>
      <c r="F16" s="62"/>
      <c r="G16" s="62"/>
      <c r="H16" s="62"/>
      <c r="I16" s="62"/>
      <c r="J16" s="62"/>
      <c r="K16" s="62"/>
      <c r="L16" s="62"/>
      <c r="M16" s="62"/>
    </row>
    <row r="17" spans="1:13" x14ac:dyDescent="0.25">
      <c r="A17" s="61" t="s">
        <v>22</v>
      </c>
      <c r="B17" s="61"/>
      <c r="C17" s="61"/>
      <c r="D17" s="61"/>
      <c r="E17" s="44"/>
      <c r="F17" s="45"/>
      <c r="G17" s="44"/>
      <c r="H17" s="44"/>
      <c r="I17" s="44"/>
      <c r="J17" s="44"/>
      <c r="K17" s="44"/>
      <c r="L17" s="44"/>
      <c r="M17" s="44"/>
    </row>
    <row r="18" spans="1:13" x14ac:dyDescent="0.25">
      <c r="A18" s="46"/>
      <c r="B18" s="46"/>
      <c r="C18" s="46"/>
      <c r="D18" s="46"/>
      <c r="E18" s="42"/>
      <c r="F18" s="43"/>
      <c r="G18" s="42"/>
      <c r="H18" s="42"/>
      <c r="I18" s="42"/>
      <c r="J18" s="42"/>
      <c r="K18" s="42"/>
      <c r="L18" s="42"/>
      <c r="M18" s="42"/>
    </row>
    <row r="19" spans="1:13" x14ac:dyDescent="0.25">
      <c r="A19" s="42"/>
      <c r="B19" s="42"/>
      <c r="C19" s="42"/>
      <c r="D19" s="42"/>
      <c r="E19" s="42"/>
      <c r="F19" s="43"/>
      <c r="G19" s="42"/>
      <c r="H19" s="42"/>
      <c r="I19" s="42"/>
      <c r="J19" s="42"/>
      <c r="K19" s="42"/>
      <c r="L19" s="42"/>
      <c r="M19" s="42"/>
    </row>
    <row r="20" spans="1:13" ht="15.75" x14ac:dyDescent="0.25">
      <c r="A20" s="47" t="s">
        <v>20</v>
      </c>
      <c r="B20" s="47"/>
      <c r="C20" s="47"/>
      <c r="D20" s="42"/>
      <c r="E20" s="42"/>
      <c r="F20" s="43"/>
      <c r="G20" s="42"/>
      <c r="H20" s="42"/>
      <c r="I20" s="42"/>
      <c r="J20" s="42"/>
      <c r="K20" s="42"/>
      <c r="L20" s="42"/>
      <c r="M20" s="42"/>
    </row>
    <row r="21" spans="1:13" x14ac:dyDescent="0.25">
      <c r="A21" s="42"/>
      <c r="B21" s="42"/>
      <c r="C21" s="42"/>
      <c r="D21" s="42"/>
      <c r="E21" s="42"/>
      <c r="F21" s="43"/>
      <c r="G21" s="42"/>
      <c r="H21" s="42"/>
      <c r="I21" s="42"/>
      <c r="J21" s="42"/>
      <c r="K21" s="42"/>
      <c r="L21" s="42"/>
      <c r="M21" s="42"/>
    </row>
    <row r="22" spans="1:13" ht="15.75" x14ac:dyDescent="0.25">
      <c r="A22" s="42"/>
      <c r="B22" s="58" t="s">
        <v>23</v>
      </c>
      <c r="C22" s="58"/>
      <c r="D22" s="58"/>
      <c r="E22" s="58"/>
      <c r="F22" s="43"/>
      <c r="G22" s="42"/>
      <c r="H22" s="42"/>
      <c r="I22" s="42"/>
      <c r="J22" s="42"/>
      <c r="K22" s="42"/>
      <c r="L22" s="42"/>
      <c r="M22" s="42"/>
    </row>
    <row r="23" spans="1:13" x14ac:dyDescent="0.25">
      <c r="A23" s="42"/>
      <c r="B23" s="42"/>
      <c r="C23" s="42"/>
      <c r="D23" s="42"/>
      <c r="E23" s="42"/>
      <c r="F23" s="43"/>
      <c r="G23" s="42"/>
      <c r="H23" s="42"/>
      <c r="I23" s="42"/>
      <c r="J23" s="42"/>
      <c r="K23" s="42"/>
      <c r="L23" s="42"/>
      <c r="M23" s="42"/>
    </row>
  </sheetData>
  <mergeCells count="14">
    <mergeCell ref="B22:E22"/>
    <mergeCell ref="A3:I3"/>
    <mergeCell ref="A4:I4"/>
    <mergeCell ref="A5:I5"/>
    <mergeCell ref="A6:I6"/>
    <mergeCell ref="B8:B11"/>
    <mergeCell ref="C8:C11"/>
    <mergeCell ref="D8:F9"/>
    <mergeCell ref="G8:G10"/>
    <mergeCell ref="A15:D15"/>
    <mergeCell ref="F15:M15"/>
    <mergeCell ref="A16:D16"/>
    <mergeCell ref="F16:M16"/>
    <mergeCell ref="A17:D1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ПРИЛОЖЕНИЕ 1</vt:lpstr>
      <vt:lpstr>Приложение 2</vt:lpstr>
      <vt:lpstr>Приложение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2026-04-17T07:04:42Z</cp:lastPrinted>
  <dcterms:created xsi:type="dcterms:W3CDTF">2025-03-26T13:37:27Z</dcterms:created>
  <dcterms:modified xsi:type="dcterms:W3CDTF">2026-06-26T11:46:48Z</dcterms:modified>
</cp:coreProperties>
</file>