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21" r:id="rId3"/>
    <sheet name="Приложение №2" sheetId="22" r:id="rId4"/>
    <sheet name="Приложение №3" sheetId="23" r:id="rId5"/>
  </sheets>
  <definedNames>
    <definedName name="_xlnm._FilterDatabase" localSheetId="2" hidden="1">'Приложение №1'!$A$4:$N$48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F47" i="22" l="1"/>
  <c r="I46" i="22"/>
  <c r="H46" i="22"/>
  <c r="J46" i="22" s="1"/>
  <c r="I45" i="22"/>
  <c r="H45" i="22"/>
  <c r="J45" i="22" s="1"/>
  <c r="I44" i="22"/>
  <c r="H44" i="22"/>
  <c r="J44" i="22" s="1"/>
  <c r="F43" i="22"/>
  <c r="I42" i="22"/>
  <c r="H42" i="22"/>
  <c r="J42" i="22" s="1"/>
  <c r="I41" i="22"/>
  <c r="H41" i="22"/>
  <c r="J41" i="22" s="1"/>
  <c r="I40" i="22"/>
  <c r="H40" i="22"/>
  <c r="J40" i="22" s="1"/>
  <c r="I39" i="22"/>
  <c r="H39" i="22"/>
  <c r="J39" i="22" s="1"/>
  <c r="F38" i="22"/>
  <c r="I37" i="22"/>
  <c r="H37" i="22"/>
  <c r="J37" i="22" s="1"/>
  <c r="J36" i="22"/>
  <c r="I36" i="22"/>
  <c r="H36" i="22"/>
  <c r="I35" i="22"/>
  <c r="H35" i="22"/>
  <c r="J35" i="22" s="1"/>
  <c r="F34" i="22"/>
  <c r="I33" i="22"/>
  <c r="H33" i="22"/>
  <c r="J33" i="22" s="1"/>
  <c r="J32" i="22"/>
  <c r="I32" i="22"/>
  <c r="H32" i="22"/>
  <c r="I31" i="22"/>
  <c r="I34" i="22" s="1"/>
  <c r="H31" i="22"/>
  <c r="J31" i="22" s="1"/>
  <c r="F30" i="22"/>
  <c r="I29" i="22"/>
  <c r="H29" i="22"/>
  <c r="J29" i="22" s="1"/>
  <c r="I28" i="22"/>
  <c r="H28" i="22"/>
  <c r="J28" i="22" s="1"/>
  <c r="I27" i="22"/>
  <c r="H27" i="22"/>
  <c r="J27" i="22" s="1"/>
  <c r="I26" i="22"/>
  <c r="H26" i="22"/>
  <c r="J26" i="22" s="1"/>
  <c r="I25" i="22"/>
  <c r="H25" i="22"/>
  <c r="J25" i="22" s="1"/>
  <c r="F24" i="22"/>
  <c r="I23" i="22"/>
  <c r="H23" i="22"/>
  <c r="J23" i="22" s="1"/>
  <c r="I22" i="22"/>
  <c r="H22" i="22"/>
  <c r="J22" i="22" s="1"/>
  <c r="I21" i="22"/>
  <c r="H21" i="22"/>
  <c r="J21" i="22" s="1"/>
  <c r="I20" i="22"/>
  <c r="H20" i="22"/>
  <c r="J20" i="22" s="1"/>
  <c r="I19" i="22"/>
  <c r="H19" i="22"/>
  <c r="J19" i="22" s="1"/>
  <c r="I18" i="22"/>
  <c r="H18" i="22"/>
  <c r="J18" i="22" s="1"/>
  <c r="F17" i="22"/>
  <c r="I16" i="22"/>
  <c r="H16" i="22"/>
  <c r="J16" i="22" s="1"/>
  <c r="I15" i="22"/>
  <c r="H15" i="22"/>
  <c r="J15" i="22" s="1"/>
  <c r="I14" i="22"/>
  <c r="H14" i="22"/>
  <c r="J14" i="22" s="1"/>
  <c r="I13" i="22"/>
  <c r="H13" i="22"/>
  <c r="J13" i="22" s="1"/>
  <c r="F12" i="22"/>
  <c r="I11" i="22"/>
  <c r="H11" i="22"/>
  <c r="J11" i="22" s="1"/>
  <c r="I10" i="22"/>
  <c r="H10" i="22"/>
  <c r="J10" i="22" s="1"/>
  <c r="J9" i="22"/>
  <c r="I9" i="22"/>
  <c r="I12" i="22" s="1"/>
  <c r="H9" i="22"/>
  <c r="F8" i="22"/>
  <c r="F48" i="22" s="1"/>
  <c r="I7" i="22"/>
  <c r="H7" i="22"/>
  <c r="J7" i="22" s="1"/>
  <c r="I6" i="22"/>
  <c r="H6" i="22"/>
  <c r="J6" i="22" s="1"/>
  <c r="J38" i="22" l="1"/>
  <c r="I8" i="22"/>
  <c r="J17" i="22"/>
  <c r="J47" i="22"/>
  <c r="I17" i="22"/>
  <c r="I30" i="22"/>
  <c r="I38" i="22"/>
  <c r="J43" i="22"/>
  <c r="I47" i="22"/>
  <c r="J24" i="22"/>
  <c r="I43" i="22"/>
  <c r="I24" i="22"/>
  <c r="J34" i="22"/>
  <c r="J30" i="22"/>
  <c r="J8" i="22"/>
  <c r="J12" i="22"/>
  <c r="F47" i="21"/>
  <c r="F43" i="21"/>
  <c r="F38" i="21"/>
  <c r="F34" i="21"/>
  <c r="F30" i="21"/>
  <c r="F24" i="21"/>
  <c r="F17" i="21"/>
  <c r="F12" i="21"/>
  <c r="F8" i="21"/>
  <c r="I46" i="21"/>
  <c r="I45" i="21"/>
  <c r="I44" i="21"/>
  <c r="I42" i="21"/>
  <c r="I41" i="21"/>
  <c r="I40" i="21"/>
  <c r="I39" i="21"/>
  <c r="I37" i="21"/>
  <c r="I36" i="21"/>
  <c r="I35" i="21"/>
  <c r="I33" i="21"/>
  <c r="I32" i="21"/>
  <c r="I31" i="21"/>
  <c r="I29" i="21"/>
  <c r="I28" i="21"/>
  <c r="I27" i="21"/>
  <c r="I26" i="21"/>
  <c r="I25" i="21"/>
  <c r="I23" i="21"/>
  <c r="I22" i="21"/>
  <c r="I21" i="21"/>
  <c r="I20" i="21"/>
  <c r="I19" i="21"/>
  <c r="I18" i="21"/>
  <c r="I16" i="21"/>
  <c r="I15" i="21"/>
  <c r="I14" i="21"/>
  <c r="I13" i="21"/>
  <c r="I11" i="21"/>
  <c r="I10" i="21"/>
  <c r="I9" i="21"/>
  <c r="I7" i="21"/>
  <c r="I6" i="21"/>
  <c r="H46" i="21"/>
  <c r="J46" i="21" s="1"/>
  <c r="H45" i="21"/>
  <c r="J45" i="21" s="1"/>
  <c r="H44" i="21"/>
  <c r="J44" i="21" s="1"/>
  <c r="H42" i="21"/>
  <c r="J42" i="21" s="1"/>
  <c r="H41" i="21"/>
  <c r="J41" i="21" s="1"/>
  <c r="H40" i="21"/>
  <c r="J40" i="21" s="1"/>
  <c r="H39" i="21"/>
  <c r="J39" i="21" s="1"/>
  <c r="H37" i="21"/>
  <c r="J37" i="21" s="1"/>
  <c r="H36" i="21"/>
  <c r="J36" i="21" s="1"/>
  <c r="H35" i="21"/>
  <c r="J35" i="21" s="1"/>
  <c r="H33" i="21"/>
  <c r="J33" i="21" s="1"/>
  <c r="H32" i="21"/>
  <c r="J32" i="21" s="1"/>
  <c r="H31" i="21"/>
  <c r="J31" i="21" s="1"/>
  <c r="H29" i="21"/>
  <c r="J29" i="21" s="1"/>
  <c r="H28" i="21"/>
  <c r="J28" i="21" s="1"/>
  <c r="H27" i="21"/>
  <c r="J27" i="21" s="1"/>
  <c r="H26" i="21"/>
  <c r="J26" i="21" s="1"/>
  <c r="H25" i="21"/>
  <c r="J25" i="21" s="1"/>
  <c r="H23" i="21"/>
  <c r="J23" i="21" s="1"/>
  <c r="H22" i="21"/>
  <c r="J22" i="21" s="1"/>
  <c r="H21" i="21"/>
  <c r="J21" i="21" s="1"/>
  <c r="H20" i="21"/>
  <c r="J20" i="21" s="1"/>
  <c r="H19" i="21"/>
  <c r="J19" i="21" s="1"/>
  <c r="H18" i="21"/>
  <c r="J18" i="21" s="1"/>
  <c r="H16" i="21"/>
  <c r="J16" i="21" s="1"/>
  <c r="H15" i="21"/>
  <c r="J15" i="21" s="1"/>
  <c r="H14" i="21"/>
  <c r="J14" i="21" s="1"/>
  <c r="H13" i="21"/>
  <c r="J13" i="21" s="1"/>
  <c r="H11" i="21"/>
  <c r="J11" i="21" s="1"/>
  <c r="H10" i="21"/>
  <c r="J10" i="21" s="1"/>
  <c r="H9" i="21"/>
  <c r="J9" i="21" s="1"/>
  <c r="H7" i="21"/>
  <c r="J7" i="21" s="1"/>
  <c r="H6" i="21"/>
  <c r="J6" i="21" s="1"/>
  <c r="I48" i="22" l="1"/>
  <c r="K48" i="22" s="1"/>
  <c r="L48" i="22" s="1"/>
  <c r="J48" i="22"/>
  <c r="J12" i="21"/>
  <c r="J47" i="21"/>
  <c r="F48" i="21"/>
  <c r="J34" i="21"/>
  <c r="I47" i="21"/>
  <c r="J8" i="21"/>
  <c r="J17" i="21"/>
  <c r="I8" i="21"/>
  <c r="I24" i="21"/>
  <c r="I38" i="21"/>
  <c r="I43" i="21"/>
  <c r="J38" i="21"/>
  <c r="I12" i="21"/>
  <c r="I17" i="21"/>
  <c r="I30" i="21"/>
  <c r="J43" i="21"/>
  <c r="I34" i="21"/>
  <c r="J24" i="21"/>
  <c r="J30" i="21"/>
  <c r="I48" i="21" l="1"/>
  <c r="N48" i="21" s="1"/>
  <c r="J48" i="21"/>
  <c r="K48" i="21" l="1"/>
  <c r="L48" i="21" s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<sst xmlns="http://schemas.openxmlformats.org/spreadsheetml/2006/main" count="2247" uniqueCount="140">
  <si>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</si>
  <si>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</si>
  <si>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</si>
  <si>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</si>
  <si>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</si>
  <si>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</si>
  <si>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</si>
  <si>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</si>
  <si>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</si>
  <si>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</si>
  <si>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</si>
  <si>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</si>
  <si>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</si>
  <si>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</si>
  <si>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</si>
  <si>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</si>
  <si>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</si>
  <si>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</si>
  <si>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</si>
  <si>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</si>
  <si>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</si>
  <si>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</si>
  <si>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</si>
  <si>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</si>
  <si>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</si>
  <si>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</si>
  <si>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</si>
  <si>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</si>
  <si>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</si>
  <si>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</si>
  <si>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</si>
  <si>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</si>
  <si>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</si>
  <si>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</si>
  <si>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</si>
  <si>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</si>
  <si>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</si>
  <si>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</si>
  <si>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</si>
  <si>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</si>
  <si>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</si>
  <si>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</si>
  <si>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</si>
  <si>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</si>
  <si>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</si>
  <si>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</si>
  <si>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</si>
  <si>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</si>
  <si>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</si>
  <si>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</si>
  <si>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</si>
  <si>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</si>
  <si>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</si>
  <si>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</si>
  <si>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</si>
  <si>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</si>
  <si>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</si>
  <si>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</si>
  <si>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</si>
  <si>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</si>
  <si>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</si>
  <si>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</si>
  <si>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</si>
  <si>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</si>
  <si>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</si>
  <si>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</si>
  <si>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</si>
  <si>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</si>
  <si>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</si>
  <si>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</si>
  <si>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</si>
  <si>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</si>
  <si>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</si>
  <si>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</si>
  <si>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</si>
  <si>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</si>
  <si>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</si>
  <si>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</si>
  <si>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</si>
  <si>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</si>
  <si>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</si>
  <si>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</si>
  <si>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</si>
  <si>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</si>
  <si>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</si>
  <si>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</si>
  <si>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</si>
  <si>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</si>
  <si>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</si>
  <si>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</si>
  <si>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</si>
  <si>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</si>
  <si>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</si>
  <si>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</si>
  <si>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</si>
  <si>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</si>
  <si>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</si>
  <si>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</si>
  <si>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</si>
  <si>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</si>
  <si>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</si>
  <si>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</si>
  <si>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</si>
  <si>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</si>
  <si>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7-15-26</t>
  </si>
  <si>
    <t>ОБЩО ЗА ОБЕКТ №7-15-26</t>
  </si>
  <si>
    <t>24 "б"</t>
  </si>
  <si>
    <t>ОБЩО ЗА ПОДОТДЕЛ 24 "б"</t>
  </si>
  <si>
    <t>42 "д"</t>
  </si>
  <si>
    <t>ОБЩО ЗА ПОДОТДЕЛ 42 "д"</t>
  </si>
  <si>
    <t>71 "т"</t>
  </si>
  <si>
    <t>ОБЩО ЗА ПОДОТДЕЛ 71 "т"</t>
  </si>
  <si>
    <t>105 "г"</t>
  </si>
  <si>
    <t>ОБЩО ЗА ПОДОТДЕЛ 105 "г"</t>
  </si>
  <si>
    <t>138 "а"</t>
  </si>
  <si>
    <t>ОБЩО ЗА ПОДОТДЕЛ 138 "а"</t>
  </si>
  <si>
    <t>140 "е"</t>
  </si>
  <si>
    <t>ОБЩО ЗА ПОДОТДЕЛ 140 "е"</t>
  </si>
  <si>
    <t>168 "в"</t>
  </si>
  <si>
    <t>ОБЩО ЗА ПОДОТДЕЛ 168 "в"</t>
  </si>
  <si>
    <t>237 "а"</t>
  </si>
  <si>
    <t>ОБЩО ЗА ПОДОТДЕЛ 237 "а"</t>
  </si>
  <si>
    <t>238 "е"</t>
  </si>
  <si>
    <t>ОБЩО ЗА ПОДОТДЕЛ 238 "е"</t>
  </si>
  <si>
    <t>ПРИЛОЖЕНИЕ №2</t>
  </si>
  <si>
    <t>Гаранция за изпълнение (5%)</t>
  </si>
  <si>
    <t>Договорена единична цена без ДДС</t>
  </si>
  <si>
    <t xml:space="preserve">ПРИЛОЖЕНИЕ №3 </t>
  </si>
  <si>
    <t>към Договор №…... от …...........2026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</si>
  <si>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</si>
  <si>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ТП "ДГС Върбица"</t>
  </si>
  <si>
    <t>Тримесечия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</si>
  <si>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</si>
  <si>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</si>
  <si>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</si>
  <si>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</si>
  <si>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</si>
  <si>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Обшо за ТП</t>
  </si>
  <si>
    <t>за обект №7-15-26, ТП "ДГС Върбица"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</si>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</sst>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8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8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8" fillId="5" borderId="2" xfId="0" applyNumberFormat="1" applyFont="1" applyFill="1" applyBorder="1" applyAlignment="1">
      <alignment horizontal="right"/>
    </xf>
    <xf numFmtId="164" fontId="7" fillId="0" borderId="0" xfId="0" applyNumberFormat="1" applyFont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left"/>
    </xf>
    <xf numFmtId="0" fontId="8" fillId="5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11" fillId="0" borderId="0" xfId="0" applyNumberFormat="1" applyFont="1"/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  <c r="I2" s="85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6"/>
      <c r="B4" s="80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1"/>
      <c r="B5" s="80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1"/>
      <c r="B6" s="80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1"/>
      <c r="B7" s="80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1"/>
      <c r="B8" s="80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1"/>
      <c r="B9" s="80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1"/>
      <c r="B10" s="80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1"/>
      <c r="B11" s="80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1"/>
      <c r="B12" s="80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1"/>
      <c r="B13" s="80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1"/>
      <c r="B14" s="80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1"/>
      <c r="B15" s="80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1"/>
      <c r="B16" s="80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1"/>
      <c r="B17" s="80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1"/>
      <c r="B18" s="80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1"/>
      <c r="B19" s="80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1"/>
      <c r="B20" s="80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1"/>
      <c r="B21" s="80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1"/>
      <c r="B22" s="80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1"/>
      <c r="B23" s="80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1"/>
      <c r="B24" s="80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1"/>
      <c r="B25" s="80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1"/>
      <c r="B26" s="80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1"/>
      <c r="B27" s="80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1"/>
      <c r="B28" s="80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1"/>
      <c r="B29" s="82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1"/>
      <c r="B30" s="83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1"/>
      <c r="B31" s="83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1"/>
      <c r="B32" s="83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1"/>
      <c r="B33" s="83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1"/>
      <c r="B34" s="83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1"/>
      <c r="B35" s="83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1"/>
      <c r="B36" s="83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1"/>
      <c r="B37" s="83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1"/>
      <c r="B38" s="83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1"/>
      <c r="B39" s="83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1"/>
      <c r="B40" s="83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1"/>
      <c r="B41" s="83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1"/>
      <c r="B42" s="83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1"/>
      <c r="B43" s="83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1"/>
      <c r="B44" s="83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1"/>
      <c r="B45" s="83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1"/>
      <c r="B46" s="83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1"/>
      <c r="B47" s="83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1"/>
      <c r="B48" s="84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9"/>
      <c r="B49" s="82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9"/>
      <c r="B50" s="83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9"/>
      <c r="B51" s="83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9"/>
      <c r="B52" s="83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9"/>
      <c r="B53" s="83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9"/>
      <c r="B54" s="83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9"/>
      <c r="B55" s="83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9"/>
      <c r="B56" s="83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9"/>
      <c r="B57" s="83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9"/>
      <c r="B58" s="83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9"/>
      <c r="B59" s="83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9"/>
      <c r="B60" s="83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9"/>
      <c r="B61" s="83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9"/>
      <c r="B62" s="83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9"/>
      <c r="B63" s="83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9"/>
      <c r="B64" s="83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9"/>
      <c r="B65" s="84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9"/>
      <c r="B66" s="82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9"/>
      <c r="B67" s="83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9"/>
      <c r="B68" s="83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9"/>
      <c r="B69" s="83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9"/>
      <c r="B70" s="83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9"/>
      <c r="B71" s="83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9"/>
      <c r="B72" s="83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9"/>
      <c r="B73" s="83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9"/>
      <c r="B74" s="83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9"/>
      <c r="B75" s="83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9"/>
      <c r="B76" s="83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9"/>
      <c r="B77" s="83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9"/>
      <c r="B78" s="83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9"/>
      <c r="B79" s="83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9"/>
      <c r="B80" s="83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9"/>
      <c r="B81" s="83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9"/>
      <c r="B82" s="83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9"/>
      <c r="B83" s="83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9"/>
      <c r="B84" s="83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9"/>
      <c r="B85" s="83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9"/>
      <c r="B86" s="84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1"/>
      <c r="B87" s="80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1"/>
      <c r="B88" s="80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1"/>
      <c r="B89" s="80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1"/>
      <c r="B90" s="80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1"/>
      <c r="B91" s="80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1"/>
      <c r="B92" s="80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1"/>
      <c r="B93" s="80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1"/>
      <c r="B94" s="80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1"/>
      <c r="B95" s="80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1"/>
      <c r="B96" s="80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1"/>
      <c r="B97" s="82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1"/>
      <c r="B98" s="83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1"/>
      <c r="B99" s="83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1"/>
      <c r="B100" s="83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1"/>
      <c r="B101" s="83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1"/>
      <c r="B102" s="83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1"/>
      <c r="B103" s="83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1"/>
      <c r="B104" s="83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1"/>
      <c r="B105" s="83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1"/>
      <c r="B106" s="83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1"/>
      <c r="B107" s="84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9"/>
      <c r="B108" s="80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9"/>
      <c r="B109" s="80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9"/>
      <c r="B110" s="80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9"/>
      <c r="B111" s="80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9"/>
      <c r="B112" s="80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9"/>
      <c r="B113" s="80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9"/>
      <c r="B114" s="80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9"/>
      <c r="B115" s="80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9"/>
      <c r="B116" s="80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9"/>
      <c r="B117" s="80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9"/>
      <c r="B118" s="80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9"/>
      <c r="B119" s="80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9"/>
      <c r="B120" s="80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9"/>
      <c r="B121" s="80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9"/>
      <c r="B122" s="80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9"/>
      <c r="B123" s="80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9"/>
      <c r="B124" s="80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9"/>
      <c r="B125" s="80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9"/>
      <c r="B126" s="80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9"/>
      <c r="B127" s="80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9"/>
      <c r="B128" s="80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9"/>
      <c r="B129" s="80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9"/>
      <c r="B130" s="80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9"/>
      <c r="B131" s="80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9"/>
      <c r="B132" s="80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9"/>
      <c r="B133" s="80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9"/>
      <c r="B134" s="80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9"/>
      <c r="B135" s="80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9"/>
      <c r="B136" s="80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9"/>
      <c r="B137" s="80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9"/>
      <c r="B138" s="80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9"/>
      <c r="B139" s="80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9"/>
      <c r="B140" s="80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9"/>
      <c r="B141" s="80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9"/>
      <c r="B142" s="80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9"/>
      <c r="B143" s="80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9"/>
      <c r="B144" s="80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9"/>
      <c r="B145" s="80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9"/>
      <c r="B146" s="80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9"/>
      <c r="B147" s="80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9"/>
      <c r="B148" s="80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9"/>
      <c r="B149" s="80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9"/>
      <c r="B150" s="80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9"/>
      <c r="B151" s="80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9"/>
      <c r="B152" s="80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9"/>
      <c r="B153" s="80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9"/>
      <c r="B154" s="80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9"/>
      <c r="B155" s="80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9"/>
      <c r="B156" s="80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9"/>
      <c r="B157" s="80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9"/>
      <c r="B158" s="80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9"/>
      <c r="B159" s="80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9"/>
      <c r="B160" s="80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9"/>
      <c r="B161" s="80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9"/>
      <c r="B162" s="80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9"/>
      <c r="B163" s="80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9"/>
      <c r="B164" s="80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9"/>
      <c r="B165" s="80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9"/>
      <c r="B166" s="80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9"/>
      <c r="B167" s="80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9"/>
      <c r="B168" s="80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9"/>
      <c r="B169" s="80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9"/>
      <c r="B170" s="80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9"/>
      <c r="B171" s="80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9"/>
      <c r="B172" s="80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9"/>
      <c r="B173" s="80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9"/>
      <c r="B174" s="80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9"/>
      <c r="B175" s="80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9"/>
      <c r="B176" s="80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9"/>
      <c r="B177" s="80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9"/>
      <c r="B178" s="80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9"/>
      <c r="B179" s="80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9"/>
      <c r="B180" s="80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9"/>
      <c r="B181" s="80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9"/>
      <c r="B182" s="80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9"/>
      <c r="B183" s="80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9"/>
      <c r="B184" s="80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9"/>
      <c r="B185" s="80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9"/>
      <c r="B186" s="80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9"/>
      <c r="B187" s="80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9"/>
      <c r="B188" s="80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9"/>
      <c r="B189" s="80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9"/>
      <c r="B190" s="80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9"/>
      <c r="B191" s="80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9"/>
      <c r="B192" s="80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9"/>
      <c r="B193" s="80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9"/>
      <c r="B194" s="80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9"/>
      <c r="B195" s="80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9"/>
      <c r="B196" s="80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9"/>
      <c r="B197" s="80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9"/>
      <c r="B198" s="80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9"/>
      <c r="B199" s="80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9"/>
      <c r="B200" s="80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9"/>
      <c r="B201" s="80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9"/>
      <c r="B202" s="80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9"/>
      <c r="B203" s="80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9"/>
      <c r="B204" s="80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9"/>
      <c r="B205" s="80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9"/>
      <c r="B206" s="80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9"/>
      <c r="B207" s="80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9"/>
      <c r="B208" s="80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9"/>
      <c r="B209" s="80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9"/>
      <c r="B210" s="80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9"/>
      <c r="B211" s="80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9"/>
      <c r="B212" s="80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9"/>
      <c r="B213" s="80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9"/>
      <c r="B214" s="80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9"/>
      <c r="B215" s="80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9"/>
      <c r="B216" s="80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9"/>
      <c r="B217" s="80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9"/>
      <c r="B218" s="80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9"/>
      <c r="B219" s="80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9"/>
      <c r="B220" s="80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9"/>
      <c r="B221" s="80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9"/>
      <c r="B222" s="80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9"/>
      <c r="B223" s="80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9"/>
      <c r="B224" s="80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9"/>
      <c r="B225" s="80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9"/>
      <c r="B226" s="80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9"/>
      <c r="B227" s="80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9"/>
      <c r="B228" s="80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9"/>
      <c r="B229" s="80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9"/>
      <c r="B230" s="80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9"/>
      <c r="B231" s="80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9"/>
      <c r="B232" s="80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9"/>
      <c r="B233" s="80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9"/>
      <c r="B234" s="80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9"/>
      <c r="B235" s="80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9"/>
      <c r="B236" s="80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9"/>
      <c r="B237" s="80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9"/>
      <c r="B238" s="80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9"/>
      <c r="B239" s="80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9"/>
      <c r="B240" s="80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9"/>
      <c r="B241" s="80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9"/>
      <c r="B242" s="80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9"/>
      <c r="B243" s="80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9"/>
      <c r="B244" s="80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9"/>
      <c r="B245" s="80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9"/>
      <c r="B246" s="80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9"/>
      <c r="B247" s="80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9"/>
      <c r="B248" s="80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9"/>
      <c r="B249" s="80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9"/>
      <c r="B250" s="80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9"/>
      <c r="B251" s="80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9"/>
      <c r="B252" s="80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9"/>
      <c r="B253" s="80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9"/>
      <c r="B254" s="80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9"/>
      <c r="B255" s="80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9"/>
      <c r="B256" s="80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9"/>
      <c r="B257" s="80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9"/>
      <c r="B258" s="80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9"/>
      <c r="B259" s="80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9"/>
      <c r="B260" s="80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9"/>
      <c r="B261" s="80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9"/>
      <c r="B262" s="80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9"/>
      <c r="B263" s="80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9"/>
      <c r="B264" s="80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9"/>
      <c r="B265" s="80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9"/>
      <c r="B266" s="80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9"/>
      <c r="B267" s="80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9"/>
      <c r="B268" s="80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9"/>
      <c r="B269" s="80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9"/>
      <c r="B270" s="80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9"/>
      <c r="B271" s="80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9"/>
      <c r="B272" s="80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9"/>
      <c r="B273" s="80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9"/>
      <c r="B274" s="80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9"/>
      <c r="B275" s="80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9"/>
      <c r="B276" s="80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9"/>
      <c r="B277" s="80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9"/>
      <c r="B278" s="80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9"/>
      <c r="B279" s="80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9"/>
      <c r="B280" s="80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9"/>
      <c r="B281" s="80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9"/>
      <c r="B282" s="80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9"/>
      <c r="B283" s="80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9"/>
      <c r="B284" s="80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9"/>
      <c r="B285" s="80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9"/>
      <c r="B286" s="80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9"/>
      <c r="B287" s="80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9"/>
      <c r="B288" s="80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9"/>
      <c r="B289" s="80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9"/>
      <c r="B290" s="80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9"/>
      <c r="B291" s="80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9"/>
      <c r="B292" s="80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9"/>
      <c r="B293" s="80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9"/>
      <c r="B294" s="80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9"/>
      <c r="B295" s="80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9"/>
      <c r="B296" s="80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9"/>
      <c r="B297" s="80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9"/>
      <c r="B298" s="80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9"/>
      <c r="B299" s="80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9"/>
      <c r="B300" s="80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9"/>
      <c r="B301" s="80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9"/>
      <c r="B302" s="80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9"/>
      <c r="B303" s="80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9"/>
      <c r="B304" s="80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9"/>
      <c r="B305" s="80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9"/>
      <c r="B306" s="80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9"/>
      <c r="B307" s="80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9"/>
      <c r="B308" s="80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9"/>
      <c r="B309" s="80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9"/>
      <c r="B310" s="80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9"/>
      <c r="B311" s="80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9"/>
      <c r="B312" s="80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9"/>
      <c r="B313" s="80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9"/>
      <c r="B314" s="80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9"/>
      <c r="B315" s="80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9"/>
      <c r="B316" s="80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9"/>
      <c r="B317" s="80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9"/>
      <c r="B318" s="80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9"/>
      <c r="B319" s="80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9"/>
      <c r="B320" s="80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9"/>
      <c r="B321" s="80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9"/>
      <c r="B322" s="80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9"/>
      <c r="B323" s="80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9"/>
      <c r="B324" s="80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9"/>
      <c r="B325" s="80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9"/>
      <c r="B326" s="80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9"/>
      <c r="B327" s="80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9"/>
      <c r="B328" s="80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9"/>
      <c r="B329" s="80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9"/>
      <c r="B330" s="80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9"/>
      <c r="B331" s="80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9"/>
      <c r="B332" s="80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9"/>
      <c r="B333" s="80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9"/>
      <c r="B334" s="80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9"/>
      <c r="B335" s="80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9"/>
      <c r="B336" s="80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9"/>
      <c r="B337" s="80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9"/>
      <c r="B338" s="80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9"/>
      <c r="B339" s="80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9"/>
      <c r="B340" s="80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9"/>
      <c r="B341" s="80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9"/>
      <c r="B342" s="80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9"/>
      <c r="B343" s="80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9"/>
      <c r="B344" s="80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9"/>
      <c r="B345" s="80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9"/>
      <c r="B346" s="80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9"/>
      <c r="B347" s="80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9"/>
      <c r="B348" s="80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9"/>
      <c r="B349" s="80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9"/>
      <c r="B350" s="80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9"/>
      <c r="B351" s="80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9"/>
      <c r="B352" s="80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9"/>
      <c r="B353" s="80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9"/>
      <c r="B354" s="80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9"/>
      <c r="B355" s="80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9"/>
      <c r="B356" s="80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9"/>
      <c r="B357" s="80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9"/>
      <c r="B358" s="80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9"/>
      <c r="B359" s="80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9"/>
      <c r="B360" s="80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9"/>
      <c r="B361" s="80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9"/>
      <c r="B362" s="80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9"/>
      <c r="B363" s="80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9"/>
      <c r="B364" s="80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9"/>
      <c r="B365" s="80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9"/>
      <c r="B366" s="80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9"/>
      <c r="B367" s="80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9"/>
      <c r="B368" s="80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9"/>
      <c r="B369" s="80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9"/>
      <c r="B370" s="80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9"/>
      <c r="B371" s="80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9"/>
      <c r="B372" s="80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9"/>
      <c r="B373" s="80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9"/>
      <c r="B374" s="80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9"/>
      <c r="B375" s="80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9"/>
      <c r="B376" s="80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9"/>
      <c r="B377" s="80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9"/>
      <c r="B378" s="80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9"/>
      <c r="B379" s="80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9"/>
      <c r="B380" s="80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9"/>
      <c r="B381" s="80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9"/>
      <c r="B382" s="80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9"/>
      <c r="B383" s="80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9"/>
      <c r="B384" s="80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9"/>
      <c r="B385" s="80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6"/>
      <c r="B4" s="92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1"/>
      <c r="B5" s="92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1"/>
      <c r="B6" s="92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1"/>
      <c r="B7" s="92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1"/>
      <c r="B8" s="92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1"/>
      <c r="B9" s="92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1"/>
      <c r="B10" s="92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1"/>
      <c r="B11" s="92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1"/>
      <c r="B12" s="92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1"/>
      <c r="B13" s="92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1"/>
      <c r="B14" s="92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1"/>
      <c r="B15" s="92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1"/>
      <c r="B16" s="92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1"/>
      <c r="B17" s="92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1"/>
      <c r="B18" s="92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1"/>
      <c r="B19" s="92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1"/>
      <c r="B20" s="92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1"/>
      <c r="B21" s="80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1"/>
      <c r="B22" s="80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1"/>
      <c r="B23" s="80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1"/>
      <c r="B24" s="80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1"/>
      <c r="B25" s="80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1"/>
      <c r="B26" s="80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1"/>
      <c r="B27" s="80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1"/>
      <c r="B28" s="80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1"/>
      <c r="B29" s="80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1"/>
      <c r="B30" s="80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1"/>
      <c r="B31" s="80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1"/>
      <c r="B32" s="80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1"/>
      <c r="B33" s="82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1"/>
      <c r="B34" s="83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1"/>
      <c r="B35" s="83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1"/>
      <c r="B36" s="83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1"/>
      <c r="B37" s="83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1"/>
      <c r="B38" s="83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1"/>
      <c r="B39" s="83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1"/>
      <c r="B40" s="83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1"/>
      <c r="B41" s="83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1"/>
      <c r="B42" s="83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1"/>
      <c r="B43" s="83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1"/>
      <c r="B44" s="83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1"/>
      <c r="B45" s="83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1"/>
      <c r="B46" s="84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9"/>
      <c r="B47" s="82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9"/>
      <c r="B48" s="83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9"/>
      <c r="B49" s="83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9"/>
      <c r="B50" s="83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9"/>
      <c r="B51" s="83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9"/>
      <c r="B52" s="83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9"/>
      <c r="B53" s="83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9"/>
      <c r="B54" s="83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9"/>
      <c r="B55" s="83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9"/>
      <c r="B56" s="83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9"/>
      <c r="B57" s="83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9"/>
      <c r="B58" s="83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9"/>
      <c r="B59" s="83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9"/>
      <c r="B60" s="83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9"/>
      <c r="B61" s="83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9"/>
      <c r="B62" s="83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9"/>
      <c r="B63" s="83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9"/>
      <c r="B64" s="84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9"/>
      <c r="B65" s="82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9"/>
      <c r="B66" s="83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9"/>
      <c r="B67" s="83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9"/>
      <c r="B68" s="83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9"/>
      <c r="B69" s="83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9"/>
      <c r="B70" s="83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9"/>
      <c r="B71" s="83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9"/>
      <c r="B72" s="83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9"/>
      <c r="B73" s="83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9"/>
      <c r="B74" s="83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9"/>
      <c r="B75" s="83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9"/>
      <c r="B76" s="83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9"/>
      <c r="B77" s="83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9"/>
      <c r="B78" s="83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9"/>
      <c r="B79" s="83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9"/>
      <c r="B80" s="83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9"/>
      <c r="B81" s="83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9"/>
      <c r="B82" s="83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9"/>
      <c r="B83" s="83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9"/>
      <c r="B84" s="83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9"/>
      <c r="B85" s="83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9"/>
      <c r="B86" s="83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9"/>
      <c r="B87" s="83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9"/>
      <c r="B88" s="83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9"/>
      <c r="B89" s="83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9"/>
      <c r="B90" s="83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9"/>
      <c r="B91" s="83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9"/>
      <c r="B92" s="83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9"/>
      <c r="B93" s="83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9"/>
      <c r="B94" s="83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9"/>
      <c r="B95" s="83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9"/>
      <c r="B96" s="84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1"/>
      <c r="B97" s="80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1"/>
      <c r="B98" s="80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1"/>
      <c r="B99" s="80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1"/>
      <c r="B100" s="80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1"/>
      <c r="B101" s="80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1"/>
      <c r="B102" s="80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1"/>
      <c r="B103" s="80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1"/>
      <c r="B104" s="80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1"/>
      <c r="B105" s="80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1"/>
      <c r="B106" s="80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1"/>
      <c r="B107" s="80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1"/>
      <c r="B108" s="80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1"/>
      <c r="B109" s="80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1"/>
      <c r="B110" s="80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1"/>
      <c r="B111" s="80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1"/>
      <c r="B112" s="82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1"/>
      <c r="B113" s="83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1"/>
      <c r="B114" s="83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1"/>
      <c r="B115" s="83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1"/>
      <c r="B116" s="83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1"/>
      <c r="B117" s="83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1"/>
      <c r="B118" s="83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1"/>
      <c r="B119" s="83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1"/>
      <c r="B120" s="83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1"/>
      <c r="B121" s="83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1"/>
      <c r="B122" s="83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1"/>
      <c r="B123" s="83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1"/>
      <c r="B124" s="83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1"/>
      <c r="B125" s="83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1"/>
      <c r="B126" s="83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1"/>
      <c r="B127" s="83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1"/>
      <c r="B128" s="83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1"/>
      <c r="B129" s="83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1"/>
      <c r="B130" s="83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1"/>
      <c r="B131" s="84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6"/>
      <c r="B132" s="80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1"/>
      <c r="B133" s="80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1"/>
      <c r="B134" s="80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1"/>
      <c r="B135" s="80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1"/>
      <c r="B136" s="80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1"/>
      <c r="B137" s="80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1"/>
      <c r="B138" s="80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1"/>
      <c r="B139" s="80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1"/>
      <c r="B140" s="80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1"/>
      <c r="B141" s="80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1"/>
      <c r="B142" s="80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1"/>
      <c r="B143" s="80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1"/>
      <c r="B144" s="80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1"/>
      <c r="B145" s="80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1"/>
      <c r="B146" s="80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1"/>
      <c r="B147" s="80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1"/>
      <c r="B148" s="80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1"/>
      <c r="B149" s="80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1"/>
      <c r="B150" s="80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6"/>
      <c r="B151" s="80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1"/>
      <c r="B152" s="80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1"/>
      <c r="B153" s="80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1"/>
      <c r="B154" s="80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1"/>
      <c r="B155" s="80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6"/>
      <c r="B156" s="80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1"/>
      <c r="B157" s="80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1"/>
      <c r="B158" s="80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1"/>
      <c r="B159" s="80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1"/>
      <c r="B160" s="80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1"/>
      <c r="B161" s="80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1"/>
      <c r="B162" s="80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1"/>
      <c r="B163" s="80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1"/>
      <c r="B164" s="80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1"/>
      <c r="B165" s="80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1"/>
      <c r="B166" s="80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1"/>
      <c r="B167" s="80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1"/>
      <c r="B168" s="80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1"/>
      <c r="B169" s="80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1"/>
      <c r="B170" s="80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1"/>
      <c r="B171" s="80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6"/>
      <c r="B172" s="92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1"/>
      <c r="B173" s="92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1"/>
      <c r="B174" s="92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1"/>
      <c r="B175" s="92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1"/>
      <c r="B176" s="92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1"/>
      <c r="B177" s="92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1"/>
      <c r="B178" s="92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1"/>
      <c r="B179" s="92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1"/>
      <c r="B180" s="92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1"/>
      <c r="B181" s="92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1"/>
      <c r="B182" s="92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1"/>
      <c r="B183" s="92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1"/>
      <c r="B184" s="92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6"/>
      <c r="B185" s="80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1"/>
      <c r="B186" s="80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1"/>
      <c r="B187" s="80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1"/>
      <c r="B188" s="80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1"/>
      <c r="B189" s="80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1"/>
      <c r="B190" s="80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1"/>
      <c r="B191" s="80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1"/>
      <c r="B192" s="80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6"/>
      <c r="B193" s="82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1"/>
      <c r="B194" s="83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1"/>
      <c r="B195" s="83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1"/>
      <c r="B196" s="83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1"/>
      <c r="B197" s="83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1"/>
      <c r="B198" s="83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1"/>
      <c r="B199" s="83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1"/>
      <c r="B200" s="83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1"/>
      <c r="B201" s="83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1"/>
      <c r="B202" s="83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1"/>
      <c r="B203" s="83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1"/>
      <c r="B204" s="84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6"/>
      <c r="B205" s="89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1"/>
      <c r="B206" s="90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1"/>
      <c r="B207" s="90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1"/>
      <c r="B208" s="90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1"/>
      <c r="B209" s="90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1"/>
      <c r="B210" s="90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1"/>
      <c r="B211" s="90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1"/>
      <c r="B212" s="90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1"/>
      <c r="B213" s="90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1"/>
      <c r="B214" s="90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1"/>
      <c r="B215" s="90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1"/>
      <c r="B216" s="90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1"/>
      <c r="B217" s="90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1"/>
      <c r="B218" s="90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1"/>
      <c r="B219" s="90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1"/>
      <c r="B220" s="90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1"/>
      <c r="B221" s="90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1"/>
      <c r="B222" s="90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6"/>
      <c r="B223" s="82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1"/>
      <c r="B224" s="83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1"/>
      <c r="B225" s="83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1"/>
      <c r="B226" s="83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1"/>
      <c r="B227" s="83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1"/>
      <c r="B228" s="83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1"/>
      <c r="B229" s="83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1"/>
      <c r="B230" s="83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1"/>
      <c r="B231" s="83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1"/>
      <c r="B232" s="83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1"/>
      <c r="B233" s="83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1"/>
      <c r="B234" s="83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1"/>
      <c r="B235" s="83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1"/>
      <c r="B236" s="83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1"/>
      <c r="B237" s="82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1"/>
      <c r="B238" s="83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1"/>
      <c r="B239" s="83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1"/>
      <c r="B240" s="83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1"/>
      <c r="B241" s="83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1"/>
      <c r="B242" s="83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1"/>
      <c r="B243" s="83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1"/>
      <c r="B244" s="83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1"/>
      <c r="B245" s="83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1"/>
      <c r="B246" s="83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1"/>
      <c r="B247" s="83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1"/>
      <c r="B248" s="83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1"/>
      <c r="B249" s="83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1"/>
      <c r="B250" s="83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1"/>
      <c r="B251" s="83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1"/>
      <c r="B252" s="83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1"/>
      <c r="B253" s="83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1"/>
      <c r="B254" s="83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1"/>
      <c r="B255" s="83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1"/>
      <c r="B256" s="83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1"/>
      <c r="B257" s="83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1"/>
      <c r="B258" s="83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1"/>
      <c r="B259" s="83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1"/>
      <c r="B260" s="83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1"/>
      <c r="B261" s="83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1"/>
      <c r="B262" s="83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1"/>
      <c r="B263" s="83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1"/>
      <c r="B264" s="83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1"/>
      <c r="B265" s="84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6"/>
      <c r="B267" s="82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1"/>
      <c r="B268" s="83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1"/>
      <c r="B269" s="83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1"/>
      <c r="B270" s="83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1"/>
      <c r="B271" s="83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1"/>
      <c r="B272" s="83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1"/>
      <c r="B273" s="83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1"/>
      <c r="B274" s="83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1"/>
      <c r="B275" s="83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1"/>
      <c r="B276" s="83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1"/>
      <c r="B277" s="83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1"/>
      <c r="B278" s="83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1"/>
      <c r="B279" s="82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1"/>
      <c r="B280" s="83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1"/>
      <c r="B281" s="83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1"/>
      <c r="B282" s="83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1"/>
      <c r="B283" s="83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1"/>
      <c r="B284" s="83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1"/>
      <c r="B285" s="83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1"/>
      <c r="B286" s="83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1"/>
      <c r="B287" s="83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1"/>
      <c r="B288" s="83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1"/>
      <c r="B289" s="83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1"/>
      <c r="B290" s="83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1"/>
      <c r="B291" s="83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1"/>
      <c r="B292" s="83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1"/>
      <c r="B293" s="83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1"/>
      <c r="B294" s="83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1"/>
      <c r="B295" s="83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1"/>
      <c r="B296" s="83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1"/>
      <c r="B297" s="83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1"/>
      <c r="B298" s="83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6"/>
      <c r="B300" s="82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1"/>
      <c r="B301" s="83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1"/>
      <c r="B302" s="83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1"/>
      <c r="B303" s="83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1"/>
      <c r="B304" s="83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1"/>
      <c r="B305" s="83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1"/>
      <c r="B306" s="83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1"/>
      <c r="B307" s="83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1"/>
      <c r="B308" s="83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1"/>
      <c r="B309" s="83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1"/>
      <c r="B310" s="83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1"/>
      <c r="B311" s="83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1"/>
      <c r="B312" s="83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1"/>
      <c r="B313" s="83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1"/>
      <c r="B314" s="83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1"/>
      <c r="B315" s="83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1"/>
      <c r="B316" s="83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1"/>
      <c r="B317" s="83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1"/>
      <c r="B318" s="82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1"/>
      <c r="B319" s="83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1"/>
      <c r="B320" s="83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1"/>
      <c r="B321" s="83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1"/>
      <c r="B322" s="83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1"/>
      <c r="B323" s="83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1"/>
      <c r="B324" s="83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1"/>
      <c r="B325" s="83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1"/>
      <c r="B326" s="83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1"/>
      <c r="B327" s="83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1"/>
      <c r="B328" s="83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1"/>
      <c r="B329" s="83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1"/>
      <c r="B330" s="83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1"/>
      <c r="B331" s="83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1"/>
      <c r="B332" s="83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1"/>
      <c r="B333" s="83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1"/>
      <c r="B334" s="83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1"/>
      <c r="B336" s="82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1"/>
      <c r="B337" s="83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1"/>
      <c r="B338" s="83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1"/>
      <c r="B339" s="83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1"/>
      <c r="B340" s="83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1"/>
      <c r="B341" s="83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1"/>
      <c r="B342" s="83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1"/>
      <c r="B343" s="83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1"/>
      <c r="B344" s="83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1"/>
      <c r="B345" s="83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1"/>
      <c r="B346" s="83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1"/>
      <c r="B347" s="83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1"/>
      <c r="B348" s="83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1"/>
      <c r="B349" s="83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1"/>
      <c r="B350" s="83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1"/>
      <c r="B351" s="83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1"/>
      <c r="B352" s="83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1"/>
      <c r="B353" s="83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1"/>
      <c r="B354" s="83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6"/>
      <c r="B356" s="82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1"/>
      <c r="B357" s="83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1"/>
      <c r="B358" s="83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1"/>
      <c r="B359" s="83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1"/>
      <c r="B360" s="83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1"/>
      <c r="B361" s="83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1"/>
      <c r="B362" s="83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1"/>
      <c r="B363" s="83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1"/>
      <c r="B364" s="83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1"/>
      <c r="B365" s="82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1"/>
      <c r="B366" s="83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1"/>
      <c r="B367" s="83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1"/>
      <c r="B368" s="83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1"/>
      <c r="B369" s="83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1"/>
      <c r="B370" s="83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1"/>
      <c r="B371" s="83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1"/>
      <c r="B372" s="83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1"/>
      <c r="B373" s="83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1"/>
      <c r="B374" s="83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1"/>
      <c r="B375" s="83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1"/>
      <c r="B376" s="83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3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4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6"/>
      <c r="B380" s="89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1"/>
      <c r="B381" s="90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1"/>
      <c r="B382" s="90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1"/>
      <c r="B383" s="90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1"/>
      <c r="B384" s="90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1"/>
      <c r="B385" s="90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1"/>
      <c r="B386" s="90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1"/>
      <c r="B387" s="90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1"/>
      <c r="B388" s="90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1"/>
      <c r="B389" s="90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1"/>
      <c r="B390" s="82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1"/>
      <c r="B391" s="83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1"/>
      <c r="B392" s="83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1"/>
      <c r="B393" s="83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1"/>
      <c r="B394" s="83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1"/>
      <c r="B395" s="83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1"/>
      <c r="B396" s="83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9"/>
      <c r="B398" s="87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9"/>
      <c r="B399" s="88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9"/>
      <c r="B400" s="88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9"/>
      <c r="B401" s="88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9"/>
      <c r="B402" s="88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9"/>
      <c r="B403" s="88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9"/>
      <c r="B404" s="88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9"/>
      <c r="B405" s="88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9"/>
      <c r="B406" s="88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9"/>
      <c r="B407" s="88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9"/>
      <c r="B408" s="82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9"/>
      <c r="B409" s="83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9"/>
      <c r="B410" s="83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9"/>
      <c r="B411" s="83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9"/>
      <c r="B412" s="83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9"/>
      <c r="B413" s="83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9"/>
      <c r="B414" s="83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9"/>
      <c r="B415" s="83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9"/>
      <c r="B416" s="83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9"/>
      <c r="B417" s="84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9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2"/>
  <sheetViews>
    <sheetView tabSelected="1" topLeftCell="A34" workbookViewId="0">
      <selection activeCell="L57" sqref="L57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25.7109375" style="56" customWidth="1"/>
    <col min="5" max="6" width="12.7109375" style="56" customWidth="1"/>
    <col min="7" max="8" width="11.7109375" style="56" customWidth="1"/>
    <col min="9" max="10" width="14.7109375" style="56" customWidth="1"/>
    <col min="11" max="14" width="12.7109375" style="56" customWidth="1"/>
    <col min="15" max="16384" width="9.140625" style="56"/>
  </cols>
  <sheetData>
    <row r="3" spans="1:14" ht="18" customHeight="1" x14ac:dyDescent="0.25">
      <c r="A3" s="93" t="s">
        <v>94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</row>
    <row r="4" spans="1:14" ht="90" customHeight="1" x14ac:dyDescent="0.25">
      <c r="A4" s="94" t="s">
        <v>1</v>
      </c>
      <c r="B4" s="89" t="s">
        <v>2</v>
      </c>
      <c r="C4" s="89" t="s">
        <v>3</v>
      </c>
      <c r="D4" s="97" t="s">
        <v>4</v>
      </c>
      <c r="E4" s="89" t="s">
        <v>95</v>
      </c>
      <c r="F4" s="89" t="s">
        <v>96</v>
      </c>
      <c r="G4" s="99" t="s">
        <v>97</v>
      </c>
      <c r="H4" s="99"/>
      <c r="I4" s="99" t="s">
        <v>98</v>
      </c>
      <c r="J4" s="99"/>
      <c r="K4" s="99" t="s">
        <v>99</v>
      </c>
      <c r="L4" s="99"/>
      <c r="M4" s="99" t="s">
        <v>100</v>
      </c>
      <c r="N4" s="99"/>
    </row>
    <row r="5" spans="1:14" ht="15.75" x14ac:dyDescent="0.25">
      <c r="A5" s="95"/>
      <c r="B5" s="96"/>
      <c r="C5" s="96"/>
      <c r="D5" s="98"/>
      <c r="E5" s="96"/>
      <c r="F5" s="96"/>
      <c r="G5" s="57" t="s">
        <v>101</v>
      </c>
      <c r="H5" s="57" t="s">
        <v>102</v>
      </c>
      <c r="I5" s="57" t="s">
        <v>101</v>
      </c>
      <c r="J5" s="57" t="s">
        <v>102</v>
      </c>
      <c r="K5" s="57" t="s">
        <v>101</v>
      </c>
      <c r="L5" s="57" t="s">
        <v>102</v>
      </c>
      <c r="M5" s="57" t="s">
        <v>101</v>
      </c>
      <c r="N5" s="57" t="s">
        <v>102</v>
      </c>
    </row>
    <row r="6" spans="1:14" ht="18" customHeight="1" x14ac:dyDescent="0.25">
      <c r="A6" s="100" t="s">
        <v>104</v>
      </c>
      <c r="B6" s="58" t="s">
        <v>106</v>
      </c>
      <c r="C6" s="3" t="s">
        <v>41</v>
      </c>
      <c r="D6" s="4" t="s">
        <v>46</v>
      </c>
      <c r="E6" s="59" t="s">
        <v>103</v>
      </c>
      <c r="F6" s="60">
        <v>12</v>
      </c>
      <c r="G6" s="66">
        <v>61</v>
      </c>
      <c r="H6" s="69">
        <f>G6*1.95583</f>
        <v>119.30562999999999</v>
      </c>
      <c r="I6" s="66">
        <f>F6*G6</f>
        <v>732</v>
      </c>
      <c r="J6" s="69">
        <f>F6*H6</f>
        <v>1431.6675599999999</v>
      </c>
      <c r="K6" s="101"/>
      <c r="L6" s="101"/>
      <c r="M6" s="101"/>
      <c r="N6" s="101"/>
    </row>
    <row r="7" spans="1:14" ht="18" customHeight="1" x14ac:dyDescent="0.25">
      <c r="A7" s="100"/>
      <c r="B7" s="58"/>
      <c r="C7" s="3" t="s">
        <v>21</v>
      </c>
      <c r="D7" s="4" t="s">
        <v>46</v>
      </c>
      <c r="E7" s="59" t="s">
        <v>103</v>
      </c>
      <c r="F7" s="60">
        <v>0</v>
      </c>
      <c r="G7" s="66">
        <v>54</v>
      </c>
      <c r="H7" s="69">
        <f>G7*1.95583</f>
        <v>105.61481999999999</v>
      </c>
      <c r="I7" s="66">
        <f>F7*G7</f>
        <v>0</v>
      </c>
      <c r="J7" s="69">
        <f>F7*H7</f>
        <v>0</v>
      </c>
      <c r="K7" s="102"/>
      <c r="L7" s="102"/>
      <c r="M7" s="102"/>
      <c r="N7" s="102"/>
    </row>
    <row r="8" spans="1:14" ht="18" customHeight="1" x14ac:dyDescent="0.25">
      <c r="A8" s="100"/>
      <c r="B8" s="61"/>
      <c r="C8" s="103" t="s">
        <v>107</v>
      </c>
      <c r="D8" s="104"/>
      <c r="E8" s="62"/>
      <c r="F8" s="63">
        <f>SUM(F6:F7)</f>
        <v>12</v>
      </c>
      <c r="G8" s="67"/>
      <c r="H8" s="70"/>
      <c r="I8" s="67">
        <f>SUM(I6:I7)</f>
        <v>732</v>
      </c>
      <c r="J8" s="70">
        <f>SUM(J6:J7)</f>
        <v>1431.6675599999999</v>
      </c>
      <c r="K8" s="102"/>
      <c r="L8" s="102"/>
      <c r="M8" s="102"/>
      <c r="N8" s="102"/>
    </row>
    <row r="9" spans="1:14" ht="18" customHeight="1" x14ac:dyDescent="0.25">
      <c r="A9" s="100"/>
      <c r="B9" s="73" t="s">
        <v>108</v>
      </c>
      <c r="C9" s="3" t="s">
        <v>21</v>
      </c>
      <c r="D9" s="4" t="s">
        <v>46</v>
      </c>
      <c r="E9" s="59" t="s">
        <v>103</v>
      </c>
      <c r="F9" s="60">
        <v>91</v>
      </c>
      <c r="G9" s="66">
        <v>54</v>
      </c>
      <c r="H9" s="69">
        <f t="shared" ref="H9:H11" si="0">G9*1.95583</f>
        <v>105.61481999999999</v>
      </c>
      <c r="I9" s="66">
        <f t="shared" ref="I9:I11" si="1">F9*G9</f>
        <v>4914</v>
      </c>
      <c r="J9" s="69">
        <f t="shared" ref="J9:J11" si="2">F9*H9</f>
        <v>9610.9486199999992</v>
      </c>
      <c r="K9" s="102"/>
      <c r="L9" s="102"/>
      <c r="M9" s="102"/>
      <c r="N9" s="102"/>
    </row>
    <row r="10" spans="1:14" ht="18" customHeight="1" x14ac:dyDescent="0.25">
      <c r="A10" s="100"/>
      <c r="B10" s="58"/>
      <c r="C10" s="3" t="s">
        <v>91</v>
      </c>
      <c r="D10" s="4" t="s">
        <v>46</v>
      </c>
      <c r="E10" s="59" t="s">
        <v>103</v>
      </c>
      <c r="F10" s="60">
        <v>1</v>
      </c>
      <c r="G10" s="66">
        <v>54</v>
      </c>
      <c r="H10" s="69">
        <f t="shared" si="0"/>
        <v>105.61481999999999</v>
      </c>
      <c r="I10" s="66">
        <f t="shared" si="1"/>
        <v>54</v>
      </c>
      <c r="J10" s="69">
        <f t="shared" si="2"/>
        <v>105.61481999999999</v>
      </c>
      <c r="K10" s="102"/>
      <c r="L10" s="102"/>
      <c r="M10" s="102"/>
      <c r="N10" s="102"/>
    </row>
    <row r="11" spans="1:14" ht="18" customHeight="1" x14ac:dyDescent="0.25">
      <c r="A11" s="100"/>
      <c r="B11" s="58"/>
      <c r="C11" s="3" t="s">
        <v>15</v>
      </c>
      <c r="D11" s="4" t="s">
        <v>46</v>
      </c>
      <c r="E11" s="59" t="s">
        <v>103</v>
      </c>
      <c r="F11" s="60">
        <v>3</v>
      </c>
      <c r="G11" s="66">
        <v>54</v>
      </c>
      <c r="H11" s="69">
        <f t="shared" si="0"/>
        <v>105.61481999999999</v>
      </c>
      <c r="I11" s="66">
        <f t="shared" si="1"/>
        <v>162</v>
      </c>
      <c r="J11" s="69">
        <f t="shared" si="2"/>
        <v>316.84445999999997</v>
      </c>
      <c r="K11" s="102"/>
      <c r="L11" s="102"/>
      <c r="M11" s="102"/>
      <c r="N11" s="102"/>
    </row>
    <row r="12" spans="1:14" ht="18" customHeight="1" x14ac:dyDescent="0.25">
      <c r="A12" s="100"/>
      <c r="B12" s="61"/>
      <c r="C12" s="103" t="s">
        <v>109</v>
      </c>
      <c r="D12" s="104"/>
      <c r="E12" s="62"/>
      <c r="F12" s="63">
        <f>SUM(F9:F11)</f>
        <v>95</v>
      </c>
      <c r="G12" s="67"/>
      <c r="H12" s="70"/>
      <c r="I12" s="67">
        <f>SUM(I9:I11)</f>
        <v>5130</v>
      </c>
      <c r="J12" s="70">
        <f>SUM(J9:J11)</f>
        <v>10033.4079</v>
      </c>
      <c r="K12" s="102"/>
      <c r="L12" s="102"/>
      <c r="M12" s="102"/>
      <c r="N12" s="102"/>
    </row>
    <row r="13" spans="1:14" ht="18" customHeight="1" x14ac:dyDescent="0.25">
      <c r="A13" s="100"/>
      <c r="B13" s="73" t="s">
        <v>110</v>
      </c>
      <c r="C13" s="3" t="s">
        <v>21</v>
      </c>
      <c r="D13" s="4" t="s">
        <v>46</v>
      </c>
      <c r="E13" s="59" t="s">
        <v>103</v>
      </c>
      <c r="F13" s="60">
        <v>399</v>
      </c>
      <c r="G13" s="66">
        <v>54</v>
      </c>
      <c r="H13" s="69">
        <f t="shared" ref="H13:H16" si="3">G13*1.95583</f>
        <v>105.61481999999999</v>
      </c>
      <c r="I13" s="66">
        <f t="shared" ref="I13:I16" si="4">F13*G13</f>
        <v>21546</v>
      </c>
      <c r="J13" s="69">
        <f t="shared" ref="J13:J16" si="5">F13*H13</f>
        <v>42140.313179999997</v>
      </c>
      <c r="K13" s="102"/>
      <c r="L13" s="102"/>
      <c r="M13" s="102"/>
      <c r="N13" s="102"/>
    </row>
    <row r="14" spans="1:14" ht="18" customHeight="1" x14ac:dyDescent="0.25">
      <c r="A14" s="100"/>
      <c r="B14" s="58"/>
      <c r="C14" s="3" t="s">
        <v>91</v>
      </c>
      <c r="D14" s="4" t="s">
        <v>46</v>
      </c>
      <c r="E14" s="59" t="s">
        <v>103</v>
      </c>
      <c r="F14" s="60">
        <v>1</v>
      </c>
      <c r="G14" s="66">
        <v>54</v>
      </c>
      <c r="H14" s="69">
        <f t="shared" si="3"/>
        <v>105.61481999999999</v>
      </c>
      <c r="I14" s="66">
        <f t="shared" si="4"/>
        <v>54</v>
      </c>
      <c r="J14" s="69">
        <f t="shared" si="5"/>
        <v>105.61481999999999</v>
      </c>
      <c r="K14" s="102"/>
      <c r="L14" s="102"/>
      <c r="M14" s="102"/>
      <c r="N14" s="102"/>
    </row>
    <row r="15" spans="1:14" ht="18" customHeight="1" x14ac:dyDescent="0.25">
      <c r="A15" s="100"/>
      <c r="B15" s="58"/>
      <c r="C15" s="3" t="s">
        <v>15</v>
      </c>
      <c r="D15" s="4" t="s">
        <v>46</v>
      </c>
      <c r="E15" s="59" t="s">
        <v>103</v>
      </c>
      <c r="F15" s="60">
        <v>48</v>
      </c>
      <c r="G15" s="66">
        <v>54</v>
      </c>
      <c r="H15" s="69">
        <f t="shared" si="3"/>
        <v>105.61481999999999</v>
      </c>
      <c r="I15" s="66">
        <f t="shared" si="4"/>
        <v>2592</v>
      </c>
      <c r="J15" s="69">
        <f t="shared" si="5"/>
        <v>5069.5113599999995</v>
      </c>
      <c r="K15" s="102"/>
      <c r="L15" s="102"/>
      <c r="M15" s="102"/>
      <c r="N15" s="102"/>
    </row>
    <row r="16" spans="1:14" ht="18" customHeight="1" x14ac:dyDescent="0.25">
      <c r="A16" s="100"/>
      <c r="B16" s="58"/>
      <c r="C16" s="3" t="s">
        <v>16</v>
      </c>
      <c r="D16" s="4" t="s">
        <v>46</v>
      </c>
      <c r="E16" s="59" t="s">
        <v>103</v>
      </c>
      <c r="F16" s="60">
        <v>1</v>
      </c>
      <c r="G16" s="66">
        <v>51</v>
      </c>
      <c r="H16" s="69">
        <f t="shared" si="3"/>
        <v>99.747329999999991</v>
      </c>
      <c r="I16" s="66">
        <f t="shared" si="4"/>
        <v>51</v>
      </c>
      <c r="J16" s="69">
        <f t="shared" si="5"/>
        <v>99.747329999999991</v>
      </c>
      <c r="K16" s="102"/>
      <c r="L16" s="102"/>
      <c r="M16" s="102"/>
      <c r="N16" s="102"/>
    </row>
    <row r="17" spans="1:14" ht="18" customHeight="1" x14ac:dyDescent="0.25">
      <c r="A17" s="100"/>
      <c r="B17" s="61"/>
      <c r="C17" s="103" t="s">
        <v>111</v>
      </c>
      <c r="D17" s="104"/>
      <c r="E17" s="62"/>
      <c r="F17" s="63">
        <f>SUM(F13:F16)</f>
        <v>449</v>
      </c>
      <c r="G17" s="67"/>
      <c r="H17" s="70"/>
      <c r="I17" s="67">
        <f>SUM(I13:I16)</f>
        <v>24243</v>
      </c>
      <c r="J17" s="70">
        <f>SUM(J13:J16)</f>
        <v>47415.186689999995</v>
      </c>
      <c r="K17" s="102"/>
      <c r="L17" s="102"/>
      <c r="M17" s="102"/>
      <c r="N17" s="102"/>
    </row>
    <row r="18" spans="1:14" ht="18" customHeight="1" x14ac:dyDescent="0.25">
      <c r="A18" s="100"/>
      <c r="B18" s="73" t="s">
        <v>112</v>
      </c>
      <c r="C18" s="3" t="s">
        <v>41</v>
      </c>
      <c r="D18" s="4" t="s">
        <v>46</v>
      </c>
      <c r="E18" s="59" t="s">
        <v>103</v>
      </c>
      <c r="F18" s="60">
        <v>24</v>
      </c>
      <c r="G18" s="66">
        <v>61</v>
      </c>
      <c r="H18" s="69">
        <f t="shared" ref="H18:H23" si="6">G18*1.95583</f>
        <v>119.30562999999999</v>
      </c>
      <c r="I18" s="66">
        <f t="shared" ref="I18:I23" si="7">F18*G18</f>
        <v>1464</v>
      </c>
      <c r="J18" s="69">
        <f t="shared" ref="J18:J23" si="8">F18*H18</f>
        <v>2863.3351199999997</v>
      </c>
      <c r="K18" s="102"/>
      <c r="L18" s="102"/>
      <c r="M18" s="102"/>
      <c r="N18" s="102"/>
    </row>
    <row r="19" spans="1:14" ht="18" customHeight="1" x14ac:dyDescent="0.25">
      <c r="A19" s="100"/>
      <c r="B19" s="58"/>
      <c r="C19" s="3" t="s">
        <v>32</v>
      </c>
      <c r="D19" s="4" t="s">
        <v>46</v>
      </c>
      <c r="E19" s="59" t="s">
        <v>103</v>
      </c>
      <c r="F19" s="60">
        <v>0</v>
      </c>
      <c r="G19" s="66">
        <v>61</v>
      </c>
      <c r="H19" s="69">
        <f t="shared" si="6"/>
        <v>119.30562999999999</v>
      </c>
      <c r="I19" s="66">
        <f t="shared" si="7"/>
        <v>0</v>
      </c>
      <c r="J19" s="69">
        <f t="shared" si="8"/>
        <v>0</v>
      </c>
      <c r="K19" s="102"/>
      <c r="L19" s="102"/>
      <c r="M19" s="102"/>
      <c r="N19" s="102"/>
    </row>
    <row r="20" spans="1:14" ht="18" customHeight="1" x14ac:dyDescent="0.25">
      <c r="A20" s="100"/>
      <c r="B20" s="58"/>
      <c r="C20" s="3" t="s">
        <v>33</v>
      </c>
      <c r="D20" s="4" t="s">
        <v>46</v>
      </c>
      <c r="E20" s="59" t="s">
        <v>103</v>
      </c>
      <c r="F20" s="60">
        <v>0</v>
      </c>
      <c r="G20" s="66">
        <v>54</v>
      </c>
      <c r="H20" s="69">
        <f t="shared" si="6"/>
        <v>105.61481999999999</v>
      </c>
      <c r="I20" s="66">
        <f t="shared" si="7"/>
        <v>0</v>
      </c>
      <c r="J20" s="69">
        <f t="shared" si="8"/>
        <v>0</v>
      </c>
      <c r="K20" s="102"/>
      <c r="L20" s="102"/>
      <c r="M20" s="102"/>
      <c r="N20" s="102"/>
    </row>
    <row r="21" spans="1:14" ht="18" customHeight="1" x14ac:dyDescent="0.25">
      <c r="A21" s="100"/>
      <c r="B21" s="58"/>
      <c r="C21" s="3" t="s">
        <v>21</v>
      </c>
      <c r="D21" s="4" t="s">
        <v>46</v>
      </c>
      <c r="E21" s="59" t="s">
        <v>103</v>
      </c>
      <c r="F21" s="60">
        <v>0</v>
      </c>
      <c r="G21" s="66">
        <v>54</v>
      </c>
      <c r="H21" s="69">
        <f t="shared" si="6"/>
        <v>105.61481999999999</v>
      </c>
      <c r="I21" s="66">
        <f t="shared" si="7"/>
        <v>0</v>
      </c>
      <c r="J21" s="69">
        <f t="shared" si="8"/>
        <v>0</v>
      </c>
      <c r="K21" s="102"/>
      <c r="L21" s="102"/>
      <c r="M21" s="102"/>
      <c r="N21" s="102"/>
    </row>
    <row r="22" spans="1:14" ht="18" customHeight="1" x14ac:dyDescent="0.25">
      <c r="A22" s="100"/>
      <c r="B22" s="58"/>
      <c r="C22" s="3" t="s">
        <v>22</v>
      </c>
      <c r="D22" s="4" t="s">
        <v>46</v>
      </c>
      <c r="E22" s="59" t="s">
        <v>103</v>
      </c>
      <c r="F22" s="60">
        <v>0</v>
      </c>
      <c r="G22" s="66">
        <v>54</v>
      </c>
      <c r="H22" s="69">
        <f t="shared" si="6"/>
        <v>105.61481999999999</v>
      </c>
      <c r="I22" s="66">
        <f t="shared" si="7"/>
        <v>0</v>
      </c>
      <c r="J22" s="69">
        <f t="shared" si="8"/>
        <v>0</v>
      </c>
      <c r="K22" s="102"/>
      <c r="L22" s="102"/>
      <c r="M22" s="102"/>
      <c r="N22" s="102"/>
    </row>
    <row r="23" spans="1:14" ht="18" customHeight="1" x14ac:dyDescent="0.25">
      <c r="A23" s="100"/>
      <c r="B23" s="58"/>
      <c r="C23" s="3" t="s">
        <v>15</v>
      </c>
      <c r="D23" s="4" t="s">
        <v>46</v>
      </c>
      <c r="E23" s="59" t="s">
        <v>103</v>
      </c>
      <c r="F23" s="60">
        <v>3</v>
      </c>
      <c r="G23" s="66">
        <v>54</v>
      </c>
      <c r="H23" s="69">
        <f t="shared" si="6"/>
        <v>105.61481999999999</v>
      </c>
      <c r="I23" s="66">
        <f t="shared" si="7"/>
        <v>162</v>
      </c>
      <c r="J23" s="69">
        <f t="shared" si="8"/>
        <v>316.84445999999997</v>
      </c>
      <c r="K23" s="102"/>
      <c r="L23" s="102"/>
      <c r="M23" s="102"/>
      <c r="N23" s="102"/>
    </row>
    <row r="24" spans="1:14" ht="18" customHeight="1" x14ac:dyDescent="0.25">
      <c r="A24" s="100"/>
      <c r="B24" s="61"/>
      <c r="C24" s="103" t="s">
        <v>113</v>
      </c>
      <c r="D24" s="104"/>
      <c r="E24" s="62"/>
      <c r="F24" s="63">
        <f>SUM(F18:F23)</f>
        <v>27</v>
      </c>
      <c r="G24" s="67"/>
      <c r="H24" s="70"/>
      <c r="I24" s="67">
        <f>SUM(I18:I23)</f>
        <v>1626</v>
      </c>
      <c r="J24" s="70">
        <f>SUM(J18:J23)</f>
        <v>3180.1795799999995</v>
      </c>
      <c r="K24" s="102"/>
      <c r="L24" s="102"/>
      <c r="M24" s="102"/>
      <c r="N24" s="102"/>
    </row>
    <row r="25" spans="1:14" ht="18" customHeight="1" x14ac:dyDescent="0.25">
      <c r="A25" s="100"/>
      <c r="B25" s="73" t="s">
        <v>114</v>
      </c>
      <c r="C25" s="3" t="s">
        <v>41</v>
      </c>
      <c r="D25" s="4" t="s">
        <v>46</v>
      </c>
      <c r="E25" s="59" t="s">
        <v>103</v>
      </c>
      <c r="F25" s="60">
        <v>10</v>
      </c>
      <c r="G25" s="66">
        <v>61</v>
      </c>
      <c r="H25" s="69">
        <f t="shared" ref="H25:H29" si="9">G25*1.95583</f>
        <v>119.30562999999999</v>
      </c>
      <c r="I25" s="66">
        <f t="shared" ref="I25:I29" si="10">F25*G25</f>
        <v>610</v>
      </c>
      <c r="J25" s="69">
        <f t="shared" ref="J25:J29" si="11">F25*H25</f>
        <v>1193.0563</v>
      </c>
      <c r="K25" s="102"/>
      <c r="L25" s="102"/>
      <c r="M25" s="102"/>
      <c r="N25" s="102"/>
    </row>
    <row r="26" spans="1:14" ht="18" customHeight="1" x14ac:dyDescent="0.25">
      <c r="A26" s="100"/>
      <c r="B26" s="58"/>
      <c r="C26" s="3" t="s">
        <v>32</v>
      </c>
      <c r="D26" s="4" t="s">
        <v>46</v>
      </c>
      <c r="E26" s="59" t="s">
        <v>103</v>
      </c>
      <c r="F26" s="60">
        <v>4</v>
      </c>
      <c r="G26" s="66">
        <v>61</v>
      </c>
      <c r="H26" s="69">
        <f t="shared" si="9"/>
        <v>119.30562999999999</v>
      </c>
      <c r="I26" s="66">
        <f t="shared" si="10"/>
        <v>244</v>
      </c>
      <c r="J26" s="69">
        <f t="shared" si="11"/>
        <v>477.22251999999997</v>
      </c>
      <c r="K26" s="102"/>
      <c r="L26" s="102"/>
      <c r="M26" s="102"/>
      <c r="N26" s="102"/>
    </row>
    <row r="27" spans="1:14" ht="18" customHeight="1" x14ac:dyDescent="0.25">
      <c r="A27" s="100"/>
      <c r="B27" s="58"/>
      <c r="C27" s="3" t="s">
        <v>33</v>
      </c>
      <c r="D27" s="4" t="s">
        <v>46</v>
      </c>
      <c r="E27" s="59" t="s">
        <v>103</v>
      </c>
      <c r="F27" s="60">
        <v>0</v>
      </c>
      <c r="G27" s="66">
        <v>54</v>
      </c>
      <c r="H27" s="69">
        <f t="shared" si="9"/>
        <v>105.61481999999999</v>
      </c>
      <c r="I27" s="66">
        <f t="shared" si="10"/>
        <v>0</v>
      </c>
      <c r="J27" s="69">
        <f t="shared" si="11"/>
        <v>0</v>
      </c>
      <c r="K27" s="102"/>
      <c r="L27" s="102"/>
      <c r="M27" s="102"/>
      <c r="N27" s="102"/>
    </row>
    <row r="28" spans="1:14" ht="18" customHeight="1" x14ac:dyDescent="0.25">
      <c r="A28" s="100"/>
      <c r="B28" s="58"/>
      <c r="C28" s="3" t="s">
        <v>21</v>
      </c>
      <c r="D28" s="4" t="s">
        <v>46</v>
      </c>
      <c r="E28" s="59" t="s">
        <v>103</v>
      </c>
      <c r="F28" s="60">
        <v>4</v>
      </c>
      <c r="G28" s="66">
        <v>54</v>
      </c>
      <c r="H28" s="69">
        <f t="shared" si="9"/>
        <v>105.61481999999999</v>
      </c>
      <c r="I28" s="66">
        <f t="shared" si="10"/>
        <v>216</v>
      </c>
      <c r="J28" s="69">
        <f t="shared" si="11"/>
        <v>422.45927999999998</v>
      </c>
      <c r="K28" s="102"/>
      <c r="L28" s="102"/>
      <c r="M28" s="102"/>
      <c r="N28" s="102"/>
    </row>
    <row r="29" spans="1:14" ht="18" customHeight="1" x14ac:dyDescent="0.25">
      <c r="A29" s="100"/>
      <c r="B29" s="58"/>
      <c r="C29" s="3" t="s">
        <v>15</v>
      </c>
      <c r="D29" s="4" t="s">
        <v>46</v>
      </c>
      <c r="E29" s="59" t="s">
        <v>103</v>
      </c>
      <c r="F29" s="60">
        <v>0</v>
      </c>
      <c r="G29" s="66">
        <v>54</v>
      </c>
      <c r="H29" s="69">
        <f t="shared" si="9"/>
        <v>105.61481999999999</v>
      </c>
      <c r="I29" s="66">
        <f t="shared" si="10"/>
        <v>0</v>
      </c>
      <c r="J29" s="69">
        <f t="shared" si="11"/>
        <v>0</v>
      </c>
      <c r="K29" s="102"/>
      <c r="L29" s="102"/>
      <c r="M29" s="102"/>
      <c r="N29" s="102"/>
    </row>
    <row r="30" spans="1:14" ht="18" customHeight="1" x14ac:dyDescent="0.25">
      <c r="A30" s="100"/>
      <c r="B30" s="61"/>
      <c r="C30" s="103" t="s">
        <v>115</v>
      </c>
      <c r="D30" s="104"/>
      <c r="E30" s="62"/>
      <c r="F30" s="63">
        <f>SUM(F25:F29)</f>
        <v>18</v>
      </c>
      <c r="G30" s="67"/>
      <c r="H30" s="70"/>
      <c r="I30" s="67">
        <f>SUM(I25:I29)</f>
        <v>1070</v>
      </c>
      <c r="J30" s="70">
        <f>SUM(J25:J29)</f>
        <v>2092.7381</v>
      </c>
      <c r="K30" s="102"/>
      <c r="L30" s="102"/>
      <c r="M30" s="102"/>
      <c r="N30" s="102"/>
    </row>
    <row r="31" spans="1:14" ht="18" customHeight="1" x14ac:dyDescent="0.25">
      <c r="A31" s="100"/>
      <c r="B31" s="73" t="s">
        <v>116</v>
      </c>
      <c r="C31" s="3" t="s">
        <v>41</v>
      </c>
      <c r="D31" s="4" t="s">
        <v>46</v>
      </c>
      <c r="E31" s="59" t="s">
        <v>103</v>
      </c>
      <c r="F31" s="60">
        <v>17</v>
      </c>
      <c r="G31" s="66">
        <v>61</v>
      </c>
      <c r="H31" s="69">
        <f t="shared" ref="H31:H33" si="12">G31*1.95583</f>
        <v>119.30562999999999</v>
      </c>
      <c r="I31" s="66">
        <f t="shared" ref="I31:I33" si="13">F31*G31</f>
        <v>1037</v>
      </c>
      <c r="J31" s="69">
        <f t="shared" ref="J31:J33" si="14">F31*H31</f>
        <v>2028.19571</v>
      </c>
      <c r="K31" s="102"/>
      <c r="L31" s="102"/>
      <c r="M31" s="102"/>
      <c r="N31" s="102"/>
    </row>
    <row r="32" spans="1:14" ht="18" customHeight="1" x14ac:dyDescent="0.25">
      <c r="A32" s="100"/>
      <c r="B32" s="58"/>
      <c r="C32" s="3" t="s">
        <v>21</v>
      </c>
      <c r="D32" s="4" t="s">
        <v>46</v>
      </c>
      <c r="E32" s="59" t="s">
        <v>103</v>
      </c>
      <c r="F32" s="60">
        <v>2</v>
      </c>
      <c r="G32" s="66">
        <v>54</v>
      </c>
      <c r="H32" s="69">
        <f t="shared" si="12"/>
        <v>105.61481999999999</v>
      </c>
      <c r="I32" s="66">
        <f t="shared" si="13"/>
        <v>108</v>
      </c>
      <c r="J32" s="69">
        <f t="shared" si="14"/>
        <v>211.22963999999999</v>
      </c>
      <c r="K32" s="102"/>
      <c r="L32" s="102"/>
      <c r="M32" s="102"/>
      <c r="N32" s="102"/>
    </row>
    <row r="33" spans="1:14" ht="18" customHeight="1" x14ac:dyDescent="0.25">
      <c r="A33" s="100"/>
      <c r="B33" s="58"/>
      <c r="C33" s="3" t="s">
        <v>15</v>
      </c>
      <c r="D33" s="4" t="s">
        <v>46</v>
      </c>
      <c r="E33" s="59" t="s">
        <v>103</v>
      </c>
      <c r="F33" s="60">
        <v>2</v>
      </c>
      <c r="G33" s="66">
        <v>54</v>
      </c>
      <c r="H33" s="69">
        <f t="shared" si="12"/>
        <v>105.61481999999999</v>
      </c>
      <c r="I33" s="66">
        <f t="shared" si="13"/>
        <v>108</v>
      </c>
      <c r="J33" s="69">
        <f t="shared" si="14"/>
        <v>211.22963999999999</v>
      </c>
      <c r="K33" s="102"/>
      <c r="L33" s="102"/>
      <c r="M33" s="102"/>
      <c r="N33" s="102"/>
    </row>
    <row r="34" spans="1:14" ht="18" customHeight="1" x14ac:dyDescent="0.25">
      <c r="A34" s="100"/>
      <c r="B34" s="61"/>
      <c r="C34" s="103" t="s">
        <v>117</v>
      </c>
      <c r="D34" s="104"/>
      <c r="E34" s="62"/>
      <c r="F34" s="63">
        <f>SUM(F31:F33)</f>
        <v>21</v>
      </c>
      <c r="G34" s="67"/>
      <c r="H34" s="70"/>
      <c r="I34" s="67">
        <f>SUM(I31:I33)</f>
        <v>1253</v>
      </c>
      <c r="J34" s="70">
        <f>SUM(J31:J33)</f>
        <v>2450.65499</v>
      </c>
      <c r="K34" s="102"/>
      <c r="L34" s="102"/>
      <c r="M34" s="102"/>
      <c r="N34" s="102"/>
    </row>
    <row r="35" spans="1:14" ht="18" customHeight="1" x14ac:dyDescent="0.25">
      <c r="A35" s="100"/>
      <c r="B35" s="73" t="s">
        <v>118</v>
      </c>
      <c r="C35" s="3" t="s">
        <v>41</v>
      </c>
      <c r="D35" s="4" t="s">
        <v>46</v>
      </c>
      <c r="E35" s="59" t="s">
        <v>103</v>
      </c>
      <c r="F35" s="60">
        <v>9</v>
      </c>
      <c r="G35" s="66">
        <v>61</v>
      </c>
      <c r="H35" s="69">
        <f t="shared" ref="H35:H37" si="15">G35*1.95583</f>
        <v>119.30562999999999</v>
      </c>
      <c r="I35" s="66">
        <f t="shared" ref="I35:I37" si="16">F35*G35</f>
        <v>549</v>
      </c>
      <c r="J35" s="69">
        <f t="shared" ref="J35:J37" si="17">F35*H35</f>
        <v>1073.7506699999999</v>
      </c>
      <c r="K35" s="102"/>
      <c r="L35" s="102"/>
      <c r="M35" s="102"/>
      <c r="N35" s="102"/>
    </row>
    <row r="36" spans="1:14" ht="18" customHeight="1" x14ac:dyDescent="0.25">
      <c r="A36" s="100"/>
      <c r="B36" s="58"/>
      <c r="C36" s="3" t="s">
        <v>21</v>
      </c>
      <c r="D36" s="4" t="s">
        <v>46</v>
      </c>
      <c r="E36" s="59" t="s">
        <v>103</v>
      </c>
      <c r="F36" s="60">
        <v>134</v>
      </c>
      <c r="G36" s="66">
        <v>54</v>
      </c>
      <c r="H36" s="69">
        <f t="shared" si="15"/>
        <v>105.61481999999999</v>
      </c>
      <c r="I36" s="66">
        <f t="shared" si="16"/>
        <v>7236</v>
      </c>
      <c r="J36" s="69">
        <f t="shared" si="17"/>
        <v>14152.38588</v>
      </c>
      <c r="K36" s="102"/>
      <c r="L36" s="102"/>
      <c r="M36" s="102"/>
      <c r="N36" s="102"/>
    </row>
    <row r="37" spans="1:14" ht="18" customHeight="1" x14ac:dyDescent="0.25">
      <c r="A37" s="100"/>
      <c r="B37" s="58"/>
      <c r="C37" s="3" t="s">
        <v>15</v>
      </c>
      <c r="D37" s="4" t="s">
        <v>46</v>
      </c>
      <c r="E37" s="59" t="s">
        <v>103</v>
      </c>
      <c r="F37" s="60">
        <v>7</v>
      </c>
      <c r="G37" s="66">
        <v>54</v>
      </c>
      <c r="H37" s="69">
        <f t="shared" si="15"/>
        <v>105.61481999999999</v>
      </c>
      <c r="I37" s="66">
        <f t="shared" si="16"/>
        <v>378</v>
      </c>
      <c r="J37" s="69">
        <f t="shared" si="17"/>
        <v>739.30373999999995</v>
      </c>
      <c r="K37" s="102"/>
      <c r="L37" s="102"/>
      <c r="M37" s="102"/>
      <c r="N37" s="102"/>
    </row>
    <row r="38" spans="1:14" ht="18" customHeight="1" x14ac:dyDescent="0.25">
      <c r="A38" s="100"/>
      <c r="B38" s="61"/>
      <c r="C38" s="103" t="s">
        <v>119</v>
      </c>
      <c r="D38" s="104"/>
      <c r="E38" s="62"/>
      <c r="F38" s="63">
        <f>SUM(F35:F37)</f>
        <v>150</v>
      </c>
      <c r="G38" s="67"/>
      <c r="H38" s="70"/>
      <c r="I38" s="67">
        <f>SUM(I35:I37)</f>
        <v>8163</v>
      </c>
      <c r="J38" s="70">
        <f>SUM(J35:J37)</f>
        <v>15965.440289999999</v>
      </c>
      <c r="K38" s="102"/>
      <c r="L38" s="102"/>
      <c r="M38" s="102"/>
      <c r="N38" s="102"/>
    </row>
    <row r="39" spans="1:14" ht="18" customHeight="1" x14ac:dyDescent="0.25">
      <c r="A39" s="100"/>
      <c r="B39" s="73" t="s">
        <v>120</v>
      </c>
      <c r="C39" s="3" t="s">
        <v>41</v>
      </c>
      <c r="D39" s="4" t="s">
        <v>46</v>
      </c>
      <c r="E39" s="59" t="s">
        <v>103</v>
      </c>
      <c r="F39" s="60">
        <v>1</v>
      </c>
      <c r="G39" s="66">
        <v>61</v>
      </c>
      <c r="H39" s="69">
        <f t="shared" ref="H39:H42" si="18">G39*1.95583</f>
        <v>119.30562999999999</v>
      </c>
      <c r="I39" s="66">
        <f t="shared" ref="I39:I42" si="19">F39*G39</f>
        <v>61</v>
      </c>
      <c r="J39" s="69">
        <f t="shared" ref="J39:J42" si="20">F39*H39</f>
        <v>119.30562999999999</v>
      </c>
      <c r="K39" s="102"/>
      <c r="L39" s="102"/>
      <c r="M39" s="102"/>
      <c r="N39" s="102"/>
    </row>
    <row r="40" spans="1:14" ht="18" customHeight="1" x14ac:dyDescent="0.25">
      <c r="A40" s="100"/>
      <c r="B40" s="58"/>
      <c r="C40" s="3" t="s">
        <v>21</v>
      </c>
      <c r="D40" s="4" t="s">
        <v>46</v>
      </c>
      <c r="E40" s="59" t="s">
        <v>103</v>
      </c>
      <c r="F40" s="60">
        <v>137</v>
      </c>
      <c r="G40" s="66">
        <v>54</v>
      </c>
      <c r="H40" s="69">
        <f t="shared" si="18"/>
        <v>105.61481999999999</v>
      </c>
      <c r="I40" s="66">
        <f t="shared" si="19"/>
        <v>7398</v>
      </c>
      <c r="J40" s="69">
        <f t="shared" si="20"/>
        <v>14469.23034</v>
      </c>
      <c r="K40" s="102"/>
      <c r="L40" s="102"/>
      <c r="M40" s="102"/>
      <c r="N40" s="102"/>
    </row>
    <row r="41" spans="1:14" ht="18" customHeight="1" x14ac:dyDescent="0.25">
      <c r="A41" s="100"/>
      <c r="B41" s="58"/>
      <c r="C41" s="3" t="s">
        <v>15</v>
      </c>
      <c r="D41" s="4" t="s">
        <v>46</v>
      </c>
      <c r="E41" s="59" t="s">
        <v>103</v>
      </c>
      <c r="F41" s="60">
        <v>7</v>
      </c>
      <c r="G41" s="66">
        <v>54</v>
      </c>
      <c r="H41" s="69">
        <f t="shared" si="18"/>
        <v>105.61481999999999</v>
      </c>
      <c r="I41" s="66">
        <f t="shared" si="19"/>
        <v>378</v>
      </c>
      <c r="J41" s="69">
        <f t="shared" si="20"/>
        <v>739.30373999999995</v>
      </c>
      <c r="K41" s="102"/>
      <c r="L41" s="102"/>
      <c r="M41" s="102"/>
      <c r="N41" s="102"/>
    </row>
    <row r="42" spans="1:14" ht="18" customHeight="1" x14ac:dyDescent="0.25">
      <c r="A42" s="100"/>
      <c r="B42" s="58"/>
      <c r="C42" s="3" t="s">
        <v>16</v>
      </c>
      <c r="D42" s="4" t="s">
        <v>46</v>
      </c>
      <c r="E42" s="59" t="s">
        <v>103</v>
      </c>
      <c r="F42" s="60">
        <v>2</v>
      </c>
      <c r="G42" s="66">
        <v>51</v>
      </c>
      <c r="H42" s="69">
        <f t="shared" si="18"/>
        <v>99.747329999999991</v>
      </c>
      <c r="I42" s="66">
        <f t="shared" si="19"/>
        <v>102</v>
      </c>
      <c r="J42" s="69">
        <f t="shared" si="20"/>
        <v>199.49465999999998</v>
      </c>
      <c r="K42" s="102"/>
      <c r="L42" s="102"/>
      <c r="M42" s="102"/>
      <c r="N42" s="102"/>
    </row>
    <row r="43" spans="1:14" ht="18" customHeight="1" x14ac:dyDescent="0.25">
      <c r="A43" s="100"/>
      <c r="B43" s="61"/>
      <c r="C43" s="103" t="s">
        <v>121</v>
      </c>
      <c r="D43" s="104"/>
      <c r="E43" s="62"/>
      <c r="F43" s="63">
        <f>SUM(F39:F42)</f>
        <v>147</v>
      </c>
      <c r="G43" s="67"/>
      <c r="H43" s="70"/>
      <c r="I43" s="67">
        <f>SUM(I39:I42)</f>
        <v>7939</v>
      </c>
      <c r="J43" s="70">
        <f>SUM(J39:J42)</f>
        <v>15527.33437</v>
      </c>
      <c r="K43" s="102"/>
      <c r="L43" s="102"/>
      <c r="M43" s="102"/>
      <c r="N43" s="102"/>
    </row>
    <row r="44" spans="1:14" ht="18" customHeight="1" x14ac:dyDescent="0.25">
      <c r="A44" s="100"/>
      <c r="B44" s="73" t="s">
        <v>122</v>
      </c>
      <c r="C44" s="3" t="s">
        <v>21</v>
      </c>
      <c r="D44" s="4" t="s">
        <v>46</v>
      </c>
      <c r="E44" s="59" t="s">
        <v>103</v>
      </c>
      <c r="F44" s="60">
        <v>5</v>
      </c>
      <c r="G44" s="66">
        <v>54</v>
      </c>
      <c r="H44" s="69">
        <f t="shared" ref="H44:H46" si="21">G44*1.95583</f>
        <v>105.61481999999999</v>
      </c>
      <c r="I44" s="66">
        <f t="shared" ref="I44:I46" si="22">F44*G44</f>
        <v>270</v>
      </c>
      <c r="J44" s="69">
        <f t="shared" ref="J44:J46" si="23">F44*H44</f>
        <v>528.07409999999993</v>
      </c>
      <c r="K44" s="102"/>
      <c r="L44" s="102"/>
      <c r="M44" s="102"/>
      <c r="N44" s="102"/>
    </row>
    <row r="45" spans="1:14" ht="18" customHeight="1" x14ac:dyDescent="0.25">
      <c r="A45" s="100"/>
      <c r="B45" s="58"/>
      <c r="C45" s="3" t="s">
        <v>22</v>
      </c>
      <c r="D45" s="4" t="s">
        <v>46</v>
      </c>
      <c r="E45" s="59" t="s">
        <v>103</v>
      </c>
      <c r="F45" s="60">
        <v>0</v>
      </c>
      <c r="G45" s="66">
        <v>54</v>
      </c>
      <c r="H45" s="69">
        <f t="shared" si="21"/>
        <v>105.61481999999999</v>
      </c>
      <c r="I45" s="66">
        <f t="shared" si="22"/>
        <v>0</v>
      </c>
      <c r="J45" s="69">
        <f t="shared" si="23"/>
        <v>0</v>
      </c>
      <c r="K45" s="102"/>
      <c r="L45" s="102"/>
      <c r="M45" s="102"/>
      <c r="N45" s="102"/>
    </row>
    <row r="46" spans="1:14" ht="18" customHeight="1" x14ac:dyDescent="0.25">
      <c r="A46" s="100"/>
      <c r="B46" s="58"/>
      <c r="C46" s="3" t="s">
        <v>16</v>
      </c>
      <c r="D46" s="4" t="s">
        <v>46</v>
      </c>
      <c r="E46" s="59" t="s">
        <v>103</v>
      </c>
      <c r="F46" s="60">
        <v>4</v>
      </c>
      <c r="G46" s="66">
        <v>51</v>
      </c>
      <c r="H46" s="69">
        <f t="shared" si="21"/>
        <v>99.747329999999991</v>
      </c>
      <c r="I46" s="66">
        <f t="shared" si="22"/>
        <v>204</v>
      </c>
      <c r="J46" s="69">
        <f t="shared" si="23"/>
        <v>398.98931999999996</v>
      </c>
      <c r="K46" s="102"/>
      <c r="L46" s="102"/>
      <c r="M46" s="102"/>
      <c r="N46" s="102"/>
    </row>
    <row r="47" spans="1:14" ht="18" customHeight="1" x14ac:dyDescent="0.25">
      <c r="A47" s="100"/>
      <c r="B47" s="61"/>
      <c r="C47" s="103" t="s">
        <v>123</v>
      </c>
      <c r="D47" s="104"/>
      <c r="E47" s="62"/>
      <c r="F47" s="63">
        <f>SUM(F44:F46)</f>
        <v>9</v>
      </c>
      <c r="G47" s="67"/>
      <c r="H47" s="70"/>
      <c r="I47" s="67">
        <f>SUM(I44:I46)</f>
        <v>474</v>
      </c>
      <c r="J47" s="70">
        <f>SUM(J44:J46)</f>
        <v>927.06341999999995</v>
      </c>
      <c r="K47" s="102"/>
      <c r="L47" s="102"/>
      <c r="M47" s="102"/>
      <c r="N47" s="102"/>
    </row>
    <row r="48" spans="1:14" ht="18" customHeight="1" x14ac:dyDescent="0.25">
      <c r="A48" s="100"/>
      <c r="B48" s="64"/>
      <c r="C48" s="105" t="s">
        <v>105</v>
      </c>
      <c r="D48" s="106"/>
      <c r="E48" s="107"/>
      <c r="F48" s="65">
        <f>F8+F12+F17+F24+F30+F34+F38+F43+F47</f>
        <v>928</v>
      </c>
      <c r="G48" s="65"/>
      <c r="H48" s="65"/>
      <c r="I48" s="68">
        <f t="shared" ref="I48:J48" si="24">I8+I12+I17+I24+I30+I34+I38+I43+I47</f>
        <v>50630</v>
      </c>
      <c r="J48" s="71">
        <f t="shared" si="24"/>
        <v>99023.67289999999</v>
      </c>
      <c r="K48" s="68">
        <f>I48*0.05</f>
        <v>2531.5</v>
      </c>
      <c r="L48" s="71">
        <f>K48*1.95583</f>
        <v>4951.1836450000001</v>
      </c>
      <c r="M48" s="68">
        <v>506</v>
      </c>
      <c r="N48" s="71">
        <f>M48*1.95583</f>
        <v>989.64998000000003</v>
      </c>
    </row>
    <row r="52" spans="13:13" x14ac:dyDescent="0.25">
      <c r="M52" s="72"/>
    </row>
  </sheetData>
  <autoFilter ref="A4:N48">
    <filterColumn colId="6" showButton="0"/>
    <filterColumn colId="8" showButton="0"/>
    <filterColumn colId="10" showButton="0"/>
    <filterColumn colId="12" showButton="0"/>
  </autoFilter>
  <mergeCells count="26">
    <mergeCell ref="A6:A48"/>
    <mergeCell ref="K6:K47"/>
    <mergeCell ref="L6:L47"/>
    <mergeCell ref="M6:M47"/>
    <mergeCell ref="N6:N47"/>
    <mergeCell ref="C8:D8"/>
    <mergeCell ref="C12:D12"/>
    <mergeCell ref="C17:D17"/>
    <mergeCell ref="C24:D24"/>
    <mergeCell ref="C48:E48"/>
    <mergeCell ref="C30:D30"/>
    <mergeCell ref="C34:D34"/>
    <mergeCell ref="C38:D38"/>
    <mergeCell ref="C43:D43"/>
    <mergeCell ref="C47:D47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48"/>
  <sheetViews>
    <sheetView topLeftCell="A22" workbookViewId="0">
      <selection activeCell="O20" sqref="O20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25.7109375" style="56" customWidth="1"/>
    <col min="5" max="6" width="12.7109375" style="56" customWidth="1"/>
    <col min="7" max="8" width="11.7109375" style="56" customWidth="1"/>
    <col min="9" max="10" width="14.7109375" style="56" customWidth="1"/>
    <col min="11" max="12" width="12.7109375" style="56" customWidth="1"/>
    <col min="13" max="16384" width="9.140625" style="56"/>
  </cols>
  <sheetData>
    <row r="3" spans="1:12" ht="18" customHeight="1" x14ac:dyDescent="0.25">
      <c r="A3" s="93" t="s">
        <v>124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</row>
    <row r="4" spans="1:12" ht="90" customHeight="1" x14ac:dyDescent="0.25">
      <c r="A4" s="94" t="s">
        <v>1</v>
      </c>
      <c r="B4" s="89" t="s">
        <v>2</v>
      </c>
      <c r="C4" s="89" t="s">
        <v>3</v>
      </c>
      <c r="D4" s="97" t="s">
        <v>4</v>
      </c>
      <c r="E4" s="89" t="s">
        <v>95</v>
      </c>
      <c r="F4" s="89" t="s">
        <v>96</v>
      </c>
      <c r="G4" s="99" t="s">
        <v>126</v>
      </c>
      <c r="H4" s="99"/>
      <c r="I4" s="99" t="s">
        <v>98</v>
      </c>
      <c r="J4" s="99"/>
      <c r="K4" s="99" t="s">
        <v>125</v>
      </c>
      <c r="L4" s="99"/>
    </row>
    <row r="5" spans="1:12" ht="15.75" x14ac:dyDescent="0.25">
      <c r="A5" s="95"/>
      <c r="B5" s="96"/>
      <c r="C5" s="96"/>
      <c r="D5" s="98"/>
      <c r="E5" s="96"/>
      <c r="F5" s="96"/>
      <c r="G5" s="57" t="s">
        <v>101</v>
      </c>
      <c r="H5" s="57" t="s">
        <v>102</v>
      </c>
      <c r="I5" s="57" t="s">
        <v>101</v>
      </c>
      <c r="J5" s="57" t="s">
        <v>102</v>
      </c>
      <c r="K5" s="57" t="s">
        <v>101</v>
      </c>
      <c r="L5" s="57" t="s">
        <v>102</v>
      </c>
    </row>
    <row r="6" spans="1:12" ht="18" customHeight="1" x14ac:dyDescent="0.25">
      <c r="A6" s="100" t="s">
        <v>104</v>
      </c>
      <c r="B6" s="58" t="s">
        <v>106</v>
      </c>
      <c r="C6" s="3" t="s">
        <v>41</v>
      </c>
      <c r="D6" s="4" t="s">
        <v>46</v>
      </c>
      <c r="E6" s="59" t="s">
        <v>103</v>
      </c>
      <c r="F6" s="60">
        <v>12</v>
      </c>
      <c r="G6" s="66"/>
      <c r="H6" s="69">
        <f>G6*1.95583</f>
        <v>0</v>
      </c>
      <c r="I6" s="66">
        <f>F6*G6</f>
        <v>0</v>
      </c>
      <c r="J6" s="69">
        <f>F6*H6</f>
        <v>0</v>
      </c>
      <c r="K6" s="101"/>
      <c r="L6" s="101"/>
    </row>
    <row r="7" spans="1:12" ht="18" customHeight="1" x14ac:dyDescent="0.25">
      <c r="A7" s="100"/>
      <c r="B7" s="58"/>
      <c r="C7" s="3" t="s">
        <v>21</v>
      </c>
      <c r="D7" s="4" t="s">
        <v>46</v>
      </c>
      <c r="E7" s="59" t="s">
        <v>103</v>
      </c>
      <c r="F7" s="60">
        <v>0</v>
      </c>
      <c r="G7" s="66"/>
      <c r="H7" s="69">
        <f>G7*1.95583</f>
        <v>0</v>
      </c>
      <c r="I7" s="66">
        <f>F7*G7</f>
        <v>0</v>
      </c>
      <c r="J7" s="69">
        <f>F7*H7</f>
        <v>0</v>
      </c>
      <c r="K7" s="102"/>
      <c r="L7" s="102"/>
    </row>
    <row r="8" spans="1:12" ht="18" customHeight="1" x14ac:dyDescent="0.25">
      <c r="A8" s="100"/>
      <c r="B8" s="61"/>
      <c r="C8" s="103" t="s">
        <v>107</v>
      </c>
      <c r="D8" s="104"/>
      <c r="E8" s="62"/>
      <c r="F8" s="63">
        <f>SUM(F6:F7)</f>
        <v>12</v>
      </c>
      <c r="G8" s="67"/>
      <c r="H8" s="70"/>
      <c r="I8" s="67">
        <f>SUM(I6:I7)</f>
        <v>0</v>
      </c>
      <c r="J8" s="70">
        <f>SUM(J6:J7)</f>
        <v>0</v>
      </c>
      <c r="K8" s="102"/>
      <c r="L8" s="102"/>
    </row>
    <row r="9" spans="1:12" ht="18" customHeight="1" x14ac:dyDescent="0.25">
      <c r="A9" s="100"/>
      <c r="B9" s="74" t="s">
        <v>108</v>
      </c>
      <c r="C9" s="3" t="s">
        <v>21</v>
      </c>
      <c r="D9" s="4" t="s">
        <v>46</v>
      </c>
      <c r="E9" s="59" t="s">
        <v>103</v>
      </c>
      <c r="F9" s="60">
        <v>91</v>
      </c>
      <c r="G9" s="66"/>
      <c r="H9" s="69">
        <f t="shared" ref="H9:H11" si="0">G9*1.95583</f>
        <v>0</v>
      </c>
      <c r="I9" s="66">
        <f t="shared" ref="I9:I11" si="1">F9*G9</f>
        <v>0</v>
      </c>
      <c r="J9" s="69">
        <f t="shared" ref="J9:J11" si="2">F9*H9</f>
        <v>0</v>
      </c>
      <c r="K9" s="102"/>
      <c r="L9" s="102"/>
    </row>
    <row r="10" spans="1:12" ht="18" customHeight="1" x14ac:dyDescent="0.25">
      <c r="A10" s="100"/>
      <c r="B10" s="58"/>
      <c r="C10" s="3" t="s">
        <v>91</v>
      </c>
      <c r="D10" s="4" t="s">
        <v>46</v>
      </c>
      <c r="E10" s="59" t="s">
        <v>103</v>
      </c>
      <c r="F10" s="60">
        <v>1</v>
      </c>
      <c r="G10" s="66"/>
      <c r="H10" s="69">
        <f t="shared" si="0"/>
        <v>0</v>
      </c>
      <c r="I10" s="66">
        <f t="shared" si="1"/>
        <v>0</v>
      </c>
      <c r="J10" s="69">
        <f t="shared" si="2"/>
        <v>0</v>
      </c>
      <c r="K10" s="102"/>
      <c r="L10" s="102"/>
    </row>
    <row r="11" spans="1:12" ht="18" customHeight="1" x14ac:dyDescent="0.25">
      <c r="A11" s="100"/>
      <c r="B11" s="58"/>
      <c r="C11" s="3" t="s">
        <v>15</v>
      </c>
      <c r="D11" s="4" t="s">
        <v>46</v>
      </c>
      <c r="E11" s="59" t="s">
        <v>103</v>
      </c>
      <c r="F11" s="60">
        <v>3</v>
      </c>
      <c r="G11" s="66"/>
      <c r="H11" s="69">
        <f t="shared" si="0"/>
        <v>0</v>
      </c>
      <c r="I11" s="66">
        <f t="shared" si="1"/>
        <v>0</v>
      </c>
      <c r="J11" s="69">
        <f t="shared" si="2"/>
        <v>0</v>
      </c>
      <c r="K11" s="102"/>
      <c r="L11" s="102"/>
    </row>
    <row r="12" spans="1:12" ht="18" customHeight="1" x14ac:dyDescent="0.25">
      <c r="A12" s="100"/>
      <c r="B12" s="61"/>
      <c r="C12" s="103" t="s">
        <v>109</v>
      </c>
      <c r="D12" s="104"/>
      <c r="E12" s="62"/>
      <c r="F12" s="63">
        <f>SUM(F9:F11)</f>
        <v>95</v>
      </c>
      <c r="G12" s="67"/>
      <c r="H12" s="70"/>
      <c r="I12" s="67">
        <f>SUM(I9:I11)</f>
        <v>0</v>
      </c>
      <c r="J12" s="70">
        <f>SUM(J9:J11)</f>
        <v>0</v>
      </c>
      <c r="K12" s="102"/>
      <c r="L12" s="102"/>
    </row>
    <row r="13" spans="1:12" ht="18" customHeight="1" x14ac:dyDescent="0.25">
      <c r="A13" s="100"/>
      <c r="B13" s="74" t="s">
        <v>110</v>
      </c>
      <c r="C13" s="3" t="s">
        <v>21</v>
      </c>
      <c r="D13" s="4" t="s">
        <v>46</v>
      </c>
      <c r="E13" s="59" t="s">
        <v>103</v>
      </c>
      <c r="F13" s="60">
        <v>399</v>
      </c>
      <c r="G13" s="66"/>
      <c r="H13" s="69">
        <f t="shared" ref="H13:H16" si="3">G13*1.95583</f>
        <v>0</v>
      </c>
      <c r="I13" s="66">
        <f t="shared" ref="I13:I16" si="4">F13*G13</f>
        <v>0</v>
      </c>
      <c r="J13" s="69">
        <f t="shared" ref="J13:J16" si="5">F13*H13</f>
        <v>0</v>
      </c>
      <c r="K13" s="102"/>
      <c r="L13" s="102"/>
    </row>
    <row r="14" spans="1:12" ht="18" customHeight="1" x14ac:dyDescent="0.25">
      <c r="A14" s="100"/>
      <c r="B14" s="58"/>
      <c r="C14" s="3" t="s">
        <v>91</v>
      </c>
      <c r="D14" s="4" t="s">
        <v>46</v>
      </c>
      <c r="E14" s="59" t="s">
        <v>103</v>
      </c>
      <c r="F14" s="60">
        <v>1</v>
      </c>
      <c r="G14" s="66"/>
      <c r="H14" s="69">
        <f t="shared" si="3"/>
        <v>0</v>
      </c>
      <c r="I14" s="66">
        <f t="shared" si="4"/>
        <v>0</v>
      </c>
      <c r="J14" s="69">
        <f t="shared" si="5"/>
        <v>0</v>
      </c>
      <c r="K14" s="102"/>
      <c r="L14" s="102"/>
    </row>
    <row r="15" spans="1:12" ht="18" customHeight="1" x14ac:dyDescent="0.25">
      <c r="A15" s="100"/>
      <c r="B15" s="58"/>
      <c r="C15" s="3" t="s">
        <v>15</v>
      </c>
      <c r="D15" s="4" t="s">
        <v>46</v>
      </c>
      <c r="E15" s="59" t="s">
        <v>103</v>
      </c>
      <c r="F15" s="60">
        <v>48</v>
      </c>
      <c r="G15" s="66"/>
      <c r="H15" s="69">
        <f t="shared" si="3"/>
        <v>0</v>
      </c>
      <c r="I15" s="66">
        <f t="shared" si="4"/>
        <v>0</v>
      </c>
      <c r="J15" s="69">
        <f t="shared" si="5"/>
        <v>0</v>
      </c>
      <c r="K15" s="102"/>
      <c r="L15" s="102"/>
    </row>
    <row r="16" spans="1:12" ht="18" customHeight="1" x14ac:dyDescent="0.25">
      <c r="A16" s="100"/>
      <c r="B16" s="58"/>
      <c r="C16" s="3" t="s">
        <v>16</v>
      </c>
      <c r="D16" s="4" t="s">
        <v>46</v>
      </c>
      <c r="E16" s="59" t="s">
        <v>103</v>
      </c>
      <c r="F16" s="60">
        <v>1</v>
      </c>
      <c r="G16" s="66"/>
      <c r="H16" s="69">
        <f t="shared" si="3"/>
        <v>0</v>
      </c>
      <c r="I16" s="66">
        <f t="shared" si="4"/>
        <v>0</v>
      </c>
      <c r="J16" s="69">
        <f t="shared" si="5"/>
        <v>0</v>
      </c>
      <c r="K16" s="102"/>
      <c r="L16" s="102"/>
    </row>
    <row r="17" spans="1:12" ht="18" customHeight="1" x14ac:dyDescent="0.25">
      <c r="A17" s="100"/>
      <c r="B17" s="61"/>
      <c r="C17" s="103" t="s">
        <v>111</v>
      </c>
      <c r="D17" s="104"/>
      <c r="E17" s="62"/>
      <c r="F17" s="63">
        <f>SUM(F13:F16)</f>
        <v>449</v>
      </c>
      <c r="G17" s="67"/>
      <c r="H17" s="70"/>
      <c r="I17" s="67">
        <f>SUM(I13:I16)</f>
        <v>0</v>
      </c>
      <c r="J17" s="70">
        <f>SUM(J13:J16)</f>
        <v>0</v>
      </c>
      <c r="K17" s="102"/>
      <c r="L17" s="102"/>
    </row>
    <row r="18" spans="1:12" ht="18" customHeight="1" x14ac:dyDescent="0.25">
      <c r="A18" s="100"/>
      <c r="B18" s="74" t="s">
        <v>112</v>
      </c>
      <c r="C18" s="3" t="s">
        <v>41</v>
      </c>
      <c r="D18" s="4" t="s">
        <v>46</v>
      </c>
      <c r="E18" s="59" t="s">
        <v>103</v>
      </c>
      <c r="F18" s="60">
        <v>24</v>
      </c>
      <c r="G18" s="66"/>
      <c r="H18" s="69">
        <f t="shared" ref="H18:H23" si="6">G18*1.95583</f>
        <v>0</v>
      </c>
      <c r="I18" s="66">
        <f t="shared" ref="I18:I23" si="7">F18*G18</f>
        <v>0</v>
      </c>
      <c r="J18" s="69">
        <f t="shared" ref="J18:J23" si="8">F18*H18</f>
        <v>0</v>
      </c>
      <c r="K18" s="102"/>
      <c r="L18" s="102"/>
    </row>
    <row r="19" spans="1:12" ht="18" customHeight="1" x14ac:dyDescent="0.25">
      <c r="A19" s="100"/>
      <c r="B19" s="58"/>
      <c r="C19" s="3" t="s">
        <v>32</v>
      </c>
      <c r="D19" s="4" t="s">
        <v>46</v>
      </c>
      <c r="E19" s="59" t="s">
        <v>103</v>
      </c>
      <c r="F19" s="60">
        <v>0</v>
      </c>
      <c r="G19" s="66"/>
      <c r="H19" s="69">
        <f t="shared" si="6"/>
        <v>0</v>
      </c>
      <c r="I19" s="66">
        <f t="shared" si="7"/>
        <v>0</v>
      </c>
      <c r="J19" s="69">
        <f t="shared" si="8"/>
        <v>0</v>
      </c>
      <c r="K19" s="102"/>
      <c r="L19" s="102"/>
    </row>
    <row r="20" spans="1:12" ht="18" customHeight="1" x14ac:dyDescent="0.25">
      <c r="A20" s="100"/>
      <c r="B20" s="58"/>
      <c r="C20" s="3" t="s">
        <v>33</v>
      </c>
      <c r="D20" s="4" t="s">
        <v>46</v>
      </c>
      <c r="E20" s="59" t="s">
        <v>103</v>
      </c>
      <c r="F20" s="60">
        <v>0</v>
      </c>
      <c r="G20" s="66"/>
      <c r="H20" s="69">
        <f t="shared" si="6"/>
        <v>0</v>
      </c>
      <c r="I20" s="66">
        <f t="shared" si="7"/>
        <v>0</v>
      </c>
      <c r="J20" s="69">
        <f t="shared" si="8"/>
        <v>0</v>
      </c>
      <c r="K20" s="102"/>
      <c r="L20" s="102"/>
    </row>
    <row r="21" spans="1:12" ht="18" customHeight="1" x14ac:dyDescent="0.25">
      <c r="A21" s="100"/>
      <c r="B21" s="58"/>
      <c r="C21" s="3" t="s">
        <v>21</v>
      </c>
      <c r="D21" s="4" t="s">
        <v>46</v>
      </c>
      <c r="E21" s="59" t="s">
        <v>103</v>
      </c>
      <c r="F21" s="60">
        <v>0</v>
      </c>
      <c r="G21" s="66"/>
      <c r="H21" s="69">
        <f t="shared" si="6"/>
        <v>0</v>
      </c>
      <c r="I21" s="66">
        <f t="shared" si="7"/>
        <v>0</v>
      </c>
      <c r="J21" s="69">
        <f t="shared" si="8"/>
        <v>0</v>
      </c>
      <c r="K21" s="102"/>
      <c r="L21" s="102"/>
    </row>
    <row r="22" spans="1:12" ht="18" customHeight="1" x14ac:dyDescent="0.25">
      <c r="A22" s="100"/>
      <c r="B22" s="58"/>
      <c r="C22" s="3" t="s">
        <v>22</v>
      </c>
      <c r="D22" s="4" t="s">
        <v>46</v>
      </c>
      <c r="E22" s="59" t="s">
        <v>103</v>
      </c>
      <c r="F22" s="60">
        <v>0</v>
      </c>
      <c r="G22" s="66"/>
      <c r="H22" s="69">
        <f t="shared" si="6"/>
        <v>0</v>
      </c>
      <c r="I22" s="66">
        <f t="shared" si="7"/>
        <v>0</v>
      </c>
      <c r="J22" s="69">
        <f t="shared" si="8"/>
        <v>0</v>
      </c>
      <c r="K22" s="102"/>
      <c r="L22" s="102"/>
    </row>
    <row r="23" spans="1:12" ht="18" customHeight="1" x14ac:dyDescent="0.25">
      <c r="A23" s="100"/>
      <c r="B23" s="58"/>
      <c r="C23" s="3" t="s">
        <v>15</v>
      </c>
      <c r="D23" s="4" t="s">
        <v>46</v>
      </c>
      <c r="E23" s="59" t="s">
        <v>103</v>
      </c>
      <c r="F23" s="60">
        <v>3</v>
      </c>
      <c r="G23" s="66"/>
      <c r="H23" s="69">
        <f t="shared" si="6"/>
        <v>0</v>
      </c>
      <c r="I23" s="66">
        <f t="shared" si="7"/>
        <v>0</v>
      </c>
      <c r="J23" s="69">
        <f t="shared" si="8"/>
        <v>0</v>
      </c>
      <c r="K23" s="102"/>
      <c r="L23" s="102"/>
    </row>
    <row r="24" spans="1:12" ht="18" customHeight="1" x14ac:dyDescent="0.25">
      <c r="A24" s="100"/>
      <c r="B24" s="61"/>
      <c r="C24" s="103" t="s">
        <v>113</v>
      </c>
      <c r="D24" s="104"/>
      <c r="E24" s="62"/>
      <c r="F24" s="63">
        <f>SUM(F18:F23)</f>
        <v>27</v>
      </c>
      <c r="G24" s="67"/>
      <c r="H24" s="70"/>
      <c r="I24" s="67">
        <f>SUM(I18:I23)</f>
        <v>0</v>
      </c>
      <c r="J24" s="70">
        <f>SUM(J18:J23)</f>
        <v>0</v>
      </c>
      <c r="K24" s="102"/>
      <c r="L24" s="102"/>
    </row>
    <row r="25" spans="1:12" ht="18" customHeight="1" x14ac:dyDescent="0.25">
      <c r="A25" s="100"/>
      <c r="B25" s="74" t="s">
        <v>114</v>
      </c>
      <c r="C25" s="3" t="s">
        <v>41</v>
      </c>
      <c r="D25" s="4" t="s">
        <v>46</v>
      </c>
      <c r="E25" s="59" t="s">
        <v>103</v>
      </c>
      <c r="F25" s="60">
        <v>10</v>
      </c>
      <c r="G25" s="66"/>
      <c r="H25" s="69">
        <f t="shared" ref="H25:H29" si="9">G25*1.95583</f>
        <v>0</v>
      </c>
      <c r="I25" s="66">
        <f t="shared" ref="I25:I29" si="10">F25*G25</f>
        <v>0</v>
      </c>
      <c r="J25" s="69">
        <f t="shared" ref="J25:J29" si="11">F25*H25</f>
        <v>0</v>
      </c>
      <c r="K25" s="102"/>
      <c r="L25" s="102"/>
    </row>
    <row r="26" spans="1:12" ht="18" customHeight="1" x14ac:dyDescent="0.25">
      <c r="A26" s="100"/>
      <c r="B26" s="58"/>
      <c r="C26" s="3" t="s">
        <v>32</v>
      </c>
      <c r="D26" s="4" t="s">
        <v>46</v>
      </c>
      <c r="E26" s="59" t="s">
        <v>103</v>
      </c>
      <c r="F26" s="60">
        <v>4</v>
      </c>
      <c r="G26" s="66"/>
      <c r="H26" s="69">
        <f t="shared" si="9"/>
        <v>0</v>
      </c>
      <c r="I26" s="66">
        <f t="shared" si="10"/>
        <v>0</v>
      </c>
      <c r="J26" s="69">
        <f t="shared" si="11"/>
        <v>0</v>
      </c>
      <c r="K26" s="102"/>
      <c r="L26" s="102"/>
    </row>
    <row r="27" spans="1:12" ht="18" customHeight="1" x14ac:dyDescent="0.25">
      <c r="A27" s="100"/>
      <c r="B27" s="58"/>
      <c r="C27" s="3" t="s">
        <v>33</v>
      </c>
      <c r="D27" s="4" t="s">
        <v>46</v>
      </c>
      <c r="E27" s="59" t="s">
        <v>103</v>
      </c>
      <c r="F27" s="60">
        <v>0</v>
      </c>
      <c r="G27" s="66"/>
      <c r="H27" s="69">
        <f t="shared" si="9"/>
        <v>0</v>
      </c>
      <c r="I27" s="66">
        <f t="shared" si="10"/>
        <v>0</v>
      </c>
      <c r="J27" s="69">
        <f t="shared" si="11"/>
        <v>0</v>
      </c>
      <c r="K27" s="102"/>
      <c r="L27" s="102"/>
    </row>
    <row r="28" spans="1:12" ht="18" customHeight="1" x14ac:dyDescent="0.25">
      <c r="A28" s="100"/>
      <c r="B28" s="58"/>
      <c r="C28" s="3" t="s">
        <v>21</v>
      </c>
      <c r="D28" s="4" t="s">
        <v>46</v>
      </c>
      <c r="E28" s="59" t="s">
        <v>103</v>
      </c>
      <c r="F28" s="60">
        <v>4</v>
      </c>
      <c r="G28" s="66"/>
      <c r="H28" s="69">
        <f t="shared" si="9"/>
        <v>0</v>
      </c>
      <c r="I28" s="66">
        <f t="shared" si="10"/>
        <v>0</v>
      </c>
      <c r="J28" s="69">
        <f t="shared" si="11"/>
        <v>0</v>
      </c>
      <c r="K28" s="102"/>
      <c r="L28" s="102"/>
    </row>
    <row r="29" spans="1:12" ht="18" customHeight="1" x14ac:dyDescent="0.25">
      <c r="A29" s="100"/>
      <c r="B29" s="58"/>
      <c r="C29" s="3" t="s">
        <v>15</v>
      </c>
      <c r="D29" s="4" t="s">
        <v>46</v>
      </c>
      <c r="E29" s="59" t="s">
        <v>103</v>
      </c>
      <c r="F29" s="60">
        <v>0</v>
      </c>
      <c r="G29" s="66"/>
      <c r="H29" s="69">
        <f t="shared" si="9"/>
        <v>0</v>
      </c>
      <c r="I29" s="66">
        <f t="shared" si="10"/>
        <v>0</v>
      </c>
      <c r="J29" s="69">
        <f t="shared" si="11"/>
        <v>0</v>
      </c>
      <c r="K29" s="102"/>
      <c r="L29" s="102"/>
    </row>
    <row r="30" spans="1:12" ht="18" customHeight="1" x14ac:dyDescent="0.25">
      <c r="A30" s="100"/>
      <c r="B30" s="61"/>
      <c r="C30" s="103" t="s">
        <v>115</v>
      </c>
      <c r="D30" s="104"/>
      <c r="E30" s="62"/>
      <c r="F30" s="63">
        <f>SUM(F25:F29)</f>
        <v>18</v>
      </c>
      <c r="G30" s="67"/>
      <c r="H30" s="70"/>
      <c r="I30" s="67">
        <f>SUM(I25:I29)</f>
        <v>0</v>
      </c>
      <c r="J30" s="70">
        <f>SUM(J25:J29)</f>
        <v>0</v>
      </c>
      <c r="K30" s="102"/>
      <c r="L30" s="102"/>
    </row>
    <row r="31" spans="1:12" ht="18" customHeight="1" x14ac:dyDescent="0.25">
      <c r="A31" s="100"/>
      <c r="B31" s="74" t="s">
        <v>116</v>
      </c>
      <c r="C31" s="3" t="s">
        <v>41</v>
      </c>
      <c r="D31" s="4" t="s">
        <v>46</v>
      </c>
      <c r="E31" s="59" t="s">
        <v>103</v>
      </c>
      <c r="F31" s="60">
        <v>17</v>
      </c>
      <c r="G31" s="66"/>
      <c r="H31" s="69">
        <f t="shared" ref="H31:H33" si="12">G31*1.95583</f>
        <v>0</v>
      </c>
      <c r="I31" s="66">
        <f t="shared" ref="I31:I33" si="13">F31*G31</f>
        <v>0</v>
      </c>
      <c r="J31" s="69">
        <f t="shared" ref="J31:J33" si="14">F31*H31</f>
        <v>0</v>
      </c>
      <c r="K31" s="102"/>
      <c r="L31" s="102"/>
    </row>
    <row r="32" spans="1:12" ht="18" customHeight="1" x14ac:dyDescent="0.25">
      <c r="A32" s="100"/>
      <c r="B32" s="58"/>
      <c r="C32" s="3" t="s">
        <v>21</v>
      </c>
      <c r="D32" s="4" t="s">
        <v>46</v>
      </c>
      <c r="E32" s="59" t="s">
        <v>103</v>
      </c>
      <c r="F32" s="60">
        <v>2</v>
      </c>
      <c r="G32" s="66"/>
      <c r="H32" s="69">
        <f t="shared" si="12"/>
        <v>0</v>
      </c>
      <c r="I32" s="66">
        <f t="shared" si="13"/>
        <v>0</v>
      </c>
      <c r="J32" s="69">
        <f t="shared" si="14"/>
        <v>0</v>
      </c>
      <c r="K32" s="102"/>
      <c r="L32" s="102"/>
    </row>
    <row r="33" spans="1:12" ht="18" customHeight="1" x14ac:dyDescent="0.25">
      <c r="A33" s="100"/>
      <c r="B33" s="58"/>
      <c r="C33" s="3" t="s">
        <v>15</v>
      </c>
      <c r="D33" s="4" t="s">
        <v>46</v>
      </c>
      <c r="E33" s="59" t="s">
        <v>103</v>
      </c>
      <c r="F33" s="60">
        <v>2</v>
      </c>
      <c r="G33" s="66"/>
      <c r="H33" s="69">
        <f t="shared" si="12"/>
        <v>0</v>
      </c>
      <c r="I33" s="66">
        <f t="shared" si="13"/>
        <v>0</v>
      </c>
      <c r="J33" s="69">
        <f t="shared" si="14"/>
        <v>0</v>
      </c>
      <c r="K33" s="102"/>
      <c r="L33" s="102"/>
    </row>
    <row r="34" spans="1:12" ht="18" customHeight="1" x14ac:dyDescent="0.25">
      <c r="A34" s="100"/>
      <c r="B34" s="61"/>
      <c r="C34" s="103" t="s">
        <v>117</v>
      </c>
      <c r="D34" s="104"/>
      <c r="E34" s="62"/>
      <c r="F34" s="63">
        <f>SUM(F31:F33)</f>
        <v>21</v>
      </c>
      <c r="G34" s="67"/>
      <c r="H34" s="70"/>
      <c r="I34" s="67">
        <f>SUM(I31:I33)</f>
        <v>0</v>
      </c>
      <c r="J34" s="70">
        <f>SUM(J31:J33)</f>
        <v>0</v>
      </c>
      <c r="K34" s="102"/>
      <c r="L34" s="102"/>
    </row>
    <row r="35" spans="1:12" ht="18" customHeight="1" x14ac:dyDescent="0.25">
      <c r="A35" s="100"/>
      <c r="B35" s="74" t="s">
        <v>118</v>
      </c>
      <c r="C35" s="3" t="s">
        <v>41</v>
      </c>
      <c r="D35" s="4" t="s">
        <v>46</v>
      </c>
      <c r="E35" s="59" t="s">
        <v>103</v>
      </c>
      <c r="F35" s="60">
        <v>9</v>
      </c>
      <c r="G35" s="66"/>
      <c r="H35" s="69">
        <f t="shared" ref="H35:H37" si="15">G35*1.95583</f>
        <v>0</v>
      </c>
      <c r="I35" s="66">
        <f t="shared" ref="I35:I37" si="16">F35*G35</f>
        <v>0</v>
      </c>
      <c r="J35" s="69">
        <f t="shared" ref="J35:J37" si="17">F35*H35</f>
        <v>0</v>
      </c>
      <c r="K35" s="102"/>
      <c r="L35" s="102"/>
    </row>
    <row r="36" spans="1:12" ht="18" customHeight="1" x14ac:dyDescent="0.25">
      <c r="A36" s="100"/>
      <c r="B36" s="58"/>
      <c r="C36" s="3" t="s">
        <v>21</v>
      </c>
      <c r="D36" s="4" t="s">
        <v>46</v>
      </c>
      <c r="E36" s="59" t="s">
        <v>103</v>
      </c>
      <c r="F36" s="60">
        <v>134</v>
      </c>
      <c r="G36" s="66"/>
      <c r="H36" s="69">
        <f t="shared" si="15"/>
        <v>0</v>
      </c>
      <c r="I36" s="66">
        <f t="shared" si="16"/>
        <v>0</v>
      </c>
      <c r="J36" s="69">
        <f t="shared" si="17"/>
        <v>0</v>
      </c>
      <c r="K36" s="102"/>
      <c r="L36" s="102"/>
    </row>
    <row r="37" spans="1:12" ht="18" customHeight="1" x14ac:dyDescent="0.25">
      <c r="A37" s="100"/>
      <c r="B37" s="58"/>
      <c r="C37" s="3" t="s">
        <v>15</v>
      </c>
      <c r="D37" s="4" t="s">
        <v>46</v>
      </c>
      <c r="E37" s="59" t="s">
        <v>103</v>
      </c>
      <c r="F37" s="60">
        <v>7</v>
      </c>
      <c r="G37" s="66"/>
      <c r="H37" s="69">
        <f t="shared" si="15"/>
        <v>0</v>
      </c>
      <c r="I37" s="66">
        <f t="shared" si="16"/>
        <v>0</v>
      </c>
      <c r="J37" s="69">
        <f t="shared" si="17"/>
        <v>0</v>
      </c>
      <c r="K37" s="102"/>
      <c r="L37" s="102"/>
    </row>
    <row r="38" spans="1:12" ht="18" customHeight="1" x14ac:dyDescent="0.25">
      <c r="A38" s="100"/>
      <c r="B38" s="61"/>
      <c r="C38" s="103" t="s">
        <v>119</v>
      </c>
      <c r="D38" s="104"/>
      <c r="E38" s="62"/>
      <c r="F38" s="63">
        <f>SUM(F35:F37)</f>
        <v>150</v>
      </c>
      <c r="G38" s="67"/>
      <c r="H38" s="70"/>
      <c r="I38" s="67">
        <f>SUM(I35:I37)</f>
        <v>0</v>
      </c>
      <c r="J38" s="70">
        <f>SUM(J35:J37)</f>
        <v>0</v>
      </c>
      <c r="K38" s="102"/>
      <c r="L38" s="102"/>
    </row>
    <row r="39" spans="1:12" ht="18" customHeight="1" x14ac:dyDescent="0.25">
      <c r="A39" s="100"/>
      <c r="B39" s="74" t="s">
        <v>120</v>
      </c>
      <c r="C39" s="3" t="s">
        <v>41</v>
      </c>
      <c r="D39" s="4" t="s">
        <v>46</v>
      </c>
      <c r="E39" s="59" t="s">
        <v>103</v>
      </c>
      <c r="F39" s="60">
        <v>1</v>
      </c>
      <c r="G39" s="66"/>
      <c r="H39" s="69">
        <f t="shared" ref="H39:H42" si="18">G39*1.95583</f>
        <v>0</v>
      </c>
      <c r="I39" s="66">
        <f t="shared" ref="I39:I42" si="19">F39*G39</f>
        <v>0</v>
      </c>
      <c r="J39" s="69">
        <f t="shared" ref="J39:J42" si="20">F39*H39</f>
        <v>0</v>
      </c>
      <c r="K39" s="102"/>
      <c r="L39" s="102"/>
    </row>
    <row r="40" spans="1:12" ht="18" customHeight="1" x14ac:dyDescent="0.25">
      <c r="A40" s="100"/>
      <c r="B40" s="58"/>
      <c r="C40" s="3" t="s">
        <v>21</v>
      </c>
      <c r="D40" s="4" t="s">
        <v>46</v>
      </c>
      <c r="E40" s="59" t="s">
        <v>103</v>
      </c>
      <c r="F40" s="60">
        <v>137</v>
      </c>
      <c r="G40" s="66"/>
      <c r="H40" s="69">
        <f t="shared" si="18"/>
        <v>0</v>
      </c>
      <c r="I40" s="66">
        <f t="shared" si="19"/>
        <v>0</v>
      </c>
      <c r="J40" s="69">
        <f t="shared" si="20"/>
        <v>0</v>
      </c>
      <c r="K40" s="102"/>
      <c r="L40" s="102"/>
    </row>
    <row r="41" spans="1:12" ht="18" customHeight="1" x14ac:dyDescent="0.25">
      <c r="A41" s="100"/>
      <c r="B41" s="58"/>
      <c r="C41" s="3" t="s">
        <v>15</v>
      </c>
      <c r="D41" s="4" t="s">
        <v>46</v>
      </c>
      <c r="E41" s="59" t="s">
        <v>103</v>
      </c>
      <c r="F41" s="60">
        <v>7</v>
      </c>
      <c r="G41" s="66"/>
      <c r="H41" s="69">
        <f t="shared" si="18"/>
        <v>0</v>
      </c>
      <c r="I41" s="66">
        <f t="shared" si="19"/>
        <v>0</v>
      </c>
      <c r="J41" s="69">
        <f t="shared" si="20"/>
        <v>0</v>
      </c>
      <c r="K41" s="102"/>
      <c r="L41" s="102"/>
    </row>
    <row r="42" spans="1:12" ht="18" customHeight="1" x14ac:dyDescent="0.25">
      <c r="A42" s="100"/>
      <c r="B42" s="58"/>
      <c r="C42" s="3" t="s">
        <v>16</v>
      </c>
      <c r="D42" s="4" t="s">
        <v>46</v>
      </c>
      <c r="E42" s="59" t="s">
        <v>103</v>
      </c>
      <c r="F42" s="60">
        <v>2</v>
      </c>
      <c r="G42" s="66"/>
      <c r="H42" s="69">
        <f t="shared" si="18"/>
        <v>0</v>
      </c>
      <c r="I42" s="66">
        <f t="shared" si="19"/>
        <v>0</v>
      </c>
      <c r="J42" s="69">
        <f t="shared" si="20"/>
        <v>0</v>
      </c>
      <c r="K42" s="102"/>
      <c r="L42" s="102"/>
    </row>
    <row r="43" spans="1:12" ht="18" customHeight="1" x14ac:dyDescent="0.25">
      <c r="A43" s="100"/>
      <c r="B43" s="61"/>
      <c r="C43" s="103" t="s">
        <v>121</v>
      </c>
      <c r="D43" s="104"/>
      <c r="E43" s="62"/>
      <c r="F43" s="63">
        <f>SUM(F39:F42)</f>
        <v>147</v>
      </c>
      <c r="G43" s="67"/>
      <c r="H43" s="70"/>
      <c r="I43" s="67">
        <f>SUM(I39:I42)</f>
        <v>0</v>
      </c>
      <c r="J43" s="70">
        <f>SUM(J39:J42)</f>
        <v>0</v>
      </c>
      <c r="K43" s="102"/>
      <c r="L43" s="102"/>
    </row>
    <row r="44" spans="1:12" ht="18" customHeight="1" x14ac:dyDescent="0.25">
      <c r="A44" s="100"/>
      <c r="B44" s="74" t="s">
        <v>122</v>
      </c>
      <c r="C44" s="3" t="s">
        <v>21</v>
      </c>
      <c r="D44" s="4" t="s">
        <v>46</v>
      </c>
      <c r="E44" s="59" t="s">
        <v>103</v>
      </c>
      <c r="F44" s="60">
        <v>5</v>
      </c>
      <c r="G44" s="66"/>
      <c r="H44" s="69">
        <f t="shared" ref="H44:H46" si="21">G44*1.95583</f>
        <v>0</v>
      </c>
      <c r="I44" s="66">
        <f t="shared" ref="I44:I46" si="22">F44*G44</f>
        <v>0</v>
      </c>
      <c r="J44" s="69">
        <f t="shared" ref="J44:J46" si="23">F44*H44</f>
        <v>0</v>
      </c>
      <c r="K44" s="102"/>
      <c r="L44" s="102"/>
    </row>
    <row r="45" spans="1:12" ht="18" customHeight="1" x14ac:dyDescent="0.25">
      <c r="A45" s="100"/>
      <c r="B45" s="58"/>
      <c r="C45" s="3" t="s">
        <v>22</v>
      </c>
      <c r="D45" s="4" t="s">
        <v>46</v>
      </c>
      <c r="E45" s="59" t="s">
        <v>103</v>
      </c>
      <c r="F45" s="60">
        <v>0</v>
      </c>
      <c r="G45" s="66"/>
      <c r="H45" s="69">
        <f t="shared" si="21"/>
        <v>0</v>
      </c>
      <c r="I45" s="66">
        <f t="shared" si="22"/>
        <v>0</v>
      </c>
      <c r="J45" s="69">
        <f t="shared" si="23"/>
        <v>0</v>
      </c>
      <c r="K45" s="102"/>
      <c r="L45" s="102"/>
    </row>
    <row r="46" spans="1:12" ht="18" customHeight="1" x14ac:dyDescent="0.25">
      <c r="A46" s="100"/>
      <c r="B46" s="58"/>
      <c r="C46" s="3" t="s">
        <v>16</v>
      </c>
      <c r="D46" s="4" t="s">
        <v>46</v>
      </c>
      <c r="E46" s="59" t="s">
        <v>103</v>
      </c>
      <c r="F46" s="60">
        <v>4</v>
      </c>
      <c r="G46" s="66"/>
      <c r="H46" s="69">
        <f t="shared" si="21"/>
        <v>0</v>
      </c>
      <c r="I46" s="66">
        <f t="shared" si="22"/>
        <v>0</v>
      </c>
      <c r="J46" s="69">
        <f t="shared" si="23"/>
        <v>0</v>
      </c>
      <c r="K46" s="102"/>
      <c r="L46" s="102"/>
    </row>
    <row r="47" spans="1:12" ht="18" customHeight="1" x14ac:dyDescent="0.25">
      <c r="A47" s="100"/>
      <c r="B47" s="61"/>
      <c r="C47" s="103" t="s">
        <v>123</v>
      </c>
      <c r="D47" s="104"/>
      <c r="E47" s="62"/>
      <c r="F47" s="63">
        <f>SUM(F44:F46)</f>
        <v>9</v>
      </c>
      <c r="G47" s="67"/>
      <c r="H47" s="70"/>
      <c r="I47" s="67">
        <f>SUM(I44:I46)</f>
        <v>0</v>
      </c>
      <c r="J47" s="70">
        <f>SUM(J44:J46)</f>
        <v>0</v>
      </c>
      <c r="K47" s="102"/>
      <c r="L47" s="102"/>
    </row>
    <row r="48" spans="1:12" ht="18" customHeight="1" x14ac:dyDescent="0.25">
      <c r="A48" s="100"/>
      <c r="B48" s="64"/>
      <c r="C48" s="105" t="s">
        <v>105</v>
      </c>
      <c r="D48" s="106"/>
      <c r="E48" s="107"/>
      <c r="F48" s="65">
        <f>F8+F12+F17+F24+F30+F34+F38+F43+F47</f>
        <v>928</v>
      </c>
      <c r="G48" s="65"/>
      <c r="H48" s="65"/>
      <c r="I48" s="68">
        <f t="shared" ref="I48:J48" si="24">I8+I12+I17+I24+I30+I34+I38+I43+I47</f>
        <v>0</v>
      </c>
      <c r="J48" s="71">
        <f t="shared" si="24"/>
        <v>0</v>
      </c>
      <c r="K48" s="68">
        <f>I48*0.05</f>
        <v>0</v>
      </c>
      <c r="L48" s="71">
        <f>K48*1.95583</f>
        <v>0</v>
      </c>
    </row>
  </sheetData>
  <mergeCells count="23">
    <mergeCell ref="A3:L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C48:E48"/>
    <mergeCell ref="A6:A48"/>
    <mergeCell ref="K6:K47"/>
    <mergeCell ref="L6:L47"/>
    <mergeCell ref="C8:D8"/>
    <mergeCell ref="C12:D12"/>
    <mergeCell ref="C17:D17"/>
    <mergeCell ref="C24:D24"/>
    <mergeCell ref="C30:D30"/>
    <mergeCell ref="C34:D34"/>
    <mergeCell ref="C38:D38"/>
    <mergeCell ref="C43:D43"/>
    <mergeCell ref="C47:D4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workbookViewId="0">
      <selection activeCell="G19" sqref="G19"/>
    </sheetView>
  </sheetViews>
  <sheetFormatPr defaultRowHeight="15.75" x14ac:dyDescent="0.25"/>
  <cols>
    <col min="1" max="1" width="18.7109375" style="75" customWidth="1"/>
    <col min="2" max="6" width="20.28515625" style="75" customWidth="1"/>
    <col min="7" max="7" width="10" style="75" bestFit="1" customWidth="1"/>
    <col min="8" max="9" width="9.140625" style="75"/>
  </cols>
  <sheetData>
    <row r="2" spans="1:8" x14ac:dyDescent="0.25">
      <c r="A2" s="108" t="s">
        <v>127</v>
      </c>
      <c r="B2" s="108"/>
      <c r="C2" s="108"/>
      <c r="D2" s="108"/>
      <c r="E2" s="108"/>
      <c r="F2" s="108"/>
    </row>
    <row r="3" spans="1:8" x14ac:dyDescent="0.25">
      <c r="A3" s="109" t="s">
        <v>128</v>
      </c>
      <c r="B3" s="109"/>
      <c r="C3" s="109"/>
      <c r="D3" s="109"/>
      <c r="E3" s="109"/>
      <c r="F3" s="109"/>
    </row>
    <row r="4" spans="1:8" x14ac:dyDescent="0.25">
      <c r="A4" s="110" t="s">
        <v>129</v>
      </c>
      <c r="B4" s="110"/>
      <c r="C4" s="110"/>
      <c r="D4" s="110"/>
      <c r="E4" s="110"/>
      <c r="F4" s="110"/>
    </row>
    <row r="5" spans="1:8" x14ac:dyDescent="0.25">
      <c r="A5" s="109" t="s">
        <v>138</v>
      </c>
      <c r="B5" s="109"/>
      <c r="C5" s="109"/>
      <c r="D5" s="109"/>
      <c r="E5" s="109"/>
      <c r="F5" s="109"/>
    </row>
    <row r="6" spans="1:8" x14ac:dyDescent="0.25">
      <c r="A6" s="76"/>
      <c r="B6" s="76"/>
    </row>
    <row r="7" spans="1:8" x14ac:dyDescent="0.25">
      <c r="A7" s="76"/>
      <c r="B7" s="76"/>
      <c r="C7" s="76"/>
      <c r="D7" s="76"/>
      <c r="E7" s="76"/>
      <c r="F7" s="76"/>
      <c r="G7" s="76"/>
      <c r="H7" s="76"/>
    </row>
    <row r="8" spans="1:8" x14ac:dyDescent="0.25">
      <c r="A8" s="76"/>
      <c r="B8" s="76"/>
      <c r="C8" s="76"/>
      <c r="D8" s="76"/>
      <c r="E8" s="76"/>
      <c r="F8" s="76"/>
      <c r="G8" s="76"/>
      <c r="H8" s="76"/>
    </row>
    <row r="9" spans="1:8" x14ac:dyDescent="0.25">
      <c r="A9" s="111" t="s">
        <v>130</v>
      </c>
      <c r="B9" s="113" t="s">
        <v>131</v>
      </c>
      <c r="C9" s="114"/>
      <c r="D9" s="114"/>
      <c r="E9" s="115"/>
      <c r="F9" s="116" t="s">
        <v>132</v>
      </c>
      <c r="G9" s="76"/>
      <c r="H9" s="76"/>
    </row>
    <row r="10" spans="1:8" x14ac:dyDescent="0.25">
      <c r="A10" s="112"/>
      <c r="B10" s="77" t="s">
        <v>133</v>
      </c>
      <c r="C10" s="77" t="s">
        <v>134</v>
      </c>
      <c r="D10" s="77" t="s">
        <v>135</v>
      </c>
      <c r="E10" s="77" t="s">
        <v>136</v>
      </c>
      <c r="F10" s="112"/>
      <c r="G10" s="76"/>
      <c r="H10" s="76"/>
    </row>
    <row r="11" spans="1:8" x14ac:dyDescent="0.25">
      <c r="A11" s="78" t="s">
        <v>137</v>
      </c>
      <c r="B11" s="78" t="s">
        <v>139</v>
      </c>
      <c r="C11" s="78" t="s">
        <v>139</v>
      </c>
      <c r="D11" s="78">
        <v>557</v>
      </c>
      <c r="E11" s="78">
        <v>371</v>
      </c>
      <c r="F11" s="78">
        <f>SUM(B11:E11)</f>
        <v>928</v>
      </c>
      <c r="G11" s="76"/>
      <c r="H11" s="76"/>
    </row>
    <row r="12" spans="1:8" x14ac:dyDescent="0.25">
      <c r="A12" s="76"/>
      <c r="B12" s="76"/>
      <c r="C12" s="76"/>
      <c r="D12" s="76"/>
      <c r="E12" s="76"/>
      <c r="F12" s="76"/>
      <c r="G12" s="76"/>
      <c r="H12" s="76"/>
    </row>
    <row r="13" spans="1:8" x14ac:dyDescent="0.25">
      <c r="A13" s="76"/>
      <c r="B13" s="76"/>
      <c r="C13" s="76"/>
      <c r="D13" s="76"/>
      <c r="E13" s="76"/>
      <c r="F13" s="76"/>
      <c r="G13" s="76"/>
      <c r="H13" s="76"/>
    </row>
    <row r="20" spans="7:7" x14ac:dyDescent="0.25">
      <c r="G20" s="117"/>
    </row>
  </sheetData>
  <mergeCells count="7">
    <mergeCell ref="A2:F2"/>
    <mergeCell ref="A3:F3"/>
    <mergeCell ref="A4:F4"/>
    <mergeCell ref="A5:F5"/>
    <mergeCell ref="A9:A10"/>
    <mergeCell ref="B9:E9"/>
    <mergeCell ref="F9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2026-05-22T09:55:43Z</dcterms:modified>
</cp:coreProperties>
</file>