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Admin\Desktop\Омуртаг\корен МТ 17-13-26\"/>
    </mc:Choice>
  </mc:AlternateContent>
  <xr:revisionPtr revIDLastSave="0" documentId="8_{AF8ECA13-D12C-40AB-835C-0021D77DD0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№1 17-13-26 " sheetId="1" r:id="rId1"/>
    <sheet name="Приложение №2 17-13-26" sheetId="6" r:id="rId2"/>
    <sheet name="Приложение №3 17-13-26" sheetId="3" r:id="rId3"/>
  </sheets>
  <definedNames>
    <definedName name="_xlnm._FilterDatabase" localSheetId="0" hidden="1">'Приложение №1 17-13-26 '!$A$4:$K$192</definedName>
    <definedName name="_xlnm._FilterDatabase" localSheetId="1" hidden="1">'Приложение №2 17-13-26'!$A$4:$K$4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1" i="1" l="1"/>
  <c r="J11" i="1" s="1"/>
  <c r="I12" i="1"/>
  <c r="J12" i="1" s="1"/>
  <c r="I13" i="1"/>
  <c r="J13" i="1" s="1"/>
  <c r="I14" i="1"/>
  <c r="J14" i="1" s="1"/>
  <c r="I15" i="1"/>
  <c r="J15" i="1" s="1"/>
  <c r="I16" i="1"/>
  <c r="J16" i="1" s="1"/>
  <c r="I17" i="1"/>
  <c r="J17" i="1" s="1"/>
  <c r="I18" i="1"/>
  <c r="J18" i="1" s="1"/>
  <c r="I19" i="1"/>
  <c r="J19" i="1" s="1"/>
  <c r="I20" i="1"/>
  <c r="J20" i="1" s="1"/>
  <c r="I21" i="1"/>
  <c r="J21" i="1" s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3" i="1"/>
  <c r="H72" i="1"/>
  <c r="H71" i="1"/>
  <c r="H70" i="1"/>
  <c r="H69" i="1"/>
  <c r="H68" i="1"/>
  <c r="H67" i="1"/>
  <c r="H66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6" i="1"/>
  <c r="H45" i="1"/>
  <c r="H44" i="1"/>
  <c r="H43" i="1"/>
  <c r="H42" i="1"/>
  <c r="H40" i="1"/>
  <c r="H39" i="1"/>
  <c r="H38" i="1"/>
  <c r="H37" i="1"/>
  <c r="H36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9" i="1"/>
  <c r="H8" i="1"/>
  <c r="H7" i="1"/>
  <c r="H6" i="1"/>
  <c r="H5" i="1"/>
  <c r="I186" i="1"/>
  <c r="J186" i="1" s="1"/>
  <c r="I183" i="1"/>
  <c r="J183" i="1" s="1"/>
  <c r="I182" i="1"/>
  <c r="J182" i="1" s="1"/>
  <c r="I176" i="1"/>
  <c r="J176" i="1" s="1"/>
  <c r="I172" i="1"/>
  <c r="J172" i="1" s="1"/>
  <c r="I171" i="1"/>
  <c r="J171" i="1" s="1"/>
  <c r="I170" i="1"/>
  <c r="J170" i="1" s="1"/>
  <c r="I169" i="1"/>
  <c r="J169" i="1" s="1"/>
  <c r="I165" i="1"/>
  <c r="J165" i="1" s="1"/>
  <c r="I164" i="1"/>
  <c r="J164" i="1" s="1"/>
  <c r="I163" i="1"/>
  <c r="I155" i="1"/>
  <c r="J155" i="1" s="1"/>
  <c r="I151" i="1"/>
  <c r="J151" i="1" s="1"/>
  <c r="I150" i="1"/>
  <c r="J150" i="1" s="1"/>
  <c r="I149" i="1"/>
  <c r="J149" i="1" s="1"/>
  <c r="I148" i="1"/>
  <c r="J148" i="1" s="1"/>
  <c r="I144" i="1"/>
  <c r="J144" i="1" s="1"/>
  <c r="I143" i="1"/>
  <c r="J143" i="1" s="1"/>
  <c r="I142" i="1"/>
  <c r="I135" i="1"/>
  <c r="J135" i="1" s="1"/>
  <c r="I131" i="1"/>
  <c r="J131" i="1" s="1"/>
  <c r="I130" i="1"/>
  <c r="J130" i="1" s="1"/>
  <c r="I129" i="1"/>
  <c r="J129" i="1" s="1"/>
  <c r="I128" i="1"/>
  <c r="J128" i="1" s="1"/>
  <c r="I124" i="1"/>
  <c r="J124" i="1" s="1"/>
  <c r="I123" i="1"/>
  <c r="J123" i="1" s="1"/>
  <c r="I122" i="1"/>
  <c r="I117" i="1"/>
  <c r="J117" i="1" s="1"/>
  <c r="I116" i="1"/>
  <c r="J116" i="1" s="1"/>
  <c r="I115" i="1"/>
  <c r="J115" i="1" s="1"/>
  <c r="I111" i="1"/>
  <c r="J111" i="1" s="1"/>
  <c r="I110" i="1"/>
  <c r="J110" i="1" s="1"/>
  <c r="I109" i="1"/>
  <c r="J109" i="1" s="1"/>
  <c r="I105" i="1"/>
  <c r="J105" i="1" s="1"/>
  <c r="I104" i="1"/>
  <c r="J104" i="1" s="1"/>
  <c r="I100" i="1"/>
  <c r="J100" i="1" s="1"/>
  <c r="I99" i="1"/>
  <c r="J99" i="1" s="1"/>
  <c r="I98" i="1"/>
  <c r="I95" i="1"/>
  <c r="J95" i="1" s="1"/>
  <c r="I91" i="1"/>
  <c r="J91" i="1" s="1"/>
  <c r="I90" i="1"/>
  <c r="J90" i="1" s="1"/>
  <c r="I89" i="1"/>
  <c r="J89" i="1" s="1"/>
  <c r="I88" i="1"/>
  <c r="J88" i="1" s="1"/>
  <c r="I84" i="1"/>
  <c r="J84" i="1" s="1"/>
  <c r="I83" i="1"/>
  <c r="J83" i="1" s="1"/>
  <c r="I78" i="1"/>
  <c r="J78" i="1" s="1"/>
  <c r="I77" i="1"/>
  <c r="J77" i="1" s="1"/>
  <c r="I76" i="1"/>
  <c r="J76" i="1" s="1"/>
  <c r="I75" i="1"/>
  <c r="I67" i="1"/>
  <c r="J67" i="1" s="1"/>
  <c r="I66" i="1"/>
  <c r="I60" i="1"/>
  <c r="J60" i="1" s="1"/>
  <c r="I56" i="1"/>
  <c r="J56" i="1" s="1"/>
  <c r="I55" i="1"/>
  <c r="J55" i="1" s="1"/>
  <c r="I54" i="1"/>
  <c r="J54" i="1" s="1"/>
  <c r="I50" i="1"/>
  <c r="J50" i="1" s="1"/>
  <c r="I49" i="1"/>
  <c r="J49" i="1" s="1"/>
  <c r="I48" i="1"/>
  <c r="I44" i="1"/>
  <c r="J44" i="1" s="1"/>
  <c r="I43" i="1"/>
  <c r="J43" i="1" s="1"/>
  <c r="I42" i="1"/>
  <c r="I38" i="1"/>
  <c r="J38" i="1" s="1"/>
  <c r="I37" i="1"/>
  <c r="J37" i="1" s="1"/>
  <c r="I36" i="1"/>
  <c r="I27" i="1"/>
  <c r="J27" i="1" s="1"/>
  <c r="I26" i="1"/>
  <c r="J26" i="1" s="1"/>
  <c r="I7" i="1"/>
  <c r="J7" i="1" s="1"/>
  <c r="I6" i="1"/>
  <c r="J6" i="1" s="1"/>
  <c r="I5" i="1"/>
  <c r="I190" i="1"/>
  <c r="J190" i="1" s="1"/>
  <c r="I189" i="1"/>
  <c r="J189" i="1" s="1"/>
  <c r="I188" i="1"/>
  <c r="J188" i="1" s="1"/>
  <c r="I187" i="1"/>
  <c r="J187" i="1" s="1"/>
  <c r="I185" i="1"/>
  <c r="J185" i="1" s="1"/>
  <c r="I184" i="1"/>
  <c r="J184" i="1" s="1"/>
  <c r="I181" i="1"/>
  <c r="J181" i="1" s="1"/>
  <c r="I180" i="1"/>
  <c r="J180" i="1" s="1"/>
  <c r="I179" i="1"/>
  <c r="J179" i="1" s="1"/>
  <c r="I178" i="1"/>
  <c r="J178" i="1" s="1"/>
  <c r="I177" i="1"/>
  <c r="J177" i="1" s="1"/>
  <c r="I175" i="1"/>
  <c r="J175" i="1" s="1"/>
  <c r="I174" i="1"/>
  <c r="J174" i="1" s="1"/>
  <c r="I173" i="1"/>
  <c r="J173" i="1" s="1"/>
  <c r="I168" i="1"/>
  <c r="J168" i="1" s="1"/>
  <c r="I167" i="1"/>
  <c r="J167" i="1" s="1"/>
  <c r="I166" i="1"/>
  <c r="J166" i="1" s="1"/>
  <c r="I161" i="1"/>
  <c r="J161" i="1" s="1"/>
  <c r="I160" i="1"/>
  <c r="J160" i="1" s="1"/>
  <c r="I159" i="1"/>
  <c r="J159" i="1" s="1"/>
  <c r="I158" i="1"/>
  <c r="J158" i="1" s="1"/>
  <c r="I157" i="1"/>
  <c r="J157" i="1" s="1"/>
  <c r="I156" i="1"/>
  <c r="J156" i="1" s="1"/>
  <c r="I154" i="1"/>
  <c r="J154" i="1" s="1"/>
  <c r="I153" i="1"/>
  <c r="J153" i="1" s="1"/>
  <c r="I152" i="1"/>
  <c r="J152" i="1" s="1"/>
  <c r="I147" i="1"/>
  <c r="J147" i="1" s="1"/>
  <c r="I146" i="1"/>
  <c r="J146" i="1" s="1"/>
  <c r="I145" i="1"/>
  <c r="J145" i="1" s="1"/>
  <c r="I140" i="1"/>
  <c r="J140" i="1" s="1"/>
  <c r="I139" i="1"/>
  <c r="J139" i="1" s="1"/>
  <c r="I138" i="1"/>
  <c r="J138" i="1" s="1"/>
  <c r="I137" i="1"/>
  <c r="J137" i="1" s="1"/>
  <c r="I136" i="1"/>
  <c r="J136" i="1" s="1"/>
  <c r="I134" i="1"/>
  <c r="J134" i="1" s="1"/>
  <c r="I133" i="1"/>
  <c r="J133" i="1" s="1"/>
  <c r="I132" i="1"/>
  <c r="J132" i="1" s="1"/>
  <c r="I127" i="1"/>
  <c r="J127" i="1" s="1"/>
  <c r="I126" i="1"/>
  <c r="J126" i="1" s="1"/>
  <c r="I125" i="1"/>
  <c r="J125" i="1" s="1"/>
  <c r="I120" i="1"/>
  <c r="J120" i="1" s="1"/>
  <c r="I119" i="1"/>
  <c r="J119" i="1" s="1"/>
  <c r="I118" i="1"/>
  <c r="J118" i="1" s="1"/>
  <c r="I114" i="1"/>
  <c r="J114" i="1" s="1"/>
  <c r="I113" i="1"/>
  <c r="J113" i="1" s="1"/>
  <c r="I112" i="1"/>
  <c r="J112" i="1" s="1"/>
  <c r="I108" i="1"/>
  <c r="J108" i="1" s="1"/>
  <c r="I107" i="1"/>
  <c r="J107" i="1" s="1"/>
  <c r="I106" i="1"/>
  <c r="J106" i="1" s="1"/>
  <c r="I103" i="1"/>
  <c r="J103" i="1" s="1"/>
  <c r="I102" i="1"/>
  <c r="J102" i="1" s="1"/>
  <c r="I101" i="1"/>
  <c r="J101" i="1" s="1"/>
  <c r="I96" i="1"/>
  <c r="J96" i="1" s="1"/>
  <c r="I94" i="1"/>
  <c r="J94" i="1" s="1"/>
  <c r="I93" i="1"/>
  <c r="J93" i="1" s="1"/>
  <c r="I92" i="1"/>
  <c r="J92" i="1" s="1"/>
  <c r="I87" i="1"/>
  <c r="J87" i="1" s="1"/>
  <c r="I86" i="1"/>
  <c r="J86" i="1" s="1"/>
  <c r="I85" i="1"/>
  <c r="J85" i="1" s="1"/>
  <c r="I82" i="1"/>
  <c r="J82" i="1" s="1"/>
  <c r="I81" i="1"/>
  <c r="J81" i="1" s="1"/>
  <c r="I80" i="1"/>
  <c r="J80" i="1" s="1"/>
  <c r="I79" i="1"/>
  <c r="J79" i="1" s="1"/>
  <c r="I73" i="1"/>
  <c r="J73" i="1" s="1"/>
  <c r="I72" i="1"/>
  <c r="J72" i="1" s="1"/>
  <c r="I71" i="1"/>
  <c r="J71" i="1" s="1"/>
  <c r="I70" i="1"/>
  <c r="J70" i="1" s="1"/>
  <c r="I69" i="1"/>
  <c r="J69" i="1" s="1"/>
  <c r="I68" i="1"/>
  <c r="J68" i="1" s="1"/>
  <c r="I64" i="1"/>
  <c r="J64" i="1" s="1"/>
  <c r="I63" i="1"/>
  <c r="J63" i="1" s="1"/>
  <c r="I62" i="1"/>
  <c r="J62" i="1" s="1"/>
  <c r="I61" i="1"/>
  <c r="J61" i="1" s="1"/>
  <c r="I59" i="1"/>
  <c r="J59" i="1" s="1"/>
  <c r="I58" i="1"/>
  <c r="J58" i="1" s="1"/>
  <c r="I57" i="1"/>
  <c r="J57" i="1" s="1"/>
  <c r="I53" i="1"/>
  <c r="J53" i="1" s="1"/>
  <c r="I52" i="1"/>
  <c r="J52" i="1" s="1"/>
  <c r="I51" i="1"/>
  <c r="J51" i="1" s="1"/>
  <c r="I46" i="1"/>
  <c r="J46" i="1" s="1"/>
  <c r="I45" i="1"/>
  <c r="J45" i="1" s="1"/>
  <c r="I40" i="1"/>
  <c r="J40" i="1" s="1"/>
  <c r="I39" i="1"/>
  <c r="J39" i="1" s="1"/>
  <c r="I34" i="1"/>
  <c r="J34" i="1" s="1"/>
  <c r="I33" i="1"/>
  <c r="J33" i="1" s="1"/>
  <c r="I32" i="1"/>
  <c r="J32" i="1" s="1"/>
  <c r="I31" i="1"/>
  <c r="J31" i="1" s="1"/>
  <c r="I30" i="1"/>
  <c r="J30" i="1" s="1"/>
  <c r="I29" i="1"/>
  <c r="J29" i="1" s="1"/>
  <c r="I28" i="1"/>
  <c r="J28" i="1" s="1"/>
  <c r="I25" i="1"/>
  <c r="J25" i="1" s="1"/>
  <c r="I24" i="1"/>
  <c r="J24" i="1" s="1"/>
  <c r="I23" i="1"/>
  <c r="J23" i="1" s="1"/>
  <c r="I22" i="1"/>
  <c r="J22" i="1" s="1"/>
  <c r="I9" i="1"/>
  <c r="J9" i="1" s="1"/>
  <c r="I8" i="1"/>
  <c r="J8" i="1" s="1"/>
  <c r="F191" i="6"/>
  <c r="E191" i="6"/>
  <c r="G191" i="6" s="1"/>
  <c r="F162" i="6"/>
  <c r="E162" i="6"/>
  <c r="G162" i="6" s="1"/>
  <c r="F141" i="6"/>
  <c r="E141" i="6"/>
  <c r="G141" i="6" s="1"/>
  <c r="F121" i="6"/>
  <c r="E121" i="6"/>
  <c r="G121" i="6" s="1"/>
  <c r="F97" i="6"/>
  <c r="E97" i="6"/>
  <c r="G97" i="6" s="1"/>
  <c r="F74" i="6"/>
  <c r="E74" i="6"/>
  <c r="G74" i="6" s="1"/>
  <c r="F65" i="6"/>
  <c r="E65" i="6"/>
  <c r="G65" i="6" s="1"/>
  <c r="F47" i="6"/>
  <c r="E47" i="6"/>
  <c r="G47" i="6" s="1"/>
  <c r="F41" i="6"/>
  <c r="E41" i="6"/>
  <c r="G41" i="6" s="1"/>
  <c r="F35" i="6"/>
  <c r="E35" i="6"/>
  <c r="G35" i="6" s="1"/>
  <c r="F10" i="6"/>
  <c r="E10" i="6"/>
  <c r="G10" i="6" s="1"/>
  <c r="F191" i="1"/>
  <c r="E191" i="1"/>
  <c r="F162" i="1"/>
  <c r="E162" i="1"/>
  <c r="F141" i="1"/>
  <c r="E141" i="1"/>
  <c r="F121" i="1"/>
  <c r="E121" i="1"/>
  <c r="F97" i="1"/>
  <c r="E97" i="1"/>
  <c r="F74" i="1"/>
  <c r="E74" i="1"/>
  <c r="F65" i="1"/>
  <c r="E65" i="1"/>
  <c r="F35" i="1"/>
  <c r="E35" i="1"/>
  <c r="F47" i="1"/>
  <c r="F41" i="1"/>
  <c r="E10" i="1"/>
  <c r="F10" i="1"/>
  <c r="E41" i="1"/>
  <c r="E47" i="1"/>
  <c r="F192" i="6" l="1"/>
  <c r="E192" i="6"/>
  <c r="G192" i="6" s="1"/>
  <c r="J75" i="1"/>
  <c r="J97" i="1" s="1"/>
  <c r="I97" i="1"/>
  <c r="G97" i="1" s="1"/>
  <c r="J66" i="1"/>
  <c r="J74" i="1" s="1"/>
  <c r="I74" i="1"/>
  <c r="G74" i="1" s="1"/>
  <c r="J122" i="1"/>
  <c r="J141" i="1" s="1"/>
  <c r="I141" i="1"/>
  <c r="G141" i="1" s="1"/>
  <c r="I162" i="1"/>
  <c r="G162" i="1" s="1"/>
  <c r="J163" i="1"/>
  <c r="J191" i="1" s="1"/>
  <c r="I191" i="1"/>
  <c r="J5" i="1"/>
  <c r="J10" i="1" s="1"/>
  <c r="I10" i="1"/>
  <c r="G10" i="1" s="1"/>
  <c r="J42" i="1"/>
  <c r="J47" i="1" s="1"/>
  <c r="I47" i="1"/>
  <c r="J36" i="1"/>
  <c r="J41" i="1" s="1"/>
  <c r="I41" i="1"/>
  <c r="G41" i="1" s="1"/>
  <c r="J35" i="1"/>
  <c r="J48" i="1"/>
  <c r="J65" i="1" s="1"/>
  <c r="I65" i="1"/>
  <c r="J98" i="1"/>
  <c r="J121" i="1" s="1"/>
  <c r="I121" i="1"/>
  <c r="G121" i="1" s="1"/>
  <c r="I35" i="1"/>
  <c r="G35" i="1" s="1"/>
  <c r="G65" i="1"/>
  <c r="J142" i="1"/>
  <c r="J162" i="1" s="1"/>
  <c r="G47" i="1"/>
  <c r="F192" i="1"/>
  <c r="E192" i="1"/>
  <c r="J192" i="1" l="1"/>
  <c r="H192" i="1" s="1"/>
  <c r="I192" i="1"/>
  <c r="G191" i="1"/>
  <c r="G11" i="3"/>
  <c r="G192" i="1" l="1"/>
  <c r="K5" i="1"/>
  <c r="L5" i="1" s="1"/>
  <c r="H12" i="3"/>
</calcChain>
</file>

<file path=xl/sharedStrings.xml><?xml version="1.0" encoding="utf-8"?>
<sst xmlns="http://schemas.openxmlformats.org/spreadsheetml/2006/main" count="815" uniqueCount="80">
  <si>
    <t>ПРИЛОЖЕНИЕ №1</t>
  </si>
  <si>
    <t xml:space="preserve">ПРОДАЖБА НА СТОЯЩА ДЪРВЕСИНА НА КОРЕН </t>
  </si>
  <si>
    <t>Обект №</t>
  </si>
  <si>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</si>
  <si>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</si>
  <si>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</si>
  <si>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</si>
  <si>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</si>
  <si>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Трупи за бичене над 30 см</t>
  </si>
  <si>
    <t>Трупи за бичене 18-29 см</t>
  </si>
  <si>
    <t>Средна технологична дървесина</t>
  </si>
  <si>
    <t>Дребна технологична дървесина</t>
  </si>
  <si>
    <t>Дърва технологична дървесина</t>
  </si>
  <si>
    <t>Дърва за огрев</t>
  </si>
  <si>
    <t>Общо за подотдела</t>
  </si>
  <si>
    <t>Трупи за бичене над 50 см</t>
  </si>
  <si>
    <t>ВСИЧКО ЗА ОБЕКТА</t>
  </si>
  <si>
    <t>ПРИЛОЖЕНИЕ №2</t>
  </si>
  <si>
    <t xml:space="preserve">ЗА ПРОДАВАЧА:                                        </t>
  </si>
  <si>
    <t>ЗА КУПУВАЧА:</t>
  </si>
  <si>
    <t xml:space="preserve">   \.................................................\</t>
  </si>
  <si>
    <t>Валентина Георгиева</t>
  </si>
  <si>
    <t>Ръководител счетоводен отдел</t>
  </si>
  <si>
    <t>Изготвил:</t>
  </si>
  <si>
    <t>инж. Росен Русинов – зам. директор при ТП ДГС „Омуртаг“</t>
  </si>
  <si>
    <t>Съгласувал:</t>
  </si>
  <si>
    <t xml:space="preserve">ПРИЛОЖЕНИЕ 3 </t>
  </si>
  <si>
    <t>към Договор №…... от …...........20…. г.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</si>
  <si>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>прогнозни количества стояща дървесина на корен</t>
    </r>
  </si>
  <si>
    <t>ТП  ДГС</t>
  </si>
  <si>
    <t>Тримесечие на 2024 год. / прогнозно количество дървесиан (пл.куб.м)</t>
  </si>
  <si>
    <t>Общо количество,
пл.куб.м</t>
  </si>
  <si>
    <t>I-во</t>
  </si>
  <si>
    <t>II-ро</t>
  </si>
  <si>
    <t>III-то</t>
  </si>
  <si>
    <t>IV-то</t>
  </si>
  <si>
    <t>Омуртаг</t>
  </si>
  <si>
    <t xml:space="preserve">Начална ед. цена за продажба на стояща дървесина на корен, €/м3 без ДДС </t>
  </si>
  <si>
    <t>Обща начална цена за продажба на стояща дървесина на корен, под която не може да се подават ценови предложения, €/м3 без ДДС</t>
  </si>
  <si>
    <t>Гаранция за участие, €</t>
  </si>
  <si>
    <t xml:space="preserve">Достигната ед. цена за продажба на стояща дървесина на корен, €/м3 без ДДС </t>
  </si>
  <si>
    <t>Гаранция за изпълнение, €</t>
  </si>
  <si>
    <t xml:space="preserve"> по тримесечия на 2026 година</t>
  </si>
  <si>
    <t>Янита Петрова – юрисконсулт при ТП ДГС „Омуртаг“</t>
  </si>
  <si>
    <t xml:space="preserve">Начална ед. цена за продажба на стояща дървесина на корен, лв/м3 без ДДС </t>
  </si>
  <si>
    <t>Обща начална цена за продажба на стояща дървесина на корен, под която не може да се подават ценови предложения, лв/м3 без ДДС</t>
  </si>
  <si>
    <t>Гаранция за участие, лв</t>
  </si>
  <si>
    <t>бб</t>
  </si>
  <si>
    <t>Обли греди</t>
  </si>
  <si>
    <t>здб</t>
  </si>
  <si>
    <t>ОЗМ</t>
  </si>
  <si>
    <t>бк</t>
  </si>
  <si>
    <t>гбр</t>
  </si>
  <si>
    <t>трпл</t>
  </si>
  <si>
    <t xml:space="preserve">Достигната ед. цена за продажба на стояща дървесина на корен, лв/м3 без ДДС </t>
  </si>
  <si>
    <t>Гаранция за изпълнение, лв</t>
  </si>
  <si>
    <t>инж. Бахни Пенев Бахнев</t>
  </si>
  <si>
    <t>и.д. Директор на ТП ДГС „Омуртаг“</t>
  </si>
  <si>
    <t>Обща достигната цена за продажба на стояща дървесина на корен, €/м3 без ДДС</t>
  </si>
  <si>
    <t>Обща достигната цена за продажба на стояща дървесина на корен, лв/м3 без ДДС</t>
  </si>
  <si>
    <t>цр</t>
  </si>
  <si>
    <t>чб</t>
  </si>
  <si>
    <t>бл</t>
  </si>
  <si>
    <t>кл</t>
  </si>
  <si>
    <t>17-13-26</t>
  </si>
  <si>
    <t>за обект № 17-13-26, ТП " ДГС Омуртаг"</t>
  </si>
  <si>
    <t>17-ш</t>
  </si>
  <si>
    <t>34-е</t>
  </si>
  <si>
    <t>дчрш</t>
  </si>
  <si>
    <t>мждр</t>
  </si>
  <si>
    <t>57-а</t>
  </si>
  <si>
    <t>64-ш</t>
  </si>
  <si>
    <t>73-д1</t>
  </si>
  <si>
    <t>75-а</t>
  </si>
  <si>
    <t>204-х</t>
  </si>
  <si>
    <t>247-в</t>
  </si>
  <si>
    <t>247-ж</t>
  </si>
  <si>
    <t>253-л</t>
  </si>
  <si>
    <t>253-м</t>
  </si>
  <si>
    <t>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</si>
</sst>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3" fillId="0" borderId="0" xfId="0" applyFont="1"/>
    <xf numFmtId="0" fontId="3" fillId="0" borderId="2" xfId="0" applyFont="1" applyBorder="1" applyAlignment="1">
      <alignment horizontal="left"/>
    </xf>
    <xf numFmtId="0" fontId="3" fillId="0" borderId="2" xfId="0" applyFont="1" applyBorder="1"/>
    <xf numFmtId="2" fontId="3" fillId="0" borderId="2" xfId="0" applyNumberFormat="1" applyFont="1" applyBorder="1"/>
    <xf numFmtId="0" fontId="5" fillId="0" borderId="2" xfId="0" applyFont="1" applyBorder="1"/>
    <xf numFmtId="2" fontId="5" fillId="0" borderId="2" xfId="0" applyNumberFormat="1" applyFont="1" applyBorder="1"/>
    <xf numFmtId="2" fontId="3" fillId="0" borderId="0" xfId="0" applyNumberFormat="1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vertical="center"/>
    </xf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/>
    </xf>
    <xf numFmtId="1" fontId="3" fillId="0" borderId="0" xfId="0" applyNumberFormat="1" applyFont="1"/>
    <xf numFmtId="0" fontId="2" fillId="0" borderId="0" xfId="1" applyFont="1" applyAlignment="1">
      <alignment horizont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2" fontId="11" fillId="0" borderId="3" xfId="1" applyNumberFormat="1" applyFont="1" applyBorder="1" applyAlignment="1">
      <alignment horizontal="center" vertical="center" wrapText="1"/>
    </xf>
    <xf numFmtId="2" fontId="11" fillId="0" borderId="7" xfId="1" applyNumberFormat="1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 wrapText="1"/>
    </xf>
    <xf numFmtId="0" fontId="11" fillId="0" borderId="7" xfId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4"/>
  <sheetViews>
    <sheetView tabSelected="1" topLeftCell="A154" zoomScale="90" zoomScaleNormal="90" workbookViewId="0">
      <selection activeCell="J191" sqref="J191"/>
    </sheetView>
  </sheetViews>
  <sheetFormatPr defaultColWidth="9.28515625" defaultRowHeight="15" x14ac:dyDescent="0.25"/>
  <cols>
    <col min="1" max="3" width="10.7109375" style="1" customWidth="1"/>
    <col min="4" max="4" width="30.7109375" style="1" bestFit="1" customWidth="1"/>
    <col min="5" max="6" width="12.7109375" style="1" customWidth="1"/>
    <col min="7" max="8" width="13.7109375" style="1" customWidth="1"/>
    <col min="9" max="10" width="17.7109375" style="1" customWidth="1"/>
    <col min="11" max="11" width="10.7109375" style="1" customWidth="1"/>
    <col min="12" max="12" width="10.85546875" style="1" customWidth="1"/>
    <col min="13" max="13" width="9.5703125" style="1" bestFit="1" customWidth="1"/>
    <col min="14" max="16384" width="9.28515625" style="1"/>
  </cols>
  <sheetData>
    <row r="1" spans="1:13" ht="15.75" customHeight="1" x14ac:dyDescent="0.2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3" ht="15.75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3" ht="15.75" customHeight="1" x14ac:dyDescent="0.25">
      <c r="A3" s="33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13" ht="137.44999999999999" customHeight="1" x14ac:dyDescent="0.25">
      <c r="A4" s="20" t="s">
        <v>2</v>
      </c>
      <c r="B4" s="20" t="s">
        <v>3</v>
      </c>
      <c r="C4" s="20" t="s">
        <v>4</v>
      </c>
      <c r="D4" s="22" t="s">
        <v>5</v>
      </c>
      <c r="E4" s="20" t="s">
        <v>6</v>
      </c>
      <c r="F4" s="20" t="s">
        <v>7</v>
      </c>
      <c r="G4" s="20" t="s">
        <v>37</v>
      </c>
      <c r="H4" s="20" t="s">
        <v>44</v>
      </c>
      <c r="I4" s="20" t="s">
        <v>38</v>
      </c>
      <c r="J4" s="20" t="s">
        <v>45</v>
      </c>
      <c r="K4" s="21" t="s">
        <v>39</v>
      </c>
      <c r="L4" s="21" t="s">
        <v>46</v>
      </c>
    </row>
    <row r="5" spans="1:13" x14ac:dyDescent="0.25">
      <c r="A5" s="31" t="s">
        <v>64</v>
      </c>
      <c r="B5" s="30" t="s">
        <v>66</v>
      </c>
      <c r="C5" s="2" t="s">
        <v>61</v>
      </c>
      <c r="D5" s="3" t="s">
        <v>8</v>
      </c>
      <c r="E5" s="3">
        <v>60</v>
      </c>
      <c r="F5" s="3"/>
      <c r="G5" s="4">
        <v>37.57</v>
      </c>
      <c r="H5" s="4">
        <f>G5*1.95583</f>
        <v>73.480533100000002</v>
      </c>
      <c r="I5" s="4">
        <f>E5*G5</f>
        <v>2254.1999999999998</v>
      </c>
      <c r="J5" s="4">
        <f>I5*1.95583</f>
        <v>4408.8319859999992</v>
      </c>
      <c r="K5" s="34">
        <f>I192*0.05</f>
        <v>6431.982500000001</v>
      </c>
      <c r="L5" s="36">
        <f>K5*1.95583</f>
        <v>12579.864332975001</v>
      </c>
    </row>
    <row r="6" spans="1:13" x14ac:dyDescent="0.25">
      <c r="A6" s="31"/>
      <c r="B6" s="30"/>
      <c r="C6" s="2" t="s">
        <v>61</v>
      </c>
      <c r="D6" s="3" t="s">
        <v>9</v>
      </c>
      <c r="E6" s="3">
        <v>28</v>
      </c>
      <c r="F6" s="3"/>
      <c r="G6" s="4">
        <v>31.57</v>
      </c>
      <c r="H6" s="4">
        <f t="shared" ref="H6:H9" si="0">G6*1.95583</f>
        <v>61.745553100000002</v>
      </c>
      <c r="I6" s="4">
        <f t="shared" ref="I6:I7" si="1">E6*G6</f>
        <v>883.96</v>
      </c>
      <c r="J6" s="4">
        <f t="shared" ref="J6:J9" si="2">I6*1.95583</f>
        <v>1728.8754868000001</v>
      </c>
      <c r="K6" s="34"/>
      <c r="L6" s="36"/>
    </row>
    <row r="7" spans="1:13" x14ac:dyDescent="0.25">
      <c r="A7" s="31"/>
      <c r="B7" s="30"/>
      <c r="C7" s="2" t="s">
        <v>61</v>
      </c>
      <c r="D7" s="3" t="s">
        <v>48</v>
      </c>
      <c r="E7" s="3">
        <v>7</v>
      </c>
      <c r="F7" s="3"/>
      <c r="G7" s="4">
        <v>29.57</v>
      </c>
      <c r="H7" s="4">
        <f t="shared" si="0"/>
        <v>57.833893099999997</v>
      </c>
      <c r="I7" s="4">
        <f t="shared" si="1"/>
        <v>206.99</v>
      </c>
      <c r="J7" s="4">
        <f t="shared" si="2"/>
        <v>404.83725170000002</v>
      </c>
      <c r="K7" s="34"/>
      <c r="L7" s="36"/>
    </row>
    <row r="8" spans="1:13" x14ac:dyDescent="0.25">
      <c r="A8" s="31"/>
      <c r="B8" s="30"/>
      <c r="C8" s="2" t="s">
        <v>61</v>
      </c>
      <c r="D8" s="3" t="s">
        <v>10</v>
      </c>
      <c r="E8" s="3">
        <v>15</v>
      </c>
      <c r="F8" s="3">
        <v>23</v>
      </c>
      <c r="G8" s="4">
        <v>15.37</v>
      </c>
      <c r="H8" s="4">
        <f t="shared" si="0"/>
        <v>30.061107099999997</v>
      </c>
      <c r="I8" s="4">
        <f t="shared" ref="I8:I9" si="3">F8*G8</f>
        <v>353.51</v>
      </c>
      <c r="J8" s="4">
        <f t="shared" si="2"/>
        <v>691.40546329999995</v>
      </c>
      <c r="K8" s="34"/>
      <c r="L8" s="36"/>
      <c r="M8" s="23"/>
    </row>
    <row r="9" spans="1:13" x14ac:dyDescent="0.25">
      <c r="A9" s="31"/>
      <c r="B9" s="30"/>
      <c r="C9" s="2" t="s">
        <v>61</v>
      </c>
      <c r="D9" s="3" t="s">
        <v>12</v>
      </c>
      <c r="E9" s="3">
        <v>39</v>
      </c>
      <c r="F9" s="3">
        <v>60</v>
      </c>
      <c r="G9" s="4">
        <v>15.37</v>
      </c>
      <c r="H9" s="4">
        <f t="shared" si="0"/>
        <v>30.061107099999997</v>
      </c>
      <c r="I9" s="4">
        <f t="shared" si="3"/>
        <v>922.19999999999993</v>
      </c>
      <c r="J9" s="4">
        <f t="shared" si="2"/>
        <v>1803.6664259999998</v>
      </c>
      <c r="K9" s="34"/>
      <c r="L9" s="36"/>
      <c r="M9" s="23"/>
    </row>
    <row r="10" spans="1:13" x14ac:dyDescent="0.25">
      <c r="A10" s="31"/>
      <c r="B10" s="25" t="s">
        <v>14</v>
      </c>
      <c r="C10" s="26"/>
      <c r="D10" s="3"/>
      <c r="E10" s="5">
        <f>SUM(E5:E9)</f>
        <v>149</v>
      </c>
      <c r="F10" s="5">
        <f>SUM(F5:F9)</f>
        <v>83</v>
      </c>
      <c r="G10" s="6">
        <f>I10/E10</f>
        <v>31.012483221476508</v>
      </c>
      <c r="H10" s="6"/>
      <c r="I10" s="6">
        <f t="shared" ref="I10:J10" si="4">SUM(I5:I9)</f>
        <v>4620.8599999999997</v>
      </c>
      <c r="J10" s="6">
        <f t="shared" si="4"/>
        <v>9037.6166137999971</v>
      </c>
      <c r="K10" s="34"/>
      <c r="L10" s="36"/>
    </row>
    <row r="11" spans="1:13" x14ac:dyDescent="0.25">
      <c r="A11" s="31"/>
      <c r="B11" s="39" t="s">
        <v>67</v>
      </c>
      <c r="C11" s="2" t="s">
        <v>62</v>
      </c>
      <c r="D11" s="3" t="s">
        <v>8</v>
      </c>
      <c r="E11" s="3">
        <v>7</v>
      </c>
      <c r="F11" s="3"/>
      <c r="G11" s="4">
        <v>78.569999999999993</v>
      </c>
      <c r="H11" s="4">
        <f t="shared" ref="H11:H34" si="5">G11*1.95583</f>
        <v>153.66956309999998</v>
      </c>
      <c r="I11" s="4">
        <f t="shared" ref="I11:I13" si="6">E11*G11</f>
        <v>549.99</v>
      </c>
      <c r="J11" s="4">
        <f t="shared" ref="J11:J34" si="7">I11*1.95583</f>
        <v>1075.6869417</v>
      </c>
      <c r="K11" s="34"/>
      <c r="L11" s="36"/>
    </row>
    <row r="12" spans="1:13" x14ac:dyDescent="0.25">
      <c r="A12" s="31"/>
      <c r="B12" s="39"/>
      <c r="C12" s="2" t="s">
        <v>62</v>
      </c>
      <c r="D12" s="3" t="s">
        <v>9</v>
      </c>
      <c r="E12" s="3">
        <v>5</v>
      </c>
      <c r="F12" s="3"/>
      <c r="G12" s="4">
        <v>50.57</v>
      </c>
      <c r="H12" s="4">
        <f t="shared" si="5"/>
        <v>98.906323099999994</v>
      </c>
      <c r="I12" s="4">
        <f t="shared" si="6"/>
        <v>252.85</v>
      </c>
      <c r="J12" s="4">
        <f t="shared" si="7"/>
        <v>494.53161549999999</v>
      </c>
      <c r="K12" s="34"/>
      <c r="L12" s="36"/>
    </row>
    <row r="13" spans="1:13" x14ac:dyDescent="0.25">
      <c r="A13" s="31"/>
      <c r="B13" s="39"/>
      <c r="C13" s="2" t="s">
        <v>62</v>
      </c>
      <c r="D13" s="3" t="s">
        <v>50</v>
      </c>
      <c r="E13" s="3">
        <v>8</v>
      </c>
      <c r="F13" s="3"/>
      <c r="G13" s="4">
        <v>40.57</v>
      </c>
      <c r="H13" s="4">
        <f t="shared" si="5"/>
        <v>79.348023099999992</v>
      </c>
      <c r="I13" s="4">
        <f t="shared" si="6"/>
        <v>324.56</v>
      </c>
      <c r="J13" s="4">
        <f t="shared" si="7"/>
        <v>634.78418479999993</v>
      </c>
      <c r="K13" s="34"/>
      <c r="L13" s="36"/>
    </row>
    <row r="14" spans="1:13" x14ac:dyDescent="0.25">
      <c r="A14" s="31"/>
      <c r="B14" s="39"/>
      <c r="C14" s="2" t="s">
        <v>62</v>
      </c>
      <c r="D14" s="3" t="s">
        <v>10</v>
      </c>
      <c r="E14" s="3">
        <v>4</v>
      </c>
      <c r="F14" s="3">
        <v>7</v>
      </c>
      <c r="G14" s="4">
        <v>21.34</v>
      </c>
      <c r="H14" s="4">
        <f t="shared" si="5"/>
        <v>41.737412200000001</v>
      </c>
      <c r="I14" s="4">
        <f t="shared" ref="I14:I16" si="8">F14*G14</f>
        <v>149.38</v>
      </c>
      <c r="J14" s="4">
        <f t="shared" si="7"/>
        <v>292.16188539999996</v>
      </c>
      <c r="K14" s="34"/>
      <c r="L14" s="36"/>
      <c r="M14" s="23"/>
    </row>
    <row r="15" spans="1:13" x14ac:dyDescent="0.25">
      <c r="A15" s="31"/>
      <c r="B15" s="39"/>
      <c r="C15" s="2" t="s">
        <v>62</v>
      </c>
      <c r="D15" s="3" t="s">
        <v>12</v>
      </c>
      <c r="E15" s="3">
        <v>30</v>
      </c>
      <c r="F15" s="3">
        <v>50</v>
      </c>
      <c r="G15" s="4">
        <v>21.34</v>
      </c>
      <c r="H15" s="4">
        <f t="shared" si="5"/>
        <v>41.737412200000001</v>
      </c>
      <c r="I15" s="4">
        <f t="shared" si="8"/>
        <v>1067</v>
      </c>
      <c r="J15" s="4">
        <f t="shared" si="7"/>
        <v>2086.8706099999999</v>
      </c>
      <c r="K15" s="34"/>
      <c r="L15" s="36"/>
      <c r="M15" s="23"/>
    </row>
    <row r="16" spans="1:13" x14ac:dyDescent="0.25">
      <c r="A16" s="31"/>
      <c r="B16" s="39"/>
      <c r="C16" s="2" t="s">
        <v>62</v>
      </c>
      <c r="D16" s="3" t="s">
        <v>13</v>
      </c>
      <c r="E16" s="3">
        <v>30</v>
      </c>
      <c r="F16" s="3">
        <v>55</v>
      </c>
      <c r="G16" s="4">
        <v>22.32</v>
      </c>
      <c r="H16" s="4">
        <f t="shared" si="5"/>
        <v>43.6541256</v>
      </c>
      <c r="I16" s="4">
        <f t="shared" si="8"/>
        <v>1227.5999999999999</v>
      </c>
      <c r="J16" s="4">
        <f t="shared" si="7"/>
        <v>2400.9769079999996</v>
      </c>
      <c r="K16" s="34"/>
      <c r="L16" s="36"/>
      <c r="M16" s="23"/>
    </row>
    <row r="17" spans="1:13" x14ac:dyDescent="0.25">
      <c r="A17" s="31"/>
      <c r="B17" s="39"/>
      <c r="C17" s="2" t="s">
        <v>60</v>
      </c>
      <c r="D17" s="3" t="s">
        <v>15</v>
      </c>
      <c r="E17" s="3">
        <v>1</v>
      </c>
      <c r="F17" s="3"/>
      <c r="G17" s="4">
        <v>49.57</v>
      </c>
      <c r="H17" s="4">
        <f t="shared" si="5"/>
        <v>96.950493100000003</v>
      </c>
      <c r="I17" s="4">
        <f t="shared" ref="I17:I20" si="9">E17*G17</f>
        <v>49.57</v>
      </c>
      <c r="J17" s="4">
        <f t="shared" si="7"/>
        <v>96.950493100000003</v>
      </c>
      <c r="K17" s="34"/>
      <c r="L17" s="36"/>
    </row>
    <row r="18" spans="1:13" x14ac:dyDescent="0.25">
      <c r="A18" s="31"/>
      <c r="B18" s="39"/>
      <c r="C18" s="2" t="s">
        <v>60</v>
      </c>
      <c r="D18" s="3" t="s">
        <v>8</v>
      </c>
      <c r="E18" s="3">
        <v>30</v>
      </c>
      <c r="F18" s="3"/>
      <c r="G18" s="4">
        <v>42.57</v>
      </c>
      <c r="H18" s="4">
        <f t="shared" si="5"/>
        <v>83.259683100000004</v>
      </c>
      <c r="I18" s="4">
        <f t="shared" si="9"/>
        <v>1277.0999999999999</v>
      </c>
      <c r="J18" s="4">
        <f t="shared" si="7"/>
        <v>2497.790493</v>
      </c>
      <c r="K18" s="34"/>
      <c r="L18" s="36"/>
    </row>
    <row r="19" spans="1:13" x14ac:dyDescent="0.25">
      <c r="A19" s="31"/>
      <c r="B19" s="39"/>
      <c r="C19" s="2" t="s">
        <v>60</v>
      </c>
      <c r="D19" s="3" t="s">
        <v>9</v>
      </c>
      <c r="E19" s="3">
        <v>21</v>
      </c>
      <c r="F19" s="3"/>
      <c r="G19" s="4">
        <v>42.57</v>
      </c>
      <c r="H19" s="4">
        <f t="shared" si="5"/>
        <v>83.259683100000004</v>
      </c>
      <c r="I19" s="4">
        <f t="shared" si="9"/>
        <v>893.97</v>
      </c>
      <c r="J19" s="4">
        <f t="shared" si="7"/>
        <v>1748.4533451</v>
      </c>
      <c r="K19" s="34"/>
      <c r="L19" s="36"/>
    </row>
    <row r="20" spans="1:13" x14ac:dyDescent="0.25">
      <c r="A20" s="31"/>
      <c r="B20" s="39"/>
      <c r="C20" s="2" t="s">
        <v>60</v>
      </c>
      <c r="D20" s="3" t="s">
        <v>50</v>
      </c>
      <c r="E20" s="3">
        <v>7</v>
      </c>
      <c r="F20" s="3"/>
      <c r="G20" s="4">
        <v>40.57</v>
      </c>
      <c r="H20" s="4">
        <f t="shared" si="5"/>
        <v>79.348023099999992</v>
      </c>
      <c r="I20" s="4">
        <f t="shared" si="9"/>
        <v>283.99</v>
      </c>
      <c r="J20" s="4">
        <f t="shared" si="7"/>
        <v>555.43616169999996</v>
      </c>
      <c r="K20" s="34"/>
      <c r="L20" s="36"/>
    </row>
    <row r="21" spans="1:13" x14ac:dyDescent="0.25">
      <c r="A21" s="31"/>
      <c r="B21" s="39"/>
      <c r="C21" s="2" t="s">
        <v>60</v>
      </c>
      <c r="D21" s="3" t="s">
        <v>10</v>
      </c>
      <c r="E21" s="3">
        <v>7</v>
      </c>
      <c r="F21" s="3">
        <v>12</v>
      </c>
      <c r="G21" s="4">
        <v>21.34</v>
      </c>
      <c r="H21" s="4">
        <f t="shared" si="5"/>
        <v>41.737412200000001</v>
      </c>
      <c r="I21" s="4">
        <f t="shared" ref="I21:I25" si="10">F21*G21</f>
        <v>256.08</v>
      </c>
      <c r="J21" s="4">
        <f t="shared" si="7"/>
        <v>500.84894639999993</v>
      </c>
      <c r="K21" s="34"/>
      <c r="L21" s="36"/>
      <c r="M21" s="23"/>
    </row>
    <row r="22" spans="1:13" x14ac:dyDescent="0.25">
      <c r="A22" s="31"/>
      <c r="B22" s="39"/>
      <c r="C22" s="2" t="s">
        <v>60</v>
      </c>
      <c r="D22" s="3" t="s">
        <v>12</v>
      </c>
      <c r="E22" s="3">
        <v>50</v>
      </c>
      <c r="F22" s="3">
        <v>83</v>
      </c>
      <c r="G22" s="4">
        <v>21.34</v>
      </c>
      <c r="H22" s="4">
        <f t="shared" si="5"/>
        <v>41.737412200000001</v>
      </c>
      <c r="I22" s="4">
        <f t="shared" si="10"/>
        <v>1771.22</v>
      </c>
      <c r="J22" s="4">
        <f t="shared" si="7"/>
        <v>3464.2052125999999</v>
      </c>
      <c r="K22" s="34"/>
      <c r="L22" s="36"/>
      <c r="M22" s="23"/>
    </row>
    <row r="23" spans="1:13" x14ac:dyDescent="0.25">
      <c r="A23" s="31"/>
      <c r="B23" s="39"/>
      <c r="C23" s="2" t="s">
        <v>60</v>
      </c>
      <c r="D23" s="3" t="s">
        <v>13</v>
      </c>
      <c r="E23" s="3">
        <v>50</v>
      </c>
      <c r="F23" s="3">
        <v>91</v>
      </c>
      <c r="G23" s="4">
        <v>22.32</v>
      </c>
      <c r="H23" s="4">
        <f t="shared" si="5"/>
        <v>43.6541256</v>
      </c>
      <c r="I23" s="4">
        <f t="shared" si="10"/>
        <v>2031.1200000000001</v>
      </c>
      <c r="J23" s="4">
        <f t="shared" si="7"/>
        <v>3972.5254296000003</v>
      </c>
      <c r="K23" s="34"/>
      <c r="L23" s="36"/>
      <c r="M23" s="23"/>
    </row>
    <row r="24" spans="1:13" x14ac:dyDescent="0.25">
      <c r="A24" s="31"/>
      <c r="B24" s="39"/>
      <c r="C24" s="2" t="s">
        <v>52</v>
      </c>
      <c r="D24" s="3" t="s">
        <v>12</v>
      </c>
      <c r="E24" s="3">
        <v>2</v>
      </c>
      <c r="F24" s="3">
        <v>3</v>
      </c>
      <c r="G24" s="4">
        <v>21.34</v>
      </c>
      <c r="H24" s="4">
        <f t="shared" si="5"/>
        <v>41.737412200000001</v>
      </c>
      <c r="I24" s="4">
        <f t="shared" si="10"/>
        <v>64.02</v>
      </c>
      <c r="J24" s="4">
        <f t="shared" si="7"/>
        <v>125.21223659999998</v>
      </c>
      <c r="K24" s="34"/>
      <c r="L24" s="36"/>
      <c r="M24" s="23"/>
    </row>
    <row r="25" spans="1:13" x14ac:dyDescent="0.25">
      <c r="A25" s="31"/>
      <c r="B25" s="39"/>
      <c r="C25" s="2" t="s">
        <v>52</v>
      </c>
      <c r="D25" s="3" t="s">
        <v>13</v>
      </c>
      <c r="E25" s="3">
        <v>3</v>
      </c>
      <c r="F25" s="3">
        <v>5</v>
      </c>
      <c r="G25" s="4">
        <v>22.32</v>
      </c>
      <c r="H25" s="4">
        <f t="shared" si="5"/>
        <v>43.6541256</v>
      </c>
      <c r="I25" s="4">
        <f t="shared" si="10"/>
        <v>111.6</v>
      </c>
      <c r="J25" s="4">
        <f t="shared" si="7"/>
        <v>218.27062799999999</v>
      </c>
      <c r="K25" s="34"/>
      <c r="L25" s="36"/>
      <c r="M25" s="23"/>
    </row>
    <row r="26" spans="1:13" x14ac:dyDescent="0.25">
      <c r="A26" s="31"/>
      <c r="B26" s="39"/>
      <c r="C26" s="2" t="s">
        <v>49</v>
      </c>
      <c r="D26" s="3" t="s">
        <v>8</v>
      </c>
      <c r="E26" s="3">
        <v>1</v>
      </c>
      <c r="F26" s="3"/>
      <c r="G26" s="4">
        <v>78.569999999999993</v>
      </c>
      <c r="H26" s="4">
        <f t="shared" si="5"/>
        <v>153.66956309999998</v>
      </c>
      <c r="I26" s="4">
        <f t="shared" ref="I26:I27" si="11">E26*G26</f>
        <v>78.569999999999993</v>
      </c>
      <c r="J26" s="4">
        <f t="shared" si="7"/>
        <v>153.66956309999998</v>
      </c>
      <c r="K26" s="34"/>
      <c r="L26" s="36"/>
      <c r="M26" s="23"/>
    </row>
    <row r="27" spans="1:13" x14ac:dyDescent="0.25">
      <c r="A27" s="31"/>
      <c r="B27" s="39"/>
      <c r="C27" s="2" t="s">
        <v>49</v>
      </c>
      <c r="D27" s="3" t="s">
        <v>9</v>
      </c>
      <c r="E27" s="3">
        <v>2</v>
      </c>
      <c r="F27" s="3"/>
      <c r="G27" s="4">
        <v>50.57</v>
      </c>
      <c r="H27" s="4">
        <f t="shared" si="5"/>
        <v>98.906323099999994</v>
      </c>
      <c r="I27" s="4">
        <f t="shared" si="11"/>
        <v>101.14</v>
      </c>
      <c r="J27" s="4">
        <f t="shared" si="7"/>
        <v>197.81264619999999</v>
      </c>
      <c r="K27" s="34"/>
      <c r="L27" s="36"/>
      <c r="M27" s="23"/>
    </row>
    <row r="28" spans="1:13" x14ac:dyDescent="0.25">
      <c r="A28" s="31"/>
      <c r="B28" s="39"/>
      <c r="C28" s="2" t="s">
        <v>49</v>
      </c>
      <c r="D28" s="3" t="s">
        <v>10</v>
      </c>
      <c r="E28" s="3">
        <v>1</v>
      </c>
      <c r="F28" s="3">
        <v>2</v>
      </c>
      <c r="G28" s="4">
        <v>21.34</v>
      </c>
      <c r="H28" s="4">
        <f t="shared" si="5"/>
        <v>41.737412200000001</v>
      </c>
      <c r="I28" s="4">
        <f t="shared" ref="I28:I34" si="12">F28*G28</f>
        <v>42.68</v>
      </c>
      <c r="J28" s="4">
        <f t="shared" si="7"/>
        <v>83.474824400000003</v>
      </c>
      <c r="K28" s="34"/>
      <c r="L28" s="36"/>
      <c r="M28" s="23"/>
    </row>
    <row r="29" spans="1:13" x14ac:dyDescent="0.25">
      <c r="A29" s="31"/>
      <c r="B29" s="39"/>
      <c r="C29" s="2" t="s">
        <v>49</v>
      </c>
      <c r="D29" s="3" t="s">
        <v>12</v>
      </c>
      <c r="E29" s="3">
        <v>4</v>
      </c>
      <c r="F29" s="3">
        <v>7</v>
      </c>
      <c r="G29" s="4">
        <v>21.34</v>
      </c>
      <c r="H29" s="4">
        <f t="shared" si="5"/>
        <v>41.737412200000001</v>
      </c>
      <c r="I29" s="4">
        <f t="shared" si="12"/>
        <v>149.38</v>
      </c>
      <c r="J29" s="4">
        <f t="shared" si="7"/>
        <v>292.16188539999996</v>
      </c>
      <c r="K29" s="34"/>
      <c r="L29" s="36"/>
      <c r="M29" s="23"/>
    </row>
    <row r="30" spans="1:13" x14ac:dyDescent="0.25">
      <c r="A30" s="31"/>
      <c r="B30" s="39"/>
      <c r="C30" s="2" t="s">
        <v>49</v>
      </c>
      <c r="D30" s="3" t="s">
        <v>13</v>
      </c>
      <c r="E30" s="3">
        <v>4</v>
      </c>
      <c r="F30" s="3">
        <v>7</v>
      </c>
      <c r="G30" s="4">
        <v>22.32</v>
      </c>
      <c r="H30" s="4">
        <f t="shared" si="5"/>
        <v>43.6541256</v>
      </c>
      <c r="I30" s="4">
        <f t="shared" si="12"/>
        <v>156.24</v>
      </c>
      <c r="J30" s="4">
        <f t="shared" si="7"/>
        <v>305.57887920000002</v>
      </c>
      <c r="K30" s="34"/>
      <c r="L30" s="36"/>
      <c r="M30" s="23"/>
    </row>
    <row r="31" spans="1:13" x14ac:dyDescent="0.25">
      <c r="A31" s="31"/>
      <c r="B31" s="39"/>
      <c r="C31" s="2" t="s">
        <v>68</v>
      </c>
      <c r="D31" s="3" t="s">
        <v>12</v>
      </c>
      <c r="E31" s="3">
        <v>1</v>
      </c>
      <c r="F31" s="3">
        <v>2</v>
      </c>
      <c r="G31" s="4">
        <v>21.34</v>
      </c>
      <c r="H31" s="4">
        <f t="shared" si="5"/>
        <v>41.737412200000001</v>
      </c>
      <c r="I31" s="4">
        <f t="shared" si="12"/>
        <v>42.68</v>
      </c>
      <c r="J31" s="4">
        <f t="shared" si="7"/>
        <v>83.474824400000003</v>
      </c>
      <c r="K31" s="34"/>
      <c r="L31" s="36"/>
      <c r="M31" s="23"/>
    </row>
    <row r="32" spans="1:13" x14ac:dyDescent="0.25">
      <c r="A32" s="31"/>
      <c r="B32" s="39"/>
      <c r="C32" s="2" t="s">
        <v>53</v>
      </c>
      <c r="D32" s="3" t="s">
        <v>12</v>
      </c>
      <c r="E32" s="3">
        <v>10</v>
      </c>
      <c r="F32" s="3">
        <v>17</v>
      </c>
      <c r="G32" s="4">
        <v>14.34</v>
      </c>
      <c r="H32" s="4">
        <f t="shared" si="5"/>
        <v>28.046602199999999</v>
      </c>
      <c r="I32" s="4">
        <f t="shared" si="12"/>
        <v>243.78</v>
      </c>
      <c r="J32" s="4">
        <f t="shared" si="7"/>
        <v>476.79223739999998</v>
      </c>
      <c r="K32" s="34"/>
      <c r="L32" s="36"/>
      <c r="M32" s="23"/>
    </row>
    <row r="33" spans="1:13" x14ac:dyDescent="0.25">
      <c r="A33" s="31"/>
      <c r="B33" s="39"/>
      <c r="C33" s="2" t="s">
        <v>69</v>
      </c>
      <c r="D33" s="3" t="s">
        <v>12</v>
      </c>
      <c r="E33" s="3">
        <v>1</v>
      </c>
      <c r="F33" s="3">
        <v>2</v>
      </c>
      <c r="G33" s="4">
        <v>21.34</v>
      </c>
      <c r="H33" s="4">
        <f t="shared" si="5"/>
        <v>41.737412200000001</v>
      </c>
      <c r="I33" s="4">
        <f t="shared" si="12"/>
        <v>42.68</v>
      </c>
      <c r="J33" s="4">
        <f t="shared" si="7"/>
        <v>83.474824400000003</v>
      </c>
      <c r="K33" s="34"/>
      <c r="L33" s="36"/>
      <c r="M33" s="23"/>
    </row>
    <row r="34" spans="1:13" x14ac:dyDescent="0.25">
      <c r="A34" s="31"/>
      <c r="B34" s="39"/>
      <c r="C34" s="2" t="s">
        <v>63</v>
      </c>
      <c r="D34" s="3" t="s">
        <v>12</v>
      </c>
      <c r="E34" s="3">
        <v>1</v>
      </c>
      <c r="F34" s="3">
        <v>2</v>
      </c>
      <c r="G34" s="4">
        <v>21.34</v>
      </c>
      <c r="H34" s="4">
        <f t="shared" si="5"/>
        <v>41.737412200000001</v>
      </c>
      <c r="I34" s="4">
        <f t="shared" si="12"/>
        <v>42.68</v>
      </c>
      <c r="J34" s="4">
        <f t="shared" si="7"/>
        <v>83.474824400000003</v>
      </c>
      <c r="K34" s="34"/>
      <c r="L34" s="36"/>
      <c r="M34" s="23"/>
    </row>
    <row r="35" spans="1:13" x14ac:dyDescent="0.25">
      <c r="A35" s="31"/>
      <c r="B35" s="25" t="s">
        <v>14</v>
      </c>
      <c r="C35" s="26"/>
      <c r="D35" s="3"/>
      <c r="E35" s="5">
        <f>SUM(E11:E34)</f>
        <v>280</v>
      </c>
      <c r="F35" s="5">
        <f>SUM(F11:F34)</f>
        <v>345</v>
      </c>
      <c r="G35" s="6">
        <f>I35/E35</f>
        <v>40.03528571428572</v>
      </c>
      <c r="H35" s="6"/>
      <c r="I35" s="6">
        <f t="shared" ref="I35:J35" si="13">SUM(I11:I34)</f>
        <v>11209.880000000001</v>
      </c>
      <c r="J35" s="6">
        <f t="shared" si="13"/>
        <v>21924.619600399998</v>
      </c>
      <c r="K35" s="34"/>
      <c r="L35" s="36"/>
    </row>
    <row r="36" spans="1:13" x14ac:dyDescent="0.25">
      <c r="A36" s="31"/>
      <c r="B36" s="38" t="s">
        <v>70</v>
      </c>
      <c r="C36" s="2" t="s">
        <v>61</v>
      </c>
      <c r="D36" s="3" t="s">
        <v>15</v>
      </c>
      <c r="E36" s="3">
        <v>10</v>
      </c>
      <c r="F36" s="3"/>
      <c r="G36" s="4">
        <v>50.57</v>
      </c>
      <c r="H36" s="4">
        <f t="shared" ref="H36:H40" si="14">G36*1.95583</f>
        <v>98.906323099999994</v>
      </c>
      <c r="I36" s="4">
        <f t="shared" ref="I36:I38" si="15">E36*G36</f>
        <v>505.7</v>
      </c>
      <c r="J36" s="4">
        <f t="shared" ref="J36:J40" si="16">I36*1.95583</f>
        <v>989.06323099999997</v>
      </c>
      <c r="K36" s="34"/>
      <c r="L36" s="36"/>
    </row>
    <row r="37" spans="1:13" x14ac:dyDescent="0.25">
      <c r="A37" s="31"/>
      <c r="B37" s="30"/>
      <c r="C37" s="2" t="s">
        <v>61</v>
      </c>
      <c r="D37" s="3" t="s">
        <v>8</v>
      </c>
      <c r="E37" s="3">
        <v>28</v>
      </c>
      <c r="F37" s="3"/>
      <c r="G37" s="4">
        <v>37.57</v>
      </c>
      <c r="H37" s="4">
        <f t="shared" si="14"/>
        <v>73.480533100000002</v>
      </c>
      <c r="I37" s="4">
        <f t="shared" si="15"/>
        <v>1051.96</v>
      </c>
      <c r="J37" s="4">
        <f t="shared" si="16"/>
        <v>2057.4549268000001</v>
      </c>
      <c r="K37" s="34"/>
      <c r="L37" s="36"/>
    </row>
    <row r="38" spans="1:13" x14ac:dyDescent="0.25">
      <c r="A38" s="31"/>
      <c r="B38" s="30"/>
      <c r="C38" s="2" t="s">
        <v>61</v>
      </c>
      <c r="D38" s="3" t="s">
        <v>9</v>
      </c>
      <c r="E38" s="3">
        <v>6</v>
      </c>
      <c r="F38" s="3"/>
      <c r="G38" s="4">
        <v>31.57</v>
      </c>
      <c r="H38" s="4">
        <f t="shared" si="14"/>
        <v>61.745553100000002</v>
      </c>
      <c r="I38" s="4">
        <f t="shared" si="15"/>
        <v>189.42000000000002</v>
      </c>
      <c r="J38" s="4">
        <f t="shared" si="16"/>
        <v>370.47331860000003</v>
      </c>
      <c r="K38" s="34"/>
      <c r="L38" s="36"/>
    </row>
    <row r="39" spans="1:13" x14ac:dyDescent="0.25">
      <c r="A39" s="31"/>
      <c r="B39" s="30"/>
      <c r="C39" s="2" t="s">
        <v>61</v>
      </c>
      <c r="D39" s="3" t="s">
        <v>10</v>
      </c>
      <c r="E39" s="3">
        <v>5</v>
      </c>
      <c r="F39" s="3">
        <v>8</v>
      </c>
      <c r="G39" s="4">
        <v>15.37</v>
      </c>
      <c r="H39" s="4">
        <f t="shared" si="14"/>
        <v>30.061107099999997</v>
      </c>
      <c r="I39" s="4">
        <f t="shared" ref="I39:I40" si="17">F39*G39</f>
        <v>122.96</v>
      </c>
      <c r="J39" s="4">
        <f t="shared" si="16"/>
        <v>240.48885679999998</v>
      </c>
      <c r="K39" s="34"/>
      <c r="L39" s="36"/>
      <c r="M39" s="23"/>
    </row>
    <row r="40" spans="1:13" x14ac:dyDescent="0.25">
      <c r="A40" s="31"/>
      <c r="B40" s="30"/>
      <c r="C40" s="2" t="s">
        <v>61</v>
      </c>
      <c r="D40" s="3" t="s">
        <v>12</v>
      </c>
      <c r="E40" s="3">
        <v>39</v>
      </c>
      <c r="F40" s="3">
        <v>60</v>
      </c>
      <c r="G40" s="4">
        <v>15.37</v>
      </c>
      <c r="H40" s="4">
        <f t="shared" si="14"/>
        <v>30.061107099999997</v>
      </c>
      <c r="I40" s="4">
        <f t="shared" si="17"/>
        <v>922.19999999999993</v>
      </c>
      <c r="J40" s="4">
        <f t="shared" si="16"/>
        <v>1803.6664259999998</v>
      </c>
      <c r="K40" s="34"/>
      <c r="L40" s="36"/>
      <c r="M40" s="23"/>
    </row>
    <row r="41" spans="1:13" x14ac:dyDescent="0.25">
      <c r="A41" s="31"/>
      <c r="B41" s="25" t="s">
        <v>14</v>
      </c>
      <c r="C41" s="26"/>
      <c r="D41" s="3"/>
      <c r="E41" s="5">
        <f>SUM(E36:E40)</f>
        <v>88</v>
      </c>
      <c r="F41" s="5">
        <f>SUM(F36:F40)</f>
        <v>68</v>
      </c>
      <c r="G41" s="6">
        <f>I41/E41</f>
        <v>31.730000000000004</v>
      </c>
      <c r="H41" s="6"/>
      <c r="I41" s="6">
        <f t="shared" ref="I41:J41" si="18">SUM(I36:I40)</f>
        <v>2792.2400000000002</v>
      </c>
      <c r="J41" s="6">
        <f t="shared" si="18"/>
        <v>5461.1467591999999</v>
      </c>
      <c r="K41" s="34"/>
      <c r="L41" s="36"/>
    </row>
    <row r="42" spans="1:13" x14ac:dyDescent="0.25">
      <c r="A42" s="31"/>
      <c r="B42" s="30" t="s">
        <v>71</v>
      </c>
      <c r="C42" s="2" t="s">
        <v>47</v>
      </c>
      <c r="D42" s="3" t="s">
        <v>8</v>
      </c>
      <c r="E42" s="3">
        <v>6</v>
      </c>
      <c r="F42" s="3"/>
      <c r="G42" s="4">
        <v>42.57</v>
      </c>
      <c r="H42" s="4">
        <f t="shared" ref="H42:H46" si="19">G42*1.95583</f>
        <v>83.259683100000004</v>
      </c>
      <c r="I42" s="4">
        <f t="shared" ref="I42:I44" si="20">E42*G42</f>
        <v>255.42000000000002</v>
      </c>
      <c r="J42" s="4">
        <f t="shared" ref="J42:J46" si="21">I42*1.95583</f>
        <v>499.55809859999999</v>
      </c>
      <c r="K42" s="34"/>
      <c r="L42" s="36"/>
    </row>
    <row r="43" spans="1:13" x14ac:dyDescent="0.25">
      <c r="A43" s="31"/>
      <c r="B43" s="30"/>
      <c r="C43" s="2" t="s">
        <v>47</v>
      </c>
      <c r="D43" s="3" t="s">
        <v>9</v>
      </c>
      <c r="E43" s="3">
        <v>22</v>
      </c>
      <c r="F43" s="3"/>
      <c r="G43" s="4">
        <v>34.57</v>
      </c>
      <c r="H43" s="4">
        <f t="shared" si="19"/>
        <v>67.613043099999999</v>
      </c>
      <c r="I43" s="4">
        <f t="shared" si="20"/>
        <v>760.54</v>
      </c>
      <c r="J43" s="4">
        <f t="shared" si="21"/>
        <v>1487.4869481999999</v>
      </c>
      <c r="K43" s="34"/>
      <c r="L43" s="36"/>
    </row>
    <row r="44" spans="1:13" x14ac:dyDescent="0.25">
      <c r="A44" s="31"/>
      <c r="B44" s="30"/>
      <c r="C44" s="2" t="s">
        <v>47</v>
      </c>
      <c r="D44" s="3" t="s">
        <v>48</v>
      </c>
      <c r="E44" s="3">
        <v>3</v>
      </c>
      <c r="F44" s="3"/>
      <c r="G44" s="4">
        <v>29.57</v>
      </c>
      <c r="H44" s="4">
        <f t="shared" si="19"/>
        <v>57.833893099999997</v>
      </c>
      <c r="I44" s="4">
        <f t="shared" si="20"/>
        <v>88.710000000000008</v>
      </c>
      <c r="J44" s="4">
        <f t="shared" si="21"/>
        <v>173.50167930000001</v>
      </c>
      <c r="K44" s="34"/>
      <c r="L44" s="36"/>
    </row>
    <row r="45" spans="1:13" x14ac:dyDescent="0.25">
      <c r="A45" s="31"/>
      <c r="B45" s="30"/>
      <c r="C45" s="2" t="s">
        <v>47</v>
      </c>
      <c r="D45" s="3" t="s">
        <v>10</v>
      </c>
      <c r="E45" s="3">
        <v>10</v>
      </c>
      <c r="F45" s="3">
        <v>12</v>
      </c>
      <c r="G45" s="4">
        <v>15.37</v>
      </c>
      <c r="H45" s="4">
        <f t="shared" si="19"/>
        <v>30.061107099999997</v>
      </c>
      <c r="I45" s="4">
        <f t="shared" ref="I45:I46" si="22">F45*G45</f>
        <v>184.44</v>
      </c>
      <c r="J45" s="4">
        <f t="shared" si="21"/>
        <v>360.73328520000001</v>
      </c>
      <c r="K45" s="34"/>
      <c r="L45" s="36"/>
      <c r="M45" s="23"/>
    </row>
    <row r="46" spans="1:13" x14ac:dyDescent="0.25">
      <c r="A46" s="31"/>
      <c r="B46" s="30"/>
      <c r="C46" s="2" t="s">
        <v>47</v>
      </c>
      <c r="D46" s="3" t="s">
        <v>12</v>
      </c>
      <c r="E46" s="3">
        <v>43</v>
      </c>
      <c r="F46" s="3">
        <v>66</v>
      </c>
      <c r="G46" s="4">
        <v>15.37</v>
      </c>
      <c r="H46" s="4">
        <f t="shared" si="19"/>
        <v>30.061107099999997</v>
      </c>
      <c r="I46" s="4">
        <f t="shared" si="22"/>
        <v>1014.42</v>
      </c>
      <c r="J46" s="4">
        <f t="shared" si="21"/>
        <v>1984.0330686</v>
      </c>
      <c r="K46" s="34"/>
      <c r="L46" s="36"/>
      <c r="M46" s="23"/>
    </row>
    <row r="47" spans="1:13" x14ac:dyDescent="0.25">
      <c r="A47" s="31"/>
      <c r="B47" s="25" t="s">
        <v>14</v>
      </c>
      <c r="C47" s="26"/>
      <c r="D47" s="3"/>
      <c r="E47" s="5">
        <f>SUM(E42:E46)</f>
        <v>84</v>
      </c>
      <c r="F47" s="5">
        <f>SUM(F42:F46)</f>
        <v>78</v>
      </c>
      <c r="G47" s="6">
        <f>I47/E47</f>
        <v>27.422976190476192</v>
      </c>
      <c r="H47" s="6"/>
      <c r="I47" s="6">
        <f t="shared" ref="I47:J47" si="23">SUM(I42:I46)</f>
        <v>2303.5300000000002</v>
      </c>
      <c r="J47" s="6">
        <f t="shared" si="23"/>
        <v>4505.3130799</v>
      </c>
      <c r="K47" s="34"/>
      <c r="L47" s="36"/>
    </row>
    <row r="48" spans="1:13" x14ac:dyDescent="0.25">
      <c r="A48" s="31"/>
      <c r="B48" s="38" t="s">
        <v>72</v>
      </c>
      <c r="C48" s="2" t="s">
        <v>62</v>
      </c>
      <c r="D48" s="3" t="s">
        <v>8</v>
      </c>
      <c r="E48" s="3">
        <v>8</v>
      </c>
      <c r="F48" s="3"/>
      <c r="G48" s="4">
        <v>78.569999999999993</v>
      </c>
      <c r="H48" s="4">
        <f t="shared" ref="H48:H64" si="24">G48*1.95583</f>
        <v>153.66956309999998</v>
      </c>
      <c r="I48" s="4">
        <f t="shared" ref="I48:I50" si="25">E48*G48</f>
        <v>628.55999999999995</v>
      </c>
      <c r="J48" s="4">
        <f t="shared" ref="J48:J64" si="26">I48*1.95583</f>
        <v>1229.3565047999998</v>
      </c>
      <c r="K48" s="34"/>
      <c r="L48" s="36"/>
    </row>
    <row r="49" spans="1:13" x14ac:dyDescent="0.25">
      <c r="A49" s="31"/>
      <c r="B49" s="30"/>
      <c r="C49" s="2" t="s">
        <v>62</v>
      </c>
      <c r="D49" s="3" t="s">
        <v>9</v>
      </c>
      <c r="E49" s="3">
        <v>16</v>
      </c>
      <c r="F49" s="3"/>
      <c r="G49" s="4">
        <v>50.57</v>
      </c>
      <c r="H49" s="4">
        <f t="shared" si="24"/>
        <v>98.906323099999994</v>
      </c>
      <c r="I49" s="4">
        <f t="shared" si="25"/>
        <v>809.12</v>
      </c>
      <c r="J49" s="4">
        <f t="shared" si="26"/>
        <v>1582.5011695999999</v>
      </c>
      <c r="K49" s="34"/>
      <c r="L49" s="36"/>
    </row>
    <row r="50" spans="1:13" x14ac:dyDescent="0.25">
      <c r="A50" s="31"/>
      <c r="B50" s="30"/>
      <c r="C50" s="2" t="s">
        <v>62</v>
      </c>
      <c r="D50" s="3" t="s">
        <v>50</v>
      </c>
      <c r="E50" s="3">
        <v>8</v>
      </c>
      <c r="F50" s="3"/>
      <c r="G50" s="4">
        <v>40.57</v>
      </c>
      <c r="H50" s="4">
        <f t="shared" si="24"/>
        <v>79.348023099999992</v>
      </c>
      <c r="I50" s="4">
        <f t="shared" si="25"/>
        <v>324.56</v>
      </c>
      <c r="J50" s="4">
        <f t="shared" si="26"/>
        <v>634.78418479999993</v>
      </c>
      <c r="K50" s="34"/>
      <c r="L50" s="36"/>
    </row>
    <row r="51" spans="1:13" x14ac:dyDescent="0.25">
      <c r="A51" s="31"/>
      <c r="B51" s="30"/>
      <c r="C51" s="2" t="s">
        <v>62</v>
      </c>
      <c r="D51" s="3" t="s">
        <v>10</v>
      </c>
      <c r="E51" s="3">
        <v>7</v>
      </c>
      <c r="F51" s="3">
        <v>12</v>
      </c>
      <c r="G51" s="4">
        <v>21.34</v>
      </c>
      <c r="H51" s="4">
        <f t="shared" si="24"/>
        <v>41.737412200000001</v>
      </c>
      <c r="I51" s="4">
        <f t="shared" ref="I51:I53" si="27">F51*G51</f>
        <v>256.08</v>
      </c>
      <c r="J51" s="4">
        <f t="shared" si="26"/>
        <v>500.84894639999993</v>
      </c>
      <c r="K51" s="34"/>
      <c r="L51" s="36"/>
      <c r="M51" s="23"/>
    </row>
    <row r="52" spans="1:13" x14ac:dyDescent="0.25">
      <c r="A52" s="31"/>
      <c r="B52" s="30"/>
      <c r="C52" s="2" t="s">
        <v>62</v>
      </c>
      <c r="D52" s="3" t="s">
        <v>12</v>
      </c>
      <c r="E52" s="3">
        <v>30</v>
      </c>
      <c r="F52" s="3">
        <v>50</v>
      </c>
      <c r="G52" s="4">
        <v>21.34</v>
      </c>
      <c r="H52" s="4">
        <f t="shared" si="24"/>
        <v>41.737412200000001</v>
      </c>
      <c r="I52" s="4">
        <f t="shared" si="27"/>
        <v>1067</v>
      </c>
      <c r="J52" s="4">
        <f t="shared" si="26"/>
        <v>2086.8706099999999</v>
      </c>
      <c r="K52" s="34"/>
      <c r="L52" s="36"/>
      <c r="M52" s="23"/>
    </row>
    <row r="53" spans="1:13" x14ac:dyDescent="0.25">
      <c r="A53" s="31"/>
      <c r="B53" s="30"/>
      <c r="C53" s="2" t="s">
        <v>62</v>
      </c>
      <c r="D53" s="3" t="s">
        <v>13</v>
      </c>
      <c r="E53" s="3">
        <v>30</v>
      </c>
      <c r="F53" s="3">
        <v>55</v>
      </c>
      <c r="G53" s="4">
        <v>22.32</v>
      </c>
      <c r="H53" s="4">
        <f t="shared" si="24"/>
        <v>43.6541256</v>
      </c>
      <c r="I53" s="4">
        <f t="shared" si="27"/>
        <v>1227.5999999999999</v>
      </c>
      <c r="J53" s="4">
        <f t="shared" si="26"/>
        <v>2400.9769079999996</v>
      </c>
      <c r="K53" s="34"/>
      <c r="L53" s="36"/>
      <c r="M53" s="23"/>
    </row>
    <row r="54" spans="1:13" x14ac:dyDescent="0.25">
      <c r="A54" s="31"/>
      <c r="B54" s="30"/>
      <c r="C54" s="2" t="s">
        <v>49</v>
      </c>
      <c r="D54" s="3" t="s">
        <v>8</v>
      </c>
      <c r="E54" s="3">
        <v>2</v>
      </c>
      <c r="F54" s="3"/>
      <c r="G54" s="4">
        <v>78.569999999999993</v>
      </c>
      <c r="H54" s="4">
        <f t="shared" si="24"/>
        <v>153.66956309999998</v>
      </c>
      <c r="I54" s="4">
        <f t="shared" ref="I54:I56" si="28">E54*G54</f>
        <v>157.13999999999999</v>
      </c>
      <c r="J54" s="4">
        <f t="shared" si="26"/>
        <v>307.33912619999995</v>
      </c>
      <c r="K54" s="34"/>
      <c r="L54" s="36"/>
    </row>
    <row r="55" spans="1:13" x14ac:dyDescent="0.25">
      <c r="A55" s="31"/>
      <c r="B55" s="30"/>
      <c r="C55" s="2" t="s">
        <v>49</v>
      </c>
      <c r="D55" s="3" t="s">
        <v>9</v>
      </c>
      <c r="E55" s="3">
        <v>8</v>
      </c>
      <c r="F55" s="3"/>
      <c r="G55" s="4">
        <v>50.57</v>
      </c>
      <c r="H55" s="4">
        <f t="shared" si="24"/>
        <v>98.906323099999994</v>
      </c>
      <c r="I55" s="4">
        <f t="shared" si="28"/>
        <v>404.56</v>
      </c>
      <c r="J55" s="4">
        <f t="shared" si="26"/>
        <v>791.25058479999996</v>
      </c>
      <c r="K55" s="34"/>
      <c r="L55" s="36"/>
    </row>
    <row r="56" spans="1:13" x14ac:dyDescent="0.25">
      <c r="A56" s="31"/>
      <c r="B56" s="30"/>
      <c r="C56" s="2" t="s">
        <v>49</v>
      </c>
      <c r="D56" s="3" t="s">
        <v>50</v>
      </c>
      <c r="E56" s="3">
        <v>2</v>
      </c>
      <c r="F56" s="3"/>
      <c r="G56" s="4">
        <v>40.57</v>
      </c>
      <c r="H56" s="4">
        <f t="shared" si="24"/>
        <v>79.348023099999992</v>
      </c>
      <c r="I56" s="4">
        <f t="shared" si="28"/>
        <v>81.14</v>
      </c>
      <c r="J56" s="4">
        <f t="shared" si="26"/>
        <v>158.69604619999998</v>
      </c>
      <c r="K56" s="34"/>
      <c r="L56" s="36"/>
    </row>
    <row r="57" spans="1:13" x14ac:dyDescent="0.25">
      <c r="A57" s="31"/>
      <c r="B57" s="30"/>
      <c r="C57" s="2" t="s">
        <v>49</v>
      </c>
      <c r="D57" s="3" t="s">
        <v>10</v>
      </c>
      <c r="E57" s="3">
        <v>3</v>
      </c>
      <c r="F57" s="3">
        <v>5</v>
      </c>
      <c r="G57" s="4">
        <v>21.34</v>
      </c>
      <c r="H57" s="4">
        <f t="shared" si="24"/>
        <v>41.737412200000001</v>
      </c>
      <c r="I57" s="4">
        <f t="shared" ref="I57:I59" si="29">F57*G57</f>
        <v>106.7</v>
      </c>
      <c r="J57" s="4">
        <f t="shared" si="26"/>
        <v>208.687061</v>
      </c>
      <c r="K57" s="34"/>
      <c r="L57" s="36"/>
      <c r="M57" s="23"/>
    </row>
    <row r="58" spans="1:13" x14ac:dyDescent="0.25">
      <c r="A58" s="31"/>
      <c r="B58" s="30"/>
      <c r="C58" s="2" t="s">
        <v>49</v>
      </c>
      <c r="D58" s="3" t="s">
        <v>12</v>
      </c>
      <c r="E58" s="3">
        <v>14</v>
      </c>
      <c r="F58" s="3">
        <v>23</v>
      </c>
      <c r="G58" s="4">
        <v>21.34</v>
      </c>
      <c r="H58" s="4">
        <f t="shared" si="24"/>
        <v>41.737412200000001</v>
      </c>
      <c r="I58" s="4">
        <f t="shared" si="29"/>
        <v>490.82</v>
      </c>
      <c r="J58" s="4">
        <f t="shared" si="26"/>
        <v>959.96048059999998</v>
      </c>
      <c r="K58" s="34"/>
      <c r="L58" s="36"/>
      <c r="M58" s="23"/>
    </row>
    <row r="59" spans="1:13" x14ac:dyDescent="0.25">
      <c r="A59" s="31"/>
      <c r="B59" s="30"/>
      <c r="C59" s="2" t="s">
        <v>49</v>
      </c>
      <c r="D59" s="3" t="s">
        <v>13</v>
      </c>
      <c r="E59" s="3">
        <v>14</v>
      </c>
      <c r="F59" s="3">
        <v>25</v>
      </c>
      <c r="G59" s="4">
        <v>22.32</v>
      </c>
      <c r="H59" s="4">
        <f t="shared" si="24"/>
        <v>43.6541256</v>
      </c>
      <c r="I59" s="4">
        <f t="shared" si="29"/>
        <v>558</v>
      </c>
      <c r="J59" s="4">
        <f t="shared" si="26"/>
        <v>1091.3531399999999</v>
      </c>
      <c r="K59" s="34"/>
      <c r="L59" s="36"/>
      <c r="M59" s="23"/>
    </row>
    <row r="60" spans="1:13" x14ac:dyDescent="0.25">
      <c r="A60" s="31"/>
      <c r="B60" s="30"/>
      <c r="C60" s="2" t="s">
        <v>60</v>
      </c>
      <c r="D60" s="3" t="s">
        <v>8</v>
      </c>
      <c r="E60" s="3">
        <v>3</v>
      </c>
      <c r="F60" s="3"/>
      <c r="G60" s="4">
        <v>42.57</v>
      </c>
      <c r="H60" s="4">
        <f t="shared" si="24"/>
        <v>83.259683100000004</v>
      </c>
      <c r="I60" s="4">
        <f>E60*G60</f>
        <v>127.71000000000001</v>
      </c>
      <c r="J60" s="4">
        <f t="shared" si="26"/>
        <v>249.7790493</v>
      </c>
      <c r="K60" s="34"/>
      <c r="L60" s="36"/>
    </row>
    <row r="61" spans="1:13" x14ac:dyDescent="0.25">
      <c r="A61" s="31"/>
      <c r="B61" s="30"/>
      <c r="C61" s="2" t="s">
        <v>60</v>
      </c>
      <c r="D61" s="3" t="s">
        <v>12</v>
      </c>
      <c r="E61" s="3">
        <v>5</v>
      </c>
      <c r="F61" s="3">
        <v>8</v>
      </c>
      <c r="G61" s="4">
        <v>21.34</v>
      </c>
      <c r="H61" s="4">
        <f t="shared" si="24"/>
        <v>41.737412200000001</v>
      </c>
      <c r="I61" s="4">
        <f t="shared" ref="I61:I64" si="30">F61*G61</f>
        <v>170.72</v>
      </c>
      <c r="J61" s="4">
        <f t="shared" si="26"/>
        <v>333.89929760000001</v>
      </c>
      <c r="K61" s="34"/>
      <c r="L61" s="36"/>
      <c r="M61" s="23"/>
    </row>
    <row r="62" spans="1:13" x14ac:dyDescent="0.25">
      <c r="A62" s="31"/>
      <c r="B62" s="30"/>
      <c r="C62" s="2" t="s">
        <v>60</v>
      </c>
      <c r="D62" s="3" t="s">
        <v>13</v>
      </c>
      <c r="E62" s="3">
        <v>5</v>
      </c>
      <c r="F62" s="3">
        <v>9</v>
      </c>
      <c r="G62" s="4">
        <v>22.32</v>
      </c>
      <c r="H62" s="4">
        <f t="shared" si="24"/>
        <v>43.6541256</v>
      </c>
      <c r="I62" s="4">
        <f t="shared" si="30"/>
        <v>200.88</v>
      </c>
      <c r="J62" s="4">
        <f t="shared" si="26"/>
        <v>392.88713039999999</v>
      </c>
      <c r="K62" s="34"/>
      <c r="L62" s="36"/>
      <c r="M62" s="23"/>
    </row>
    <row r="63" spans="1:13" x14ac:dyDescent="0.25">
      <c r="A63" s="31"/>
      <c r="B63" s="30"/>
      <c r="C63" s="2" t="s">
        <v>52</v>
      </c>
      <c r="D63" s="3" t="s">
        <v>12</v>
      </c>
      <c r="E63" s="3">
        <v>1</v>
      </c>
      <c r="F63" s="3">
        <v>2</v>
      </c>
      <c r="G63" s="4">
        <v>21.34</v>
      </c>
      <c r="H63" s="4">
        <f t="shared" si="24"/>
        <v>41.737412200000001</v>
      </c>
      <c r="I63" s="4">
        <f t="shared" si="30"/>
        <v>42.68</v>
      </c>
      <c r="J63" s="4">
        <f t="shared" si="26"/>
        <v>83.474824400000003</v>
      </c>
      <c r="K63" s="34"/>
      <c r="L63" s="36"/>
      <c r="M63" s="23"/>
    </row>
    <row r="64" spans="1:13" x14ac:dyDescent="0.25">
      <c r="A64" s="31"/>
      <c r="B64" s="40"/>
      <c r="C64" s="2" t="s">
        <v>52</v>
      </c>
      <c r="D64" s="3" t="s">
        <v>13</v>
      </c>
      <c r="E64" s="3">
        <v>1</v>
      </c>
      <c r="F64" s="3">
        <v>2</v>
      </c>
      <c r="G64" s="4">
        <v>22.32</v>
      </c>
      <c r="H64" s="4">
        <f t="shared" si="24"/>
        <v>43.6541256</v>
      </c>
      <c r="I64" s="4">
        <f t="shared" si="30"/>
        <v>44.64</v>
      </c>
      <c r="J64" s="4">
        <f t="shared" si="26"/>
        <v>87.308251200000001</v>
      </c>
      <c r="K64" s="34"/>
      <c r="L64" s="36"/>
      <c r="M64" s="23"/>
    </row>
    <row r="65" spans="1:13" x14ac:dyDescent="0.25">
      <c r="A65" s="31"/>
      <c r="B65" s="25" t="s">
        <v>14</v>
      </c>
      <c r="C65" s="26"/>
      <c r="D65" s="3"/>
      <c r="E65" s="5">
        <f>SUM(E48:E64)</f>
        <v>157</v>
      </c>
      <c r="F65" s="5">
        <f>SUM(F48:F64)</f>
        <v>191</v>
      </c>
      <c r="G65" s="6">
        <f>I65/E65</f>
        <v>42.661847133757973</v>
      </c>
      <c r="H65" s="6"/>
      <c r="I65" s="6">
        <f t="shared" ref="I65:J65" si="31">SUM(I48:I64)</f>
        <v>6697.9100000000017</v>
      </c>
      <c r="J65" s="6">
        <f t="shared" si="31"/>
        <v>13099.973315300002</v>
      </c>
      <c r="K65" s="34"/>
      <c r="L65" s="36"/>
    </row>
    <row r="66" spans="1:13" x14ac:dyDescent="0.25">
      <c r="A66" s="31"/>
      <c r="B66" s="38" t="s">
        <v>73</v>
      </c>
      <c r="C66" s="2" t="s">
        <v>62</v>
      </c>
      <c r="D66" s="3" t="s">
        <v>8</v>
      </c>
      <c r="E66" s="3">
        <v>13</v>
      </c>
      <c r="F66" s="3"/>
      <c r="G66" s="4">
        <v>78.569999999999993</v>
      </c>
      <c r="H66" s="4">
        <f t="shared" ref="H66:H73" si="32">G66*1.95583</f>
        <v>153.66956309999998</v>
      </c>
      <c r="I66" s="4">
        <f t="shared" ref="I66:I67" si="33">E66*G66</f>
        <v>1021.4099999999999</v>
      </c>
      <c r="J66" s="4">
        <f t="shared" ref="J66:J73" si="34">I66*1.95583</f>
        <v>1997.7043202999996</v>
      </c>
      <c r="K66" s="34"/>
      <c r="L66" s="36"/>
    </row>
    <row r="67" spans="1:13" x14ac:dyDescent="0.25">
      <c r="A67" s="31"/>
      <c r="B67" s="30"/>
      <c r="C67" s="2" t="s">
        <v>62</v>
      </c>
      <c r="D67" s="3" t="s">
        <v>9</v>
      </c>
      <c r="E67" s="3">
        <v>5</v>
      </c>
      <c r="F67" s="3"/>
      <c r="G67" s="4">
        <v>50.57</v>
      </c>
      <c r="H67" s="4">
        <f t="shared" si="32"/>
        <v>98.906323099999994</v>
      </c>
      <c r="I67" s="4">
        <f t="shared" si="33"/>
        <v>252.85</v>
      </c>
      <c r="J67" s="4">
        <f t="shared" si="34"/>
        <v>494.53161549999999</v>
      </c>
      <c r="K67" s="34"/>
      <c r="L67" s="36"/>
    </row>
    <row r="68" spans="1:13" x14ac:dyDescent="0.25">
      <c r="A68" s="31"/>
      <c r="B68" s="30"/>
      <c r="C68" s="2" t="s">
        <v>62</v>
      </c>
      <c r="D68" s="3" t="s">
        <v>10</v>
      </c>
      <c r="E68" s="3">
        <v>2</v>
      </c>
      <c r="F68" s="3">
        <v>3</v>
      </c>
      <c r="G68" s="4">
        <v>21.34</v>
      </c>
      <c r="H68" s="4">
        <f t="shared" si="32"/>
        <v>41.737412200000001</v>
      </c>
      <c r="I68" s="4">
        <f t="shared" ref="I68:I73" si="35">F68*G68</f>
        <v>64.02</v>
      </c>
      <c r="J68" s="4">
        <f t="shared" si="34"/>
        <v>125.21223659999998</v>
      </c>
      <c r="K68" s="34"/>
      <c r="L68" s="36"/>
      <c r="M68" s="23"/>
    </row>
    <row r="69" spans="1:13" x14ac:dyDescent="0.25">
      <c r="A69" s="31"/>
      <c r="B69" s="30"/>
      <c r="C69" s="2" t="s">
        <v>62</v>
      </c>
      <c r="D69" s="3" t="s">
        <v>12</v>
      </c>
      <c r="E69" s="3">
        <v>24</v>
      </c>
      <c r="F69" s="3">
        <v>40</v>
      </c>
      <c r="G69" s="4">
        <v>21.34</v>
      </c>
      <c r="H69" s="4">
        <f t="shared" si="32"/>
        <v>41.737412200000001</v>
      </c>
      <c r="I69" s="4">
        <f t="shared" si="35"/>
        <v>853.6</v>
      </c>
      <c r="J69" s="4">
        <f t="shared" si="34"/>
        <v>1669.496488</v>
      </c>
      <c r="K69" s="34"/>
      <c r="L69" s="36"/>
      <c r="M69" s="23"/>
    </row>
    <row r="70" spans="1:13" x14ac:dyDescent="0.25">
      <c r="A70" s="31"/>
      <c r="B70" s="30"/>
      <c r="C70" s="2" t="s">
        <v>62</v>
      </c>
      <c r="D70" s="3" t="s">
        <v>13</v>
      </c>
      <c r="E70" s="3">
        <v>25</v>
      </c>
      <c r="F70" s="3">
        <v>45</v>
      </c>
      <c r="G70" s="4">
        <v>22.32</v>
      </c>
      <c r="H70" s="4">
        <f t="shared" si="32"/>
        <v>43.6541256</v>
      </c>
      <c r="I70" s="4">
        <f t="shared" si="35"/>
        <v>1004.4</v>
      </c>
      <c r="J70" s="4">
        <f t="shared" si="34"/>
        <v>1964.4356519999999</v>
      </c>
      <c r="K70" s="34"/>
      <c r="L70" s="36"/>
      <c r="M70" s="23"/>
    </row>
    <row r="71" spans="1:13" x14ac:dyDescent="0.25">
      <c r="A71" s="31"/>
      <c r="B71" s="30"/>
      <c r="C71" s="2" t="s">
        <v>52</v>
      </c>
      <c r="D71" s="3" t="s">
        <v>12</v>
      </c>
      <c r="E71" s="3">
        <v>2</v>
      </c>
      <c r="F71" s="3">
        <v>3</v>
      </c>
      <c r="G71" s="4">
        <v>21.34</v>
      </c>
      <c r="H71" s="4">
        <f t="shared" si="32"/>
        <v>41.737412200000001</v>
      </c>
      <c r="I71" s="4">
        <f t="shared" si="35"/>
        <v>64.02</v>
      </c>
      <c r="J71" s="4">
        <f t="shared" si="34"/>
        <v>125.21223659999998</v>
      </c>
      <c r="K71" s="34"/>
      <c r="L71" s="36"/>
      <c r="M71" s="23"/>
    </row>
    <row r="72" spans="1:13" x14ac:dyDescent="0.25">
      <c r="A72" s="31"/>
      <c r="B72" s="30"/>
      <c r="C72" s="2" t="s">
        <v>52</v>
      </c>
      <c r="D72" s="3" t="s">
        <v>13</v>
      </c>
      <c r="E72" s="3">
        <v>2</v>
      </c>
      <c r="F72" s="3">
        <v>4</v>
      </c>
      <c r="G72" s="4">
        <v>22.32</v>
      </c>
      <c r="H72" s="4">
        <f t="shared" si="32"/>
        <v>43.6541256</v>
      </c>
      <c r="I72" s="4">
        <f t="shared" si="35"/>
        <v>89.28</v>
      </c>
      <c r="J72" s="4">
        <f t="shared" si="34"/>
        <v>174.6165024</v>
      </c>
      <c r="K72" s="34"/>
      <c r="L72" s="36"/>
      <c r="M72" s="23"/>
    </row>
    <row r="73" spans="1:13" x14ac:dyDescent="0.25">
      <c r="A73" s="31"/>
      <c r="B73" s="40"/>
      <c r="C73" s="2" t="s">
        <v>51</v>
      </c>
      <c r="D73" s="3" t="s">
        <v>12</v>
      </c>
      <c r="E73" s="3">
        <v>1</v>
      </c>
      <c r="F73" s="3">
        <v>2</v>
      </c>
      <c r="G73" s="4">
        <v>21.34</v>
      </c>
      <c r="H73" s="4">
        <f t="shared" si="32"/>
        <v>41.737412200000001</v>
      </c>
      <c r="I73" s="4">
        <f t="shared" si="35"/>
        <v>42.68</v>
      </c>
      <c r="J73" s="4">
        <f t="shared" si="34"/>
        <v>83.474824400000003</v>
      </c>
      <c r="K73" s="34"/>
      <c r="L73" s="36"/>
      <c r="M73" s="23"/>
    </row>
    <row r="74" spans="1:13" x14ac:dyDescent="0.25">
      <c r="A74" s="31"/>
      <c r="B74" s="25" t="s">
        <v>14</v>
      </c>
      <c r="C74" s="26"/>
      <c r="D74" s="3"/>
      <c r="E74" s="5">
        <f>SUM(E66:E73)</f>
        <v>74</v>
      </c>
      <c r="F74" s="5">
        <f>SUM(F66:F73)</f>
        <v>97</v>
      </c>
      <c r="G74" s="6">
        <f>I74/E74</f>
        <v>45.841351351351349</v>
      </c>
      <c r="H74" s="6"/>
      <c r="I74" s="6">
        <f t="shared" ref="I74:J74" si="36">SUM(I66:I73)</f>
        <v>3392.2599999999998</v>
      </c>
      <c r="J74" s="6">
        <f t="shared" si="36"/>
        <v>6634.6838758000004</v>
      </c>
      <c r="K74" s="34"/>
      <c r="L74" s="36"/>
      <c r="M74" s="23"/>
    </row>
    <row r="75" spans="1:13" x14ac:dyDescent="0.25">
      <c r="A75" s="31"/>
      <c r="B75" s="38" t="s">
        <v>74</v>
      </c>
      <c r="C75" s="2" t="s">
        <v>51</v>
      </c>
      <c r="D75" s="3" t="s">
        <v>15</v>
      </c>
      <c r="E75" s="3">
        <v>13</v>
      </c>
      <c r="F75" s="3"/>
      <c r="G75" s="4">
        <v>72.569999999999993</v>
      </c>
      <c r="H75" s="4">
        <f t="shared" ref="H75:H96" si="37">G75*1.95583</f>
        <v>141.9345831</v>
      </c>
      <c r="I75" s="4">
        <f t="shared" ref="I75:I78" si="38">E75*G75</f>
        <v>943.40999999999985</v>
      </c>
      <c r="J75" s="4">
        <f t="shared" ref="J75:J96" si="39">I75*1.95583</f>
        <v>1845.1495802999996</v>
      </c>
      <c r="K75" s="34"/>
      <c r="L75" s="36"/>
      <c r="M75" s="23"/>
    </row>
    <row r="76" spans="1:13" x14ac:dyDescent="0.25">
      <c r="A76" s="31"/>
      <c r="B76" s="30"/>
      <c r="C76" s="2" t="s">
        <v>51</v>
      </c>
      <c r="D76" s="3" t="s">
        <v>8</v>
      </c>
      <c r="E76" s="3">
        <v>108</v>
      </c>
      <c r="F76" s="3"/>
      <c r="G76" s="4">
        <v>56.57</v>
      </c>
      <c r="H76" s="4">
        <f t="shared" si="37"/>
        <v>110.6413031</v>
      </c>
      <c r="I76" s="4">
        <f t="shared" si="38"/>
        <v>6109.56</v>
      </c>
      <c r="J76" s="4">
        <f t="shared" si="39"/>
        <v>11949.2607348</v>
      </c>
      <c r="K76" s="34"/>
      <c r="L76" s="36"/>
      <c r="M76" s="23"/>
    </row>
    <row r="77" spans="1:13" x14ac:dyDescent="0.25">
      <c r="A77" s="31"/>
      <c r="B77" s="30"/>
      <c r="C77" s="2" t="s">
        <v>51</v>
      </c>
      <c r="D77" s="3" t="s">
        <v>9</v>
      </c>
      <c r="E77" s="3">
        <v>57</v>
      </c>
      <c r="F77" s="3"/>
      <c r="G77" s="4">
        <v>42.57</v>
      </c>
      <c r="H77" s="4">
        <f t="shared" si="37"/>
        <v>83.259683100000004</v>
      </c>
      <c r="I77" s="4">
        <f t="shared" si="38"/>
        <v>2426.4900000000002</v>
      </c>
      <c r="J77" s="4">
        <f t="shared" si="39"/>
        <v>4745.8019367000006</v>
      </c>
      <c r="K77" s="34"/>
      <c r="L77" s="36"/>
      <c r="M77" s="23"/>
    </row>
    <row r="78" spans="1:13" x14ac:dyDescent="0.25">
      <c r="A78" s="31"/>
      <c r="B78" s="30"/>
      <c r="C78" s="2" t="s">
        <v>51</v>
      </c>
      <c r="D78" s="3" t="s">
        <v>50</v>
      </c>
      <c r="E78" s="3">
        <v>33</v>
      </c>
      <c r="F78" s="3"/>
      <c r="G78" s="4">
        <v>40.57</v>
      </c>
      <c r="H78" s="4">
        <f t="shared" si="37"/>
        <v>79.348023099999992</v>
      </c>
      <c r="I78" s="4">
        <f t="shared" si="38"/>
        <v>1338.81</v>
      </c>
      <c r="J78" s="4">
        <f t="shared" si="39"/>
        <v>2618.4847623000001</v>
      </c>
      <c r="K78" s="34"/>
      <c r="L78" s="36"/>
      <c r="M78" s="23"/>
    </row>
    <row r="79" spans="1:13" x14ac:dyDescent="0.25">
      <c r="A79" s="31"/>
      <c r="B79" s="30"/>
      <c r="C79" s="2" t="s">
        <v>51</v>
      </c>
      <c r="D79" s="3" t="s">
        <v>10</v>
      </c>
      <c r="E79" s="3">
        <v>48</v>
      </c>
      <c r="F79" s="3">
        <v>80</v>
      </c>
      <c r="G79" s="4">
        <v>21.34</v>
      </c>
      <c r="H79" s="4">
        <f t="shared" si="37"/>
        <v>41.737412200000001</v>
      </c>
      <c r="I79" s="4">
        <f t="shared" ref="I79:I82" si="40">F79*G79</f>
        <v>1707.2</v>
      </c>
      <c r="J79" s="4">
        <f t="shared" si="39"/>
        <v>3338.992976</v>
      </c>
      <c r="K79" s="34"/>
      <c r="L79" s="36"/>
      <c r="M79" s="23"/>
    </row>
    <row r="80" spans="1:13" x14ac:dyDescent="0.25">
      <c r="A80" s="31"/>
      <c r="B80" s="30"/>
      <c r="C80" s="2" t="s">
        <v>51</v>
      </c>
      <c r="D80" s="3" t="s">
        <v>11</v>
      </c>
      <c r="E80" s="3">
        <v>1</v>
      </c>
      <c r="F80" s="3">
        <v>2</v>
      </c>
      <c r="G80" s="4">
        <v>21.34</v>
      </c>
      <c r="H80" s="4">
        <f t="shared" si="37"/>
        <v>41.737412200000001</v>
      </c>
      <c r="I80" s="4">
        <f t="shared" si="40"/>
        <v>42.68</v>
      </c>
      <c r="J80" s="4">
        <f t="shared" si="39"/>
        <v>83.474824400000003</v>
      </c>
      <c r="K80" s="34"/>
      <c r="L80" s="36"/>
      <c r="M80" s="23"/>
    </row>
    <row r="81" spans="1:13" x14ac:dyDescent="0.25">
      <c r="A81" s="31"/>
      <c r="B81" s="30"/>
      <c r="C81" s="2" t="s">
        <v>51</v>
      </c>
      <c r="D81" s="3" t="s">
        <v>12</v>
      </c>
      <c r="E81" s="3">
        <v>80</v>
      </c>
      <c r="F81" s="3">
        <v>133</v>
      </c>
      <c r="G81" s="4">
        <v>21.34</v>
      </c>
      <c r="H81" s="4">
        <f t="shared" si="37"/>
        <v>41.737412200000001</v>
      </c>
      <c r="I81" s="4">
        <f t="shared" si="40"/>
        <v>2838.22</v>
      </c>
      <c r="J81" s="4">
        <f t="shared" si="39"/>
        <v>5551.0758225999998</v>
      </c>
      <c r="K81" s="34"/>
      <c r="L81" s="36"/>
      <c r="M81" s="23"/>
    </row>
    <row r="82" spans="1:13" x14ac:dyDescent="0.25">
      <c r="A82" s="31"/>
      <c r="B82" s="30"/>
      <c r="C82" s="2" t="s">
        <v>51</v>
      </c>
      <c r="D82" s="3" t="s">
        <v>13</v>
      </c>
      <c r="E82" s="3">
        <v>80</v>
      </c>
      <c r="F82" s="3">
        <v>145</v>
      </c>
      <c r="G82" s="4">
        <v>22.32</v>
      </c>
      <c r="H82" s="4">
        <f t="shared" si="37"/>
        <v>43.6541256</v>
      </c>
      <c r="I82" s="4">
        <f t="shared" si="40"/>
        <v>3236.4</v>
      </c>
      <c r="J82" s="4">
        <f t="shared" si="39"/>
        <v>6329.8482119999999</v>
      </c>
      <c r="K82" s="34"/>
      <c r="L82" s="36"/>
      <c r="M82" s="23"/>
    </row>
    <row r="83" spans="1:13" x14ac:dyDescent="0.25">
      <c r="A83" s="31"/>
      <c r="B83" s="30"/>
      <c r="C83" s="2" t="s">
        <v>52</v>
      </c>
      <c r="D83" s="3" t="s">
        <v>8</v>
      </c>
      <c r="E83" s="3">
        <v>1</v>
      </c>
      <c r="F83" s="3"/>
      <c r="G83" s="4">
        <v>42.57</v>
      </c>
      <c r="H83" s="4">
        <f t="shared" si="37"/>
        <v>83.259683100000004</v>
      </c>
      <c r="I83" s="4">
        <f t="shared" ref="I83:I84" si="41">E83*G83</f>
        <v>42.57</v>
      </c>
      <c r="J83" s="4">
        <f t="shared" si="39"/>
        <v>83.259683100000004</v>
      </c>
      <c r="K83" s="34"/>
      <c r="L83" s="36"/>
      <c r="M83" s="23"/>
    </row>
    <row r="84" spans="1:13" x14ac:dyDescent="0.25">
      <c r="A84" s="31"/>
      <c r="B84" s="30"/>
      <c r="C84" s="2" t="s">
        <v>52</v>
      </c>
      <c r="D84" s="3" t="s">
        <v>9</v>
      </c>
      <c r="E84" s="3">
        <v>4</v>
      </c>
      <c r="F84" s="3"/>
      <c r="G84" s="4">
        <v>42.57</v>
      </c>
      <c r="H84" s="4">
        <f t="shared" si="37"/>
        <v>83.259683100000004</v>
      </c>
      <c r="I84" s="4">
        <f t="shared" si="41"/>
        <v>170.28</v>
      </c>
      <c r="J84" s="4">
        <f t="shared" si="39"/>
        <v>333.03873240000001</v>
      </c>
      <c r="K84" s="34"/>
      <c r="L84" s="36"/>
      <c r="M84" s="23"/>
    </row>
    <row r="85" spans="1:13" x14ac:dyDescent="0.25">
      <c r="A85" s="31"/>
      <c r="B85" s="30"/>
      <c r="C85" s="2" t="s">
        <v>52</v>
      </c>
      <c r="D85" s="3" t="s">
        <v>10</v>
      </c>
      <c r="E85" s="3">
        <v>2</v>
      </c>
      <c r="F85" s="3">
        <v>3</v>
      </c>
      <c r="G85" s="4">
        <v>21.34</v>
      </c>
      <c r="H85" s="4">
        <f t="shared" si="37"/>
        <v>41.737412200000001</v>
      </c>
      <c r="I85" s="4">
        <f t="shared" ref="I85:I87" si="42">F85*G85</f>
        <v>64.02</v>
      </c>
      <c r="J85" s="4">
        <f t="shared" si="39"/>
        <v>125.21223659999998</v>
      </c>
      <c r="K85" s="34"/>
      <c r="L85" s="36"/>
      <c r="M85" s="23"/>
    </row>
    <row r="86" spans="1:13" x14ac:dyDescent="0.25">
      <c r="A86" s="31"/>
      <c r="B86" s="30"/>
      <c r="C86" s="2" t="s">
        <v>52</v>
      </c>
      <c r="D86" s="3" t="s">
        <v>12</v>
      </c>
      <c r="E86" s="3">
        <v>5</v>
      </c>
      <c r="F86" s="3">
        <v>8</v>
      </c>
      <c r="G86" s="4">
        <v>21.34</v>
      </c>
      <c r="H86" s="4">
        <f t="shared" si="37"/>
        <v>41.737412200000001</v>
      </c>
      <c r="I86" s="4">
        <f t="shared" si="42"/>
        <v>170.72</v>
      </c>
      <c r="J86" s="4">
        <f t="shared" si="39"/>
        <v>333.89929760000001</v>
      </c>
      <c r="K86" s="34"/>
      <c r="L86" s="36"/>
      <c r="M86" s="23"/>
    </row>
    <row r="87" spans="1:13" x14ac:dyDescent="0.25">
      <c r="A87" s="31"/>
      <c r="B87" s="30"/>
      <c r="C87" s="2" t="s">
        <v>52</v>
      </c>
      <c r="D87" s="3" t="s">
        <v>13</v>
      </c>
      <c r="E87" s="3">
        <v>5</v>
      </c>
      <c r="F87" s="3">
        <v>9</v>
      </c>
      <c r="G87" s="4">
        <v>22.32</v>
      </c>
      <c r="H87" s="4">
        <f t="shared" si="37"/>
        <v>43.6541256</v>
      </c>
      <c r="I87" s="4">
        <f t="shared" si="42"/>
        <v>200.88</v>
      </c>
      <c r="J87" s="4">
        <f t="shared" si="39"/>
        <v>392.88713039999999</v>
      </c>
      <c r="K87" s="34"/>
      <c r="L87" s="36"/>
      <c r="M87" s="23"/>
    </row>
    <row r="88" spans="1:13" x14ac:dyDescent="0.25">
      <c r="A88" s="31"/>
      <c r="B88" s="30"/>
      <c r="C88" s="2" t="s">
        <v>49</v>
      </c>
      <c r="D88" s="3" t="s">
        <v>15</v>
      </c>
      <c r="E88" s="3">
        <v>1</v>
      </c>
      <c r="F88" s="3"/>
      <c r="G88" s="4">
        <v>98.57</v>
      </c>
      <c r="H88" s="4">
        <f t="shared" si="37"/>
        <v>192.78616309999998</v>
      </c>
      <c r="I88" s="4">
        <f t="shared" ref="I88:I91" si="43">E88*G88</f>
        <v>98.57</v>
      </c>
      <c r="J88" s="4">
        <f t="shared" si="39"/>
        <v>192.78616309999998</v>
      </c>
      <c r="K88" s="34"/>
      <c r="L88" s="36"/>
      <c r="M88" s="23"/>
    </row>
    <row r="89" spans="1:13" x14ac:dyDescent="0.25">
      <c r="A89" s="31"/>
      <c r="B89" s="30"/>
      <c r="C89" s="2" t="s">
        <v>49</v>
      </c>
      <c r="D89" s="3" t="s">
        <v>8</v>
      </c>
      <c r="E89" s="3">
        <v>33</v>
      </c>
      <c r="F89" s="3"/>
      <c r="G89" s="4">
        <v>78.569999999999993</v>
      </c>
      <c r="H89" s="4">
        <f t="shared" si="37"/>
        <v>153.66956309999998</v>
      </c>
      <c r="I89" s="4">
        <f t="shared" si="43"/>
        <v>2592.81</v>
      </c>
      <c r="J89" s="4">
        <f t="shared" si="39"/>
        <v>5071.0955822999995</v>
      </c>
      <c r="K89" s="34"/>
      <c r="L89" s="36"/>
      <c r="M89" s="23"/>
    </row>
    <row r="90" spans="1:13" x14ac:dyDescent="0.25">
      <c r="A90" s="31"/>
      <c r="B90" s="30"/>
      <c r="C90" s="2" t="s">
        <v>49</v>
      </c>
      <c r="D90" s="3" t="s">
        <v>9</v>
      </c>
      <c r="E90" s="3">
        <v>20</v>
      </c>
      <c r="F90" s="3"/>
      <c r="G90" s="4">
        <v>50.57</v>
      </c>
      <c r="H90" s="4">
        <f t="shared" si="37"/>
        <v>98.906323099999994</v>
      </c>
      <c r="I90" s="4">
        <f t="shared" si="43"/>
        <v>1011.4</v>
      </c>
      <c r="J90" s="4">
        <f t="shared" si="39"/>
        <v>1978.1264619999999</v>
      </c>
      <c r="K90" s="34"/>
      <c r="L90" s="36"/>
      <c r="M90" s="23"/>
    </row>
    <row r="91" spans="1:13" x14ac:dyDescent="0.25">
      <c r="A91" s="31"/>
      <c r="B91" s="30"/>
      <c r="C91" s="2" t="s">
        <v>49</v>
      </c>
      <c r="D91" s="3" t="s">
        <v>50</v>
      </c>
      <c r="E91" s="3">
        <v>3</v>
      </c>
      <c r="F91" s="3"/>
      <c r="G91" s="4">
        <v>40.57</v>
      </c>
      <c r="H91" s="4">
        <f t="shared" si="37"/>
        <v>79.348023099999992</v>
      </c>
      <c r="I91" s="4">
        <f t="shared" si="43"/>
        <v>121.71000000000001</v>
      </c>
      <c r="J91" s="4">
        <f t="shared" si="39"/>
        <v>238.04406930000002</v>
      </c>
      <c r="K91" s="34"/>
      <c r="L91" s="36"/>
      <c r="M91" s="23"/>
    </row>
    <row r="92" spans="1:13" x14ac:dyDescent="0.25">
      <c r="A92" s="31"/>
      <c r="B92" s="30"/>
      <c r="C92" s="2" t="s">
        <v>49</v>
      </c>
      <c r="D92" s="3" t="s">
        <v>10</v>
      </c>
      <c r="E92" s="3">
        <v>7</v>
      </c>
      <c r="F92" s="3">
        <v>12</v>
      </c>
      <c r="G92" s="4">
        <v>21.34</v>
      </c>
      <c r="H92" s="4">
        <f t="shared" si="37"/>
        <v>41.737412200000001</v>
      </c>
      <c r="I92" s="4">
        <f t="shared" ref="I92:I94" si="44">F92*G92</f>
        <v>256.08</v>
      </c>
      <c r="J92" s="4">
        <f t="shared" si="39"/>
        <v>500.84894639999993</v>
      </c>
      <c r="K92" s="34"/>
      <c r="L92" s="36"/>
      <c r="M92" s="23"/>
    </row>
    <row r="93" spans="1:13" x14ac:dyDescent="0.25">
      <c r="A93" s="31"/>
      <c r="B93" s="30"/>
      <c r="C93" s="2" t="s">
        <v>49</v>
      </c>
      <c r="D93" s="3" t="s">
        <v>12</v>
      </c>
      <c r="E93" s="3">
        <v>27</v>
      </c>
      <c r="F93" s="3">
        <v>45</v>
      </c>
      <c r="G93" s="4">
        <v>21.34</v>
      </c>
      <c r="H93" s="4">
        <f t="shared" si="37"/>
        <v>41.737412200000001</v>
      </c>
      <c r="I93" s="4">
        <f t="shared" si="44"/>
        <v>960.3</v>
      </c>
      <c r="J93" s="4">
        <f t="shared" si="39"/>
        <v>1878.1835489999999</v>
      </c>
      <c r="K93" s="34"/>
      <c r="L93" s="36"/>
      <c r="M93" s="23"/>
    </row>
    <row r="94" spans="1:13" x14ac:dyDescent="0.25">
      <c r="A94" s="31"/>
      <c r="B94" s="30"/>
      <c r="C94" s="2" t="s">
        <v>49</v>
      </c>
      <c r="D94" s="3" t="s">
        <v>13</v>
      </c>
      <c r="E94" s="3">
        <v>27</v>
      </c>
      <c r="F94" s="3">
        <v>49</v>
      </c>
      <c r="G94" s="4">
        <v>22.32</v>
      </c>
      <c r="H94" s="4">
        <f t="shared" si="37"/>
        <v>43.6541256</v>
      </c>
      <c r="I94" s="4">
        <f t="shared" si="44"/>
        <v>1093.68</v>
      </c>
      <c r="J94" s="4">
        <f t="shared" si="39"/>
        <v>2139.0521544000003</v>
      </c>
      <c r="K94" s="34"/>
      <c r="L94" s="36"/>
      <c r="M94" s="23"/>
    </row>
    <row r="95" spans="1:13" x14ac:dyDescent="0.25">
      <c r="A95" s="31"/>
      <c r="B95" s="30"/>
      <c r="C95" s="2" t="s">
        <v>53</v>
      </c>
      <c r="D95" s="3" t="s">
        <v>8</v>
      </c>
      <c r="E95" s="3">
        <v>3</v>
      </c>
      <c r="F95" s="3"/>
      <c r="G95" s="4">
        <v>31.57</v>
      </c>
      <c r="H95" s="4">
        <f t="shared" si="37"/>
        <v>61.745553100000002</v>
      </c>
      <c r="I95" s="4">
        <f>E95*G95</f>
        <v>94.710000000000008</v>
      </c>
      <c r="J95" s="4">
        <f t="shared" si="39"/>
        <v>185.23665930000001</v>
      </c>
      <c r="K95" s="34"/>
      <c r="L95" s="36"/>
      <c r="M95" s="23"/>
    </row>
    <row r="96" spans="1:13" x14ac:dyDescent="0.25">
      <c r="A96" s="31"/>
      <c r="B96" s="40"/>
      <c r="C96" s="2" t="s">
        <v>53</v>
      </c>
      <c r="D96" s="3" t="s">
        <v>12</v>
      </c>
      <c r="E96" s="3">
        <v>16</v>
      </c>
      <c r="F96" s="3">
        <v>27</v>
      </c>
      <c r="G96" s="4">
        <v>14.34</v>
      </c>
      <c r="H96" s="4">
        <f t="shared" si="37"/>
        <v>28.046602199999999</v>
      </c>
      <c r="I96" s="4">
        <f t="shared" ref="I96" si="45">F96*G96</f>
        <v>387.18</v>
      </c>
      <c r="J96" s="4">
        <f t="shared" si="39"/>
        <v>757.25825940000004</v>
      </c>
      <c r="K96" s="34"/>
      <c r="L96" s="36"/>
      <c r="M96" s="23"/>
    </row>
    <row r="97" spans="1:13" x14ac:dyDescent="0.25">
      <c r="A97" s="31"/>
      <c r="B97" s="25" t="s">
        <v>14</v>
      </c>
      <c r="C97" s="26"/>
      <c r="D97" s="3"/>
      <c r="E97" s="5">
        <f>SUM(E75:E96)</f>
        <v>574</v>
      </c>
      <c r="F97" s="5">
        <f>SUM(F75:F96)</f>
        <v>513</v>
      </c>
      <c r="G97" s="6">
        <f>I97/E97</f>
        <v>45.135331010452965</v>
      </c>
      <c r="H97" s="6"/>
      <c r="I97" s="6">
        <f t="shared" ref="I97:J97" si="46">SUM(I75:I96)</f>
        <v>25907.680000000004</v>
      </c>
      <c r="J97" s="6">
        <f t="shared" si="46"/>
        <v>50671.017774399981</v>
      </c>
      <c r="K97" s="34"/>
      <c r="L97" s="36"/>
      <c r="M97" s="23"/>
    </row>
    <row r="98" spans="1:13" x14ac:dyDescent="0.25">
      <c r="A98" s="31"/>
      <c r="B98" s="38" t="s">
        <v>75</v>
      </c>
      <c r="C98" s="2" t="s">
        <v>62</v>
      </c>
      <c r="D98" s="3" t="s">
        <v>8</v>
      </c>
      <c r="E98" s="3">
        <v>22</v>
      </c>
      <c r="F98" s="3"/>
      <c r="G98" s="4">
        <v>78.569999999999993</v>
      </c>
      <c r="H98" s="4">
        <f t="shared" ref="H98:H120" si="47">G98*1.95583</f>
        <v>153.66956309999998</v>
      </c>
      <c r="I98" s="4">
        <f t="shared" ref="I98:I100" si="48">E98*G98</f>
        <v>1728.54</v>
      </c>
      <c r="J98" s="4">
        <f t="shared" ref="J98:J120" si="49">I98*1.95583</f>
        <v>3380.7303881999997</v>
      </c>
      <c r="K98" s="34"/>
      <c r="L98" s="36"/>
      <c r="M98" s="23"/>
    </row>
    <row r="99" spans="1:13" x14ac:dyDescent="0.25">
      <c r="A99" s="31"/>
      <c r="B99" s="30"/>
      <c r="C99" s="2" t="s">
        <v>62</v>
      </c>
      <c r="D99" s="3" t="s">
        <v>9</v>
      </c>
      <c r="E99" s="3">
        <v>20</v>
      </c>
      <c r="F99" s="3"/>
      <c r="G99" s="4">
        <v>50.57</v>
      </c>
      <c r="H99" s="4">
        <f t="shared" si="47"/>
        <v>98.906323099999994</v>
      </c>
      <c r="I99" s="4">
        <f t="shared" si="48"/>
        <v>1011.4</v>
      </c>
      <c r="J99" s="4">
        <f t="shared" si="49"/>
        <v>1978.1264619999999</v>
      </c>
      <c r="K99" s="34"/>
      <c r="L99" s="36"/>
      <c r="M99" s="23"/>
    </row>
    <row r="100" spans="1:13" x14ac:dyDescent="0.25">
      <c r="A100" s="31"/>
      <c r="B100" s="30"/>
      <c r="C100" s="2" t="s">
        <v>62</v>
      </c>
      <c r="D100" s="3" t="s">
        <v>50</v>
      </c>
      <c r="E100" s="3">
        <v>8</v>
      </c>
      <c r="F100" s="3"/>
      <c r="G100" s="4">
        <v>40.57</v>
      </c>
      <c r="H100" s="4">
        <f t="shared" si="47"/>
        <v>79.348023099999992</v>
      </c>
      <c r="I100" s="4">
        <f t="shared" si="48"/>
        <v>324.56</v>
      </c>
      <c r="J100" s="4">
        <f t="shared" si="49"/>
        <v>634.78418479999993</v>
      </c>
      <c r="K100" s="34"/>
      <c r="L100" s="36"/>
      <c r="M100" s="23"/>
    </row>
    <row r="101" spans="1:13" x14ac:dyDescent="0.25">
      <c r="A101" s="31"/>
      <c r="B101" s="30"/>
      <c r="C101" s="2" t="s">
        <v>62</v>
      </c>
      <c r="D101" s="3" t="s">
        <v>10</v>
      </c>
      <c r="E101" s="3">
        <v>10</v>
      </c>
      <c r="F101" s="3">
        <v>17</v>
      </c>
      <c r="G101" s="4">
        <v>21.34</v>
      </c>
      <c r="H101" s="4">
        <f t="shared" si="47"/>
        <v>41.737412200000001</v>
      </c>
      <c r="I101" s="4">
        <f t="shared" ref="I101:I103" si="50">F101*G101</f>
        <v>362.78</v>
      </c>
      <c r="J101" s="4">
        <f t="shared" si="49"/>
        <v>709.5360073999999</v>
      </c>
      <c r="K101" s="34"/>
      <c r="L101" s="36"/>
      <c r="M101" s="23"/>
    </row>
    <row r="102" spans="1:13" x14ac:dyDescent="0.25">
      <c r="A102" s="31"/>
      <c r="B102" s="30"/>
      <c r="C102" s="2" t="s">
        <v>62</v>
      </c>
      <c r="D102" s="3" t="s">
        <v>12</v>
      </c>
      <c r="E102" s="3">
        <v>64</v>
      </c>
      <c r="F102" s="3">
        <v>107</v>
      </c>
      <c r="G102" s="4">
        <v>21.34</v>
      </c>
      <c r="H102" s="4">
        <f t="shared" si="47"/>
        <v>41.737412200000001</v>
      </c>
      <c r="I102" s="4">
        <f t="shared" si="50"/>
        <v>2283.38</v>
      </c>
      <c r="J102" s="4">
        <f t="shared" si="49"/>
        <v>4465.9031053999997</v>
      </c>
      <c r="K102" s="34"/>
      <c r="L102" s="36"/>
      <c r="M102" s="23"/>
    </row>
    <row r="103" spans="1:13" x14ac:dyDescent="0.25">
      <c r="A103" s="31"/>
      <c r="B103" s="30"/>
      <c r="C103" s="2" t="s">
        <v>62</v>
      </c>
      <c r="D103" s="3" t="s">
        <v>13</v>
      </c>
      <c r="E103" s="3">
        <v>64</v>
      </c>
      <c r="F103" s="3">
        <v>116</v>
      </c>
      <c r="G103" s="4">
        <v>22.32</v>
      </c>
      <c r="H103" s="4">
        <f t="shared" si="47"/>
        <v>43.6541256</v>
      </c>
      <c r="I103" s="4">
        <f t="shared" si="50"/>
        <v>2589.12</v>
      </c>
      <c r="J103" s="4">
        <f t="shared" si="49"/>
        <v>5063.8785695999995</v>
      </c>
      <c r="K103" s="34"/>
      <c r="L103" s="36"/>
      <c r="M103" s="23"/>
    </row>
    <row r="104" spans="1:13" x14ac:dyDescent="0.25">
      <c r="A104" s="31"/>
      <c r="B104" s="30"/>
      <c r="C104" s="2" t="s">
        <v>52</v>
      </c>
      <c r="D104" s="3" t="s">
        <v>8</v>
      </c>
      <c r="E104" s="3">
        <v>1</v>
      </c>
      <c r="F104" s="3"/>
      <c r="G104" s="4">
        <v>42.57</v>
      </c>
      <c r="H104" s="4">
        <f t="shared" si="47"/>
        <v>83.259683100000004</v>
      </c>
      <c r="I104" s="4">
        <f t="shared" ref="I104:I105" si="51">E104*G104</f>
        <v>42.57</v>
      </c>
      <c r="J104" s="4">
        <f t="shared" si="49"/>
        <v>83.259683100000004</v>
      </c>
      <c r="K104" s="34"/>
      <c r="L104" s="36"/>
      <c r="M104" s="23"/>
    </row>
    <row r="105" spans="1:13" x14ac:dyDescent="0.25">
      <c r="A105" s="31"/>
      <c r="B105" s="30"/>
      <c r="C105" s="2" t="s">
        <v>52</v>
      </c>
      <c r="D105" s="3" t="s">
        <v>9</v>
      </c>
      <c r="E105" s="3">
        <v>3</v>
      </c>
      <c r="F105" s="3"/>
      <c r="G105" s="4">
        <v>42.57</v>
      </c>
      <c r="H105" s="4">
        <f t="shared" si="47"/>
        <v>83.259683100000004</v>
      </c>
      <c r="I105" s="4">
        <f t="shared" si="51"/>
        <v>127.71000000000001</v>
      </c>
      <c r="J105" s="4">
        <f t="shared" si="49"/>
        <v>249.7790493</v>
      </c>
      <c r="K105" s="34"/>
      <c r="L105" s="36"/>
      <c r="M105" s="23"/>
    </row>
    <row r="106" spans="1:13" x14ac:dyDescent="0.25">
      <c r="A106" s="31"/>
      <c r="B106" s="30"/>
      <c r="C106" s="2" t="s">
        <v>52</v>
      </c>
      <c r="D106" s="3" t="s">
        <v>10</v>
      </c>
      <c r="E106" s="3">
        <v>1</v>
      </c>
      <c r="F106" s="3">
        <v>2</v>
      </c>
      <c r="G106" s="4">
        <v>21.34</v>
      </c>
      <c r="H106" s="4">
        <f t="shared" si="47"/>
        <v>41.737412200000001</v>
      </c>
      <c r="I106" s="4">
        <f t="shared" ref="I106:I108" si="52">F106*G106</f>
        <v>42.68</v>
      </c>
      <c r="J106" s="4">
        <f t="shared" si="49"/>
        <v>83.474824400000003</v>
      </c>
      <c r="K106" s="34"/>
      <c r="L106" s="36"/>
      <c r="M106" s="23"/>
    </row>
    <row r="107" spans="1:13" x14ac:dyDescent="0.25">
      <c r="A107" s="31"/>
      <c r="B107" s="30"/>
      <c r="C107" s="2" t="s">
        <v>52</v>
      </c>
      <c r="D107" s="3" t="s">
        <v>12</v>
      </c>
      <c r="E107" s="3">
        <v>8</v>
      </c>
      <c r="F107" s="3">
        <v>13</v>
      </c>
      <c r="G107" s="4">
        <v>21.34</v>
      </c>
      <c r="H107" s="4">
        <f t="shared" si="47"/>
        <v>41.737412200000001</v>
      </c>
      <c r="I107" s="4">
        <f t="shared" si="52"/>
        <v>277.42</v>
      </c>
      <c r="J107" s="4">
        <f t="shared" si="49"/>
        <v>542.58635860000004</v>
      </c>
      <c r="K107" s="34"/>
      <c r="L107" s="36"/>
      <c r="M107" s="23"/>
    </row>
    <row r="108" spans="1:13" x14ac:dyDescent="0.25">
      <c r="A108" s="31"/>
      <c r="B108" s="30"/>
      <c r="C108" s="2" t="s">
        <v>52</v>
      </c>
      <c r="D108" s="3" t="s">
        <v>13</v>
      </c>
      <c r="E108" s="3">
        <v>9</v>
      </c>
      <c r="F108" s="3">
        <v>16</v>
      </c>
      <c r="G108" s="4">
        <v>22.32</v>
      </c>
      <c r="H108" s="4">
        <f t="shared" si="47"/>
        <v>43.6541256</v>
      </c>
      <c r="I108" s="4">
        <f t="shared" si="52"/>
        <v>357.12</v>
      </c>
      <c r="J108" s="4">
        <f t="shared" si="49"/>
        <v>698.46600960000001</v>
      </c>
      <c r="K108" s="34"/>
      <c r="L108" s="36"/>
      <c r="M108" s="23"/>
    </row>
    <row r="109" spans="1:13" x14ac:dyDescent="0.25">
      <c r="A109" s="31"/>
      <c r="B109" s="30"/>
      <c r="C109" s="2" t="s">
        <v>51</v>
      </c>
      <c r="D109" s="3" t="s">
        <v>8</v>
      </c>
      <c r="E109" s="3">
        <v>19</v>
      </c>
      <c r="F109" s="3"/>
      <c r="G109" s="4">
        <v>56.57</v>
      </c>
      <c r="H109" s="4">
        <f t="shared" si="47"/>
        <v>110.6413031</v>
      </c>
      <c r="I109" s="4">
        <f t="shared" ref="I109:I111" si="53">E109*G109</f>
        <v>1074.83</v>
      </c>
      <c r="J109" s="4">
        <f t="shared" si="49"/>
        <v>2102.1847588999999</v>
      </c>
      <c r="K109" s="34"/>
      <c r="L109" s="36"/>
      <c r="M109" s="23"/>
    </row>
    <row r="110" spans="1:13" x14ac:dyDescent="0.25">
      <c r="A110" s="31"/>
      <c r="B110" s="30"/>
      <c r="C110" s="2" t="s">
        <v>51</v>
      </c>
      <c r="D110" s="3" t="s">
        <v>9</v>
      </c>
      <c r="E110" s="3">
        <v>6</v>
      </c>
      <c r="F110" s="3"/>
      <c r="G110" s="4">
        <v>42.57</v>
      </c>
      <c r="H110" s="4">
        <f t="shared" si="47"/>
        <v>83.259683100000004</v>
      </c>
      <c r="I110" s="4">
        <f t="shared" si="53"/>
        <v>255.42000000000002</v>
      </c>
      <c r="J110" s="4">
        <f t="shared" si="49"/>
        <v>499.55809859999999</v>
      </c>
      <c r="K110" s="34"/>
      <c r="L110" s="36"/>
      <c r="M110" s="23"/>
    </row>
    <row r="111" spans="1:13" x14ac:dyDescent="0.25">
      <c r="A111" s="31"/>
      <c r="B111" s="30"/>
      <c r="C111" s="2" t="s">
        <v>51</v>
      </c>
      <c r="D111" s="3" t="s">
        <v>50</v>
      </c>
      <c r="E111" s="3">
        <v>3</v>
      </c>
      <c r="F111" s="3"/>
      <c r="G111" s="4">
        <v>40.57</v>
      </c>
      <c r="H111" s="4">
        <f t="shared" si="47"/>
        <v>79.348023099999992</v>
      </c>
      <c r="I111" s="4">
        <f t="shared" si="53"/>
        <v>121.71000000000001</v>
      </c>
      <c r="J111" s="4">
        <f t="shared" si="49"/>
        <v>238.04406930000002</v>
      </c>
      <c r="K111" s="34"/>
      <c r="L111" s="36"/>
      <c r="M111" s="23"/>
    </row>
    <row r="112" spans="1:13" x14ac:dyDescent="0.25">
      <c r="A112" s="31"/>
      <c r="B112" s="30"/>
      <c r="C112" s="2" t="s">
        <v>51</v>
      </c>
      <c r="D112" s="3" t="s">
        <v>10</v>
      </c>
      <c r="E112" s="3">
        <v>6</v>
      </c>
      <c r="F112" s="3">
        <v>10</v>
      </c>
      <c r="G112" s="4">
        <v>21.34</v>
      </c>
      <c r="H112" s="4">
        <f t="shared" si="47"/>
        <v>41.737412200000001</v>
      </c>
      <c r="I112" s="4">
        <f t="shared" ref="I112:I114" si="54">F112*G112</f>
        <v>213.4</v>
      </c>
      <c r="J112" s="4">
        <f t="shared" si="49"/>
        <v>417.374122</v>
      </c>
      <c r="K112" s="34"/>
      <c r="L112" s="36"/>
      <c r="M112" s="23"/>
    </row>
    <row r="113" spans="1:13" x14ac:dyDescent="0.25">
      <c r="A113" s="31"/>
      <c r="B113" s="30"/>
      <c r="C113" s="2" t="s">
        <v>51</v>
      </c>
      <c r="D113" s="3" t="s">
        <v>12</v>
      </c>
      <c r="E113" s="3">
        <v>24</v>
      </c>
      <c r="F113" s="3">
        <v>40</v>
      </c>
      <c r="G113" s="4">
        <v>21.34</v>
      </c>
      <c r="H113" s="4">
        <f t="shared" si="47"/>
        <v>41.737412200000001</v>
      </c>
      <c r="I113" s="4">
        <f t="shared" si="54"/>
        <v>853.6</v>
      </c>
      <c r="J113" s="4">
        <f t="shared" si="49"/>
        <v>1669.496488</v>
      </c>
      <c r="K113" s="34"/>
      <c r="L113" s="36"/>
      <c r="M113" s="23"/>
    </row>
    <row r="114" spans="1:13" x14ac:dyDescent="0.25">
      <c r="A114" s="31"/>
      <c r="B114" s="30"/>
      <c r="C114" s="2" t="s">
        <v>51</v>
      </c>
      <c r="D114" s="3" t="s">
        <v>13</v>
      </c>
      <c r="E114" s="3">
        <v>24</v>
      </c>
      <c r="F114" s="3">
        <v>44</v>
      </c>
      <c r="G114" s="4">
        <v>22.32</v>
      </c>
      <c r="H114" s="4">
        <f t="shared" si="47"/>
        <v>43.6541256</v>
      </c>
      <c r="I114" s="4">
        <f t="shared" si="54"/>
        <v>982.08</v>
      </c>
      <c r="J114" s="4">
        <f t="shared" si="49"/>
        <v>1920.7815264000001</v>
      </c>
      <c r="K114" s="34"/>
      <c r="L114" s="36"/>
      <c r="M114" s="23"/>
    </row>
    <row r="115" spans="1:13" x14ac:dyDescent="0.25">
      <c r="A115" s="31"/>
      <c r="B115" s="30"/>
      <c r="C115" s="2" t="s">
        <v>49</v>
      </c>
      <c r="D115" s="3" t="s">
        <v>8</v>
      </c>
      <c r="E115" s="3">
        <v>6</v>
      </c>
      <c r="F115" s="3"/>
      <c r="G115" s="4">
        <v>78.569999999999993</v>
      </c>
      <c r="H115" s="4">
        <f t="shared" si="47"/>
        <v>153.66956309999998</v>
      </c>
      <c r="I115" s="4">
        <f t="shared" ref="I115:I117" si="55">E115*G115</f>
        <v>471.41999999999996</v>
      </c>
      <c r="J115" s="4">
        <f t="shared" si="49"/>
        <v>922.01737859999992</v>
      </c>
      <c r="K115" s="34"/>
      <c r="L115" s="36"/>
      <c r="M115" s="23"/>
    </row>
    <row r="116" spans="1:13" x14ac:dyDescent="0.25">
      <c r="A116" s="31"/>
      <c r="B116" s="30"/>
      <c r="C116" s="2" t="s">
        <v>49</v>
      </c>
      <c r="D116" s="3" t="s">
        <v>9</v>
      </c>
      <c r="E116" s="3">
        <v>5</v>
      </c>
      <c r="F116" s="3"/>
      <c r="G116" s="4">
        <v>50.57</v>
      </c>
      <c r="H116" s="4">
        <f t="shared" si="47"/>
        <v>98.906323099999994</v>
      </c>
      <c r="I116" s="4">
        <f t="shared" si="55"/>
        <v>252.85</v>
      </c>
      <c r="J116" s="4">
        <f t="shared" si="49"/>
        <v>494.53161549999999</v>
      </c>
      <c r="K116" s="34"/>
      <c r="L116" s="36"/>
      <c r="M116" s="23"/>
    </row>
    <row r="117" spans="1:13" x14ac:dyDescent="0.25">
      <c r="A117" s="31"/>
      <c r="B117" s="30"/>
      <c r="C117" s="2" t="s">
        <v>49</v>
      </c>
      <c r="D117" s="3" t="s">
        <v>50</v>
      </c>
      <c r="E117" s="3">
        <v>1</v>
      </c>
      <c r="F117" s="3"/>
      <c r="G117" s="4">
        <v>40.57</v>
      </c>
      <c r="H117" s="4">
        <f t="shared" si="47"/>
        <v>79.348023099999992</v>
      </c>
      <c r="I117" s="4">
        <f t="shared" si="55"/>
        <v>40.57</v>
      </c>
      <c r="J117" s="4">
        <f t="shared" si="49"/>
        <v>79.348023099999992</v>
      </c>
      <c r="K117" s="34"/>
      <c r="L117" s="36"/>
      <c r="M117" s="23"/>
    </row>
    <row r="118" spans="1:13" x14ac:dyDescent="0.25">
      <c r="A118" s="31"/>
      <c r="B118" s="30"/>
      <c r="C118" s="2" t="s">
        <v>49</v>
      </c>
      <c r="D118" s="3" t="s">
        <v>10</v>
      </c>
      <c r="E118" s="3">
        <v>2</v>
      </c>
      <c r="F118" s="3">
        <v>3</v>
      </c>
      <c r="G118" s="4">
        <v>21.34</v>
      </c>
      <c r="H118" s="4">
        <f t="shared" si="47"/>
        <v>41.737412200000001</v>
      </c>
      <c r="I118" s="4">
        <f t="shared" ref="I118:I120" si="56">F118*G118</f>
        <v>64.02</v>
      </c>
      <c r="J118" s="4">
        <f t="shared" si="49"/>
        <v>125.21223659999998</v>
      </c>
      <c r="K118" s="34"/>
      <c r="L118" s="36"/>
      <c r="M118" s="23"/>
    </row>
    <row r="119" spans="1:13" x14ac:dyDescent="0.25">
      <c r="A119" s="31"/>
      <c r="B119" s="30"/>
      <c r="C119" s="2" t="s">
        <v>49</v>
      </c>
      <c r="D119" s="3" t="s">
        <v>12</v>
      </c>
      <c r="E119" s="3">
        <v>15</v>
      </c>
      <c r="F119" s="3">
        <v>25</v>
      </c>
      <c r="G119" s="4">
        <v>21.34</v>
      </c>
      <c r="H119" s="4">
        <f t="shared" si="47"/>
        <v>41.737412200000001</v>
      </c>
      <c r="I119" s="4">
        <f t="shared" si="56"/>
        <v>533.5</v>
      </c>
      <c r="J119" s="4">
        <f t="shared" si="49"/>
        <v>1043.435305</v>
      </c>
      <c r="K119" s="34"/>
      <c r="L119" s="36"/>
      <c r="M119" s="23"/>
    </row>
    <row r="120" spans="1:13" x14ac:dyDescent="0.25">
      <c r="A120" s="31"/>
      <c r="B120" s="40"/>
      <c r="C120" s="2" t="s">
        <v>49</v>
      </c>
      <c r="D120" s="3" t="s">
        <v>13</v>
      </c>
      <c r="E120" s="3">
        <v>15</v>
      </c>
      <c r="F120" s="3">
        <v>27</v>
      </c>
      <c r="G120" s="4">
        <v>22.32</v>
      </c>
      <c r="H120" s="4">
        <f t="shared" si="47"/>
        <v>43.6541256</v>
      </c>
      <c r="I120" s="4">
        <f t="shared" si="56"/>
        <v>602.64</v>
      </c>
      <c r="J120" s="4">
        <f t="shared" si="49"/>
        <v>1178.6613912</v>
      </c>
      <c r="K120" s="34"/>
      <c r="L120" s="36"/>
      <c r="M120" s="23"/>
    </row>
    <row r="121" spans="1:13" x14ac:dyDescent="0.25">
      <c r="A121" s="31"/>
      <c r="B121" s="25" t="s">
        <v>14</v>
      </c>
      <c r="C121" s="26"/>
      <c r="D121" s="3"/>
      <c r="E121" s="5">
        <f>SUM(E98:E120)</f>
        <v>336</v>
      </c>
      <c r="F121" s="5">
        <f>SUM(F98:F120)</f>
        <v>420</v>
      </c>
      <c r="G121" s="6">
        <f>I121/E121</f>
        <v>43.492023809523801</v>
      </c>
      <c r="H121" s="6"/>
      <c r="I121" s="6">
        <f t="shared" ref="I121:J121" si="57">SUM(I98:I120)</f>
        <v>14613.319999999998</v>
      </c>
      <c r="J121" s="6">
        <f t="shared" si="57"/>
        <v>28581.169655599999</v>
      </c>
      <c r="K121" s="34"/>
      <c r="L121" s="36"/>
      <c r="M121" s="23"/>
    </row>
    <row r="122" spans="1:13" x14ac:dyDescent="0.25">
      <c r="A122" s="31"/>
      <c r="B122" s="38" t="s">
        <v>76</v>
      </c>
      <c r="C122" s="2" t="s">
        <v>62</v>
      </c>
      <c r="D122" s="3" t="s">
        <v>8</v>
      </c>
      <c r="E122" s="3">
        <v>76</v>
      </c>
      <c r="F122" s="3"/>
      <c r="G122" s="4">
        <v>78.569999999999993</v>
      </c>
      <c r="H122" s="4">
        <f t="shared" ref="H122:H140" si="58">G122*1.95583</f>
        <v>153.66956309999998</v>
      </c>
      <c r="I122" s="4">
        <f t="shared" ref="I122:I124" si="59">E122*G122</f>
        <v>5971.32</v>
      </c>
      <c r="J122" s="4">
        <f t="shared" ref="J122:J140" si="60">I122*1.95583</f>
        <v>11678.886795599999</v>
      </c>
      <c r="K122" s="34"/>
      <c r="L122" s="36"/>
      <c r="M122" s="23"/>
    </row>
    <row r="123" spans="1:13" x14ac:dyDescent="0.25">
      <c r="A123" s="31"/>
      <c r="B123" s="30"/>
      <c r="C123" s="2" t="s">
        <v>62</v>
      </c>
      <c r="D123" s="3" t="s">
        <v>9</v>
      </c>
      <c r="E123" s="3">
        <v>118</v>
      </c>
      <c r="F123" s="3"/>
      <c r="G123" s="4">
        <v>50.57</v>
      </c>
      <c r="H123" s="4">
        <f t="shared" si="58"/>
        <v>98.906323099999994</v>
      </c>
      <c r="I123" s="4">
        <f t="shared" si="59"/>
        <v>5967.26</v>
      </c>
      <c r="J123" s="4">
        <f t="shared" si="60"/>
        <v>11670.946125800001</v>
      </c>
      <c r="K123" s="34"/>
      <c r="L123" s="36"/>
      <c r="M123" s="23"/>
    </row>
    <row r="124" spans="1:13" x14ac:dyDescent="0.25">
      <c r="A124" s="31"/>
      <c r="B124" s="30"/>
      <c r="C124" s="2" t="s">
        <v>62</v>
      </c>
      <c r="D124" s="3" t="s">
        <v>50</v>
      </c>
      <c r="E124" s="3">
        <v>68</v>
      </c>
      <c r="F124" s="3"/>
      <c r="G124" s="4">
        <v>40.57</v>
      </c>
      <c r="H124" s="4">
        <f t="shared" si="58"/>
        <v>79.348023099999992</v>
      </c>
      <c r="I124" s="4">
        <f t="shared" si="59"/>
        <v>2758.76</v>
      </c>
      <c r="J124" s="4">
        <f t="shared" si="60"/>
        <v>5395.6655708000008</v>
      </c>
      <c r="K124" s="34"/>
      <c r="L124" s="36"/>
      <c r="M124" s="23"/>
    </row>
    <row r="125" spans="1:13" x14ac:dyDescent="0.25">
      <c r="A125" s="31"/>
      <c r="B125" s="30"/>
      <c r="C125" s="2" t="s">
        <v>62</v>
      </c>
      <c r="D125" s="3" t="s">
        <v>10</v>
      </c>
      <c r="E125" s="3">
        <v>117</v>
      </c>
      <c r="F125" s="3">
        <v>195</v>
      </c>
      <c r="G125" s="4">
        <v>21.34</v>
      </c>
      <c r="H125" s="4">
        <f t="shared" si="58"/>
        <v>41.737412200000001</v>
      </c>
      <c r="I125" s="4">
        <f t="shared" ref="I125:I127" si="61">F125*G125</f>
        <v>4161.3</v>
      </c>
      <c r="J125" s="4">
        <f t="shared" si="60"/>
        <v>8138.7953790000001</v>
      </c>
      <c r="K125" s="34"/>
      <c r="L125" s="36"/>
      <c r="M125" s="23"/>
    </row>
    <row r="126" spans="1:13" x14ac:dyDescent="0.25">
      <c r="A126" s="31"/>
      <c r="B126" s="30"/>
      <c r="C126" s="2" t="s">
        <v>62</v>
      </c>
      <c r="D126" s="3" t="s">
        <v>12</v>
      </c>
      <c r="E126" s="3">
        <v>225</v>
      </c>
      <c r="F126" s="3">
        <v>375</v>
      </c>
      <c r="G126" s="4">
        <v>21.34</v>
      </c>
      <c r="H126" s="4">
        <f t="shared" si="58"/>
        <v>41.737412200000001</v>
      </c>
      <c r="I126" s="4">
        <f t="shared" si="61"/>
        <v>8002.5</v>
      </c>
      <c r="J126" s="4">
        <f t="shared" si="60"/>
        <v>15651.529575</v>
      </c>
      <c r="K126" s="34"/>
      <c r="L126" s="36"/>
      <c r="M126" s="23"/>
    </row>
    <row r="127" spans="1:13" x14ac:dyDescent="0.25">
      <c r="A127" s="31"/>
      <c r="B127" s="30"/>
      <c r="C127" s="2" t="s">
        <v>62</v>
      </c>
      <c r="D127" s="3" t="s">
        <v>13</v>
      </c>
      <c r="E127" s="3">
        <v>225</v>
      </c>
      <c r="F127" s="3">
        <v>409</v>
      </c>
      <c r="G127" s="4">
        <v>22.32</v>
      </c>
      <c r="H127" s="4">
        <f t="shared" si="58"/>
        <v>43.6541256</v>
      </c>
      <c r="I127" s="4">
        <f t="shared" si="61"/>
        <v>9128.880000000001</v>
      </c>
      <c r="J127" s="4">
        <f t="shared" si="60"/>
        <v>17854.537370400001</v>
      </c>
      <c r="K127" s="34"/>
      <c r="L127" s="36"/>
      <c r="M127" s="23"/>
    </row>
    <row r="128" spans="1:13" x14ac:dyDescent="0.25">
      <c r="A128" s="31"/>
      <c r="B128" s="30"/>
      <c r="C128" s="2" t="s">
        <v>60</v>
      </c>
      <c r="D128" s="3" t="s">
        <v>15</v>
      </c>
      <c r="E128" s="3">
        <v>5</v>
      </c>
      <c r="F128" s="3"/>
      <c r="G128" s="4">
        <v>49.57</v>
      </c>
      <c r="H128" s="4">
        <f t="shared" si="58"/>
        <v>96.950493100000003</v>
      </c>
      <c r="I128" s="4">
        <f t="shared" ref="I128:I131" si="62">E128*G128</f>
        <v>247.85</v>
      </c>
      <c r="J128" s="4">
        <f t="shared" si="60"/>
        <v>484.75246549999997</v>
      </c>
      <c r="K128" s="34"/>
      <c r="L128" s="36"/>
      <c r="M128" s="23"/>
    </row>
    <row r="129" spans="1:13" x14ac:dyDescent="0.25">
      <c r="A129" s="31"/>
      <c r="B129" s="30"/>
      <c r="C129" s="2" t="s">
        <v>60</v>
      </c>
      <c r="D129" s="3" t="s">
        <v>8</v>
      </c>
      <c r="E129" s="3">
        <v>20</v>
      </c>
      <c r="F129" s="3"/>
      <c r="G129" s="4">
        <v>42.57</v>
      </c>
      <c r="H129" s="4">
        <f t="shared" si="58"/>
        <v>83.259683100000004</v>
      </c>
      <c r="I129" s="4">
        <f t="shared" si="62"/>
        <v>851.4</v>
      </c>
      <c r="J129" s="4">
        <f t="shared" si="60"/>
        <v>1665.1936619999999</v>
      </c>
      <c r="K129" s="34"/>
      <c r="L129" s="36"/>
      <c r="M129" s="23"/>
    </row>
    <row r="130" spans="1:13" x14ac:dyDescent="0.25">
      <c r="A130" s="31"/>
      <c r="B130" s="30"/>
      <c r="C130" s="2" t="s">
        <v>60</v>
      </c>
      <c r="D130" s="3" t="s">
        <v>9</v>
      </c>
      <c r="E130" s="3">
        <v>5</v>
      </c>
      <c r="F130" s="3"/>
      <c r="G130" s="4">
        <v>42.57</v>
      </c>
      <c r="H130" s="4">
        <f t="shared" si="58"/>
        <v>83.259683100000004</v>
      </c>
      <c r="I130" s="4">
        <f t="shared" si="62"/>
        <v>212.85</v>
      </c>
      <c r="J130" s="4">
        <f t="shared" si="60"/>
        <v>416.29841549999998</v>
      </c>
      <c r="K130" s="34"/>
      <c r="L130" s="36"/>
      <c r="M130" s="23"/>
    </row>
    <row r="131" spans="1:13" x14ac:dyDescent="0.25">
      <c r="A131" s="31"/>
      <c r="B131" s="30"/>
      <c r="C131" s="2" t="s">
        <v>60</v>
      </c>
      <c r="D131" s="3" t="s">
        <v>50</v>
      </c>
      <c r="E131" s="3">
        <v>6</v>
      </c>
      <c r="F131" s="3"/>
      <c r="G131" s="4">
        <v>40.57</v>
      </c>
      <c r="H131" s="4">
        <f t="shared" si="58"/>
        <v>79.348023099999992</v>
      </c>
      <c r="I131" s="4">
        <f t="shared" si="62"/>
        <v>243.42000000000002</v>
      </c>
      <c r="J131" s="4">
        <f t="shared" si="60"/>
        <v>476.08813860000004</v>
      </c>
      <c r="K131" s="34"/>
      <c r="L131" s="36"/>
      <c r="M131" s="23"/>
    </row>
    <row r="132" spans="1:13" x14ac:dyDescent="0.25">
      <c r="A132" s="31"/>
      <c r="B132" s="30"/>
      <c r="C132" s="2" t="s">
        <v>60</v>
      </c>
      <c r="D132" s="3" t="s">
        <v>10</v>
      </c>
      <c r="E132" s="3">
        <v>2</v>
      </c>
      <c r="F132" s="3">
        <v>3</v>
      </c>
      <c r="G132" s="4">
        <v>21.34</v>
      </c>
      <c r="H132" s="4">
        <f t="shared" si="58"/>
        <v>41.737412200000001</v>
      </c>
      <c r="I132" s="4">
        <f t="shared" ref="I132:I134" si="63">F132*G132</f>
        <v>64.02</v>
      </c>
      <c r="J132" s="4">
        <f t="shared" si="60"/>
        <v>125.21223659999998</v>
      </c>
      <c r="K132" s="34"/>
      <c r="L132" s="36"/>
      <c r="M132" s="23"/>
    </row>
    <row r="133" spans="1:13" x14ac:dyDescent="0.25">
      <c r="A133" s="31"/>
      <c r="B133" s="30"/>
      <c r="C133" s="2" t="s">
        <v>60</v>
      </c>
      <c r="D133" s="3" t="s">
        <v>12</v>
      </c>
      <c r="E133" s="3">
        <v>17</v>
      </c>
      <c r="F133" s="3">
        <v>28</v>
      </c>
      <c r="G133" s="4">
        <v>21.34</v>
      </c>
      <c r="H133" s="4">
        <f t="shared" si="58"/>
        <v>41.737412200000001</v>
      </c>
      <c r="I133" s="4">
        <f t="shared" si="63"/>
        <v>597.52</v>
      </c>
      <c r="J133" s="4">
        <f t="shared" si="60"/>
        <v>1168.6475415999998</v>
      </c>
      <c r="K133" s="34"/>
      <c r="L133" s="36"/>
      <c r="M133" s="23"/>
    </row>
    <row r="134" spans="1:13" x14ac:dyDescent="0.25">
      <c r="A134" s="31"/>
      <c r="B134" s="30"/>
      <c r="C134" s="2" t="s">
        <v>60</v>
      </c>
      <c r="D134" s="3" t="s">
        <v>13</v>
      </c>
      <c r="E134" s="3">
        <v>18</v>
      </c>
      <c r="F134" s="3">
        <v>33</v>
      </c>
      <c r="G134" s="4">
        <v>22.32</v>
      </c>
      <c r="H134" s="4">
        <f t="shared" si="58"/>
        <v>43.6541256</v>
      </c>
      <c r="I134" s="4">
        <f t="shared" si="63"/>
        <v>736.56000000000006</v>
      </c>
      <c r="J134" s="4">
        <f t="shared" si="60"/>
        <v>1440.5861448000001</v>
      </c>
      <c r="K134" s="34"/>
      <c r="L134" s="36"/>
      <c r="M134" s="23"/>
    </row>
    <row r="135" spans="1:13" x14ac:dyDescent="0.25">
      <c r="A135" s="31"/>
      <c r="B135" s="30"/>
      <c r="C135" s="2" t="s">
        <v>52</v>
      </c>
      <c r="D135" s="3" t="s">
        <v>9</v>
      </c>
      <c r="E135" s="3">
        <v>1</v>
      </c>
      <c r="F135" s="3"/>
      <c r="G135" s="4">
        <v>42.57</v>
      </c>
      <c r="H135" s="4">
        <f t="shared" si="58"/>
        <v>83.259683100000004</v>
      </c>
      <c r="I135" s="4">
        <f>E135*G135</f>
        <v>42.57</v>
      </c>
      <c r="J135" s="4">
        <f t="shared" si="60"/>
        <v>83.259683100000004</v>
      </c>
      <c r="K135" s="34"/>
      <c r="L135" s="36"/>
      <c r="M135" s="23"/>
    </row>
    <row r="136" spans="1:13" x14ac:dyDescent="0.25">
      <c r="A136" s="31"/>
      <c r="B136" s="30"/>
      <c r="C136" s="2" t="s">
        <v>52</v>
      </c>
      <c r="D136" s="3" t="s">
        <v>10</v>
      </c>
      <c r="E136" s="3">
        <v>7</v>
      </c>
      <c r="F136" s="3">
        <v>12</v>
      </c>
      <c r="G136" s="4">
        <v>21.34</v>
      </c>
      <c r="H136" s="4">
        <f t="shared" si="58"/>
        <v>41.737412200000001</v>
      </c>
      <c r="I136" s="4">
        <f t="shared" ref="I136:I140" si="64">F136*G136</f>
        <v>256.08</v>
      </c>
      <c r="J136" s="4">
        <f t="shared" si="60"/>
        <v>500.84894639999993</v>
      </c>
      <c r="K136" s="34"/>
      <c r="L136" s="36"/>
      <c r="M136" s="23"/>
    </row>
    <row r="137" spans="1:13" x14ac:dyDescent="0.25">
      <c r="A137" s="31"/>
      <c r="B137" s="30"/>
      <c r="C137" s="2" t="s">
        <v>52</v>
      </c>
      <c r="D137" s="3" t="s">
        <v>12</v>
      </c>
      <c r="E137" s="3">
        <v>7</v>
      </c>
      <c r="F137" s="3">
        <v>12</v>
      </c>
      <c r="G137" s="4">
        <v>21.34</v>
      </c>
      <c r="H137" s="4">
        <f t="shared" si="58"/>
        <v>41.737412200000001</v>
      </c>
      <c r="I137" s="4">
        <f t="shared" si="64"/>
        <v>256.08</v>
      </c>
      <c r="J137" s="4">
        <f t="shared" si="60"/>
        <v>500.84894639999993</v>
      </c>
      <c r="K137" s="34"/>
      <c r="L137" s="36"/>
      <c r="M137" s="23"/>
    </row>
    <row r="138" spans="1:13" x14ac:dyDescent="0.25">
      <c r="A138" s="31"/>
      <c r="B138" s="30"/>
      <c r="C138" s="2" t="s">
        <v>52</v>
      </c>
      <c r="D138" s="3" t="s">
        <v>13</v>
      </c>
      <c r="E138" s="3">
        <v>7</v>
      </c>
      <c r="F138" s="3">
        <v>13</v>
      </c>
      <c r="G138" s="4">
        <v>22.32</v>
      </c>
      <c r="H138" s="4">
        <f t="shared" si="58"/>
        <v>43.6541256</v>
      </c>
      <c r="I138" s="4">
        <f t="shared" si="64"/>
        <v>290.16000000000003</v>
      </c>
      <c r="J138" s="4">
        <f t="shared" si="60"/>
        <v>567.50363279999999</v>
      </c>
      <c r="K138" s="34"/>
      <c r="L138" s="36"/>
      <c r="M138" s="23"/>
    </row>
    <row r="139" spans="1:13" x14ac:dyDescent="0.25">
      <c r="A139" s="31"/>
      <c r="B139" s="30"/>
      <c r="C139" s="2" t="s">
        <v>51</v>
      </c>
      <c r="D139" s="3" t="s">
        <v>12</v>
      </c>
      <c r="E139" s="3">
        <v>2</v>
      </c>
      <c r="F139" s="3">
        <v>3</v>
      </c>
      <c r="G139" s="4">
        <v>21.34</v>
      </c>
      <c r="H139" s="4">
        <f t="shared" si="58"/>
        <v>41.737412200000001</v>
      </c>
      <c r="I139" s="4">
        <f t="shared" si="64"/>
        <v>64.02</v>
      </c>
      <c r="J139" s="4">
        <f t="shared" si="60"/>
        <v>125.21223659999998</v>
      </c>
      <c r="K139" s="34"/>
      <c r="L139" s="36"/>
      <c r="M139" s="23"/>
    </row>
    <row r="140" spans="1:13" x14ac:dyDescent="0.25">
      <c r="A140" s="31"/>
      <c r="B140" s="40"/>
      <c r="C140" s="2" t="s">
        <v>51</v>
      </c>
      <c r="D140" s="3" t="s">
        <v>13</v>
      </c>
      <c r="E140" s="3">
        <v>3</v>
      </c>
      <c r="F140" s="3">
        <v>5</v>
      </c>
      <c r="G140" s="4">
        <v>22.32</v>
      </c>
      <c r="H140" s="4">
        <f t="shared" si="58"/>
        <v>43.6541256</v>
      </c>
      <c r="I140" s="4">
        <f t="shared" si="64"/>
        <v>111.6</v>
      </c>
      <c r="J140" s="4">
        <f t="shared" si="60"/>
        <v>218.27062799999999</v>
      </c>
      <c r="K140" s="34"/>
      <c r="L140" s="36"/>
      <c r="M140" s="23"/>
    </row>
    <row r="141" spans="1:13" x14ac:dyDescent="0.25">
      <c r="A141" s="31"/>
      <c r="B141" s="25" t="s">
        <v>14</v>
      </c>
      <c r="C141" s="26"/>
      <c r="D141" s="3"/>
      <c r="E141" s="5">
        <f>SUM(E122:E140)</f>
        <v>929</v>
      </c>
      <c r="F141" s="5">
        <f>SUM(F122:F140)</f>
        <v>1088</v>
      </c>
      <c r="G141" s="6">
        <f>I141/E141</f>
        <v>43.018460710441332</v>
      </c>
      <c r="H141" s="6"/>
      <c r="I141" s="6">
        <f t="shared" ref="I141:J141" si="65">SUM(I122:I140)</f>
        <v>39964.149999999994</v>
      </c>
      <c r="J141" s="6">
        <f t="shared" si="65"/>
        <v>78163.08349450001</v>
      </c>
      <c r="K141" s="34"/>
      <c r="L141" s="36"/>
      <c r="M141" s="23"/>
    </row>
    <row r="142" spans="1:13" x14ac:dyDescent="0.25">
      <c r="A142" s="31"/>
      <c r="B142" s="38" t="s">
        <v>77</v>
      </c>
      <c r="C142" s="2" t="s">
        <v>62</v>
      </c>
      <c r="D142" s="3" t="s">
        <v>8</v>
      </c>
      <c r="E142" s="3">
        <v>9</v>
      </c>
      <c r="F142" s="3"/>
      <c r="G142" s="4">
        <v>78.569999999999993</v>
      </c>
      <c r="H142" s="4">
        <f t="shared" ref="H142:H161" si="66">G142*1.95583</f>
        <v>153.66956309999998</v>
      </c>
      <c r="I142" s="4">
        <f t="shared" ref="I142:I144" si="67">E142*G142</f>
        <v>707.12999999999988</v>
      </c>
      <c r="J142" s="4">
        <f t="shared" ref="J142:J161" si="68">I142*1.95583</f>
        <v>1383.0260678999998</v>
      </c>
      <c r="K142" s="34"/>
      <c r="L142" s="36"/>
      <c r="M142" s="23"/>
    </row>
    <row r="143" spans="1:13" x14ac:dyDescent="0.25">
      <c r="A143" s="31"/>
      <c r="B143" s="30"/>
      <c r="C143" s="2" t="s">
        <v>62</v>
      </c>
      <c r="D143" s="3" t="s">
        <v>9</v>
      </c>
      <c r="E143" s="3">
        <v>17</v>
      </c>
      <c r="F143" s="3"/>
      <c r="G143" s="4">
        <v>50.57</v>
      </c>
      <c r="H143" s="4">
        <f t="shared" si="66"/>
        <v>98.906323099999994</v>
      </c>
      <c r="I143" s="4">
        <f t="shared" si="67"/>
        <v>859.69</v>
      </c>
      <c r="J143" s="4">
        <f t="shared" si="68"/>
        <v>1681.4074927000001</v>
      </c>
      <c r="K143" s="34"/>
      <c r="L143" s="36"/>
      <c r="M143" s="23"/>
    </row>
    <row r="144" spans="1:13" x14ac:dyDescent="0.25">
      <c r="A144" s="31"/>
      <c r="B144" s="30"/>
      <c r="C144" s="2" t="s">
        <v>62</v>
      </c>
      <c r="D144" s="3" t="s">
        <v>50</v>
      </c>
      <c r="E144" s="3">
        <v>6</v>
      </c>
      <c r="F144" s="3"/>
      <c r="G144" s="4">
        <v>40.57</v>
      </c>
      <c r="H144" s="4">
        <f t="shared" si="66"/>
        <v>79.348023099999992</v>
      </c>
      <c r="I144" s="4">
        <f t="shared" si="67"/>
        <v>243.42000000000002</v>
      </c>
      <c r="J144" s="4">
        <f t="shared" si="68"/>
        <v>476.08813860000004</v>
      </c>
      <c r="K144" s="34"/>
      <c r="L144" s="36"/>
      <c r="M144" s="23"/>
    </row>
    <row r="145" spans="1:13" x14ac:dyDescent="0.25">
      <c r="A145" s="31"/>
      <c r="B145" s="30"/>
      <c r="C145" s="2" t="s">
        <v>62</v>
      </c>
      <c r="D145" s="3" t="s">
        <v>10</v>
      </c>
      <c r="E145" s="3">
        <v>15</v>
      </c>
      <c r="F145" s="3">
        <v>25</v>
      </c>
      <c r="G145" s="4">
        <v>21.34</v>
      </c>
      <c r="H145" s="4">
        <f t="shared" si="66"/>
        <v>41.737412200000001</v>
      </c>
      <c r="I145" s="4">
        <f t="shared" ref="I145:I147" si="69">F145*G145</f>
        <v>533.5</v>
      </c>
      <c r="J145" s="4">
        <f t="shared" si="68"/>
        <v>1043.435305</v>
      </c>
      <c r="K145" s="34"/>
      <c r="L145" s="36"/>
      <c r="M145" s="23"/>
    </row>
    <row r="146" spans="1:13" x14ac:dyDescent="0.25">
      <c r="A146" s="31"/>
      <c r="B146" s="30"/>
      <c r="C146" s="2" t="s">
        <v>62</v>
      </c>
      <c r="D146" s="3" t="s">
        <v>12</v>
      </c>
      <c r="E146" s="3">
        <v>35</v>
      </c>
      <c r="F146" s="3">
        <v>58</v>
      </c>
      <c r="G146" s="4">
        <v>21.34</v>
      </c>
      <c r="H146" s="4">
        <f t="shared" si="66"/>
        <v>41.737412200000001</v>
      </c>
      <c r="I146" s="4">
        <f t="shared" si="69"/>
        <v>1237.72</v>
      </c>
      <c r="J146" s="4">
        <f t="shared" si="68"/>
        <v>2420.7699075999999</v>
      </c>
      <c r="K146" s="34"/>
      <c r="L146" s="36"/>
      <c r="M146" s="23"/>
    </row>
    <row r="147" spans="1:13" x14ac:dyDescent="0.25">
      <c r="A147" s="31"/>
      <c r="B147" s="30"/>
      <c r="C147" s="2" t="s">
        <v>62</v>
      </c>
      <c r="D147" s="3" t="s">
        <v>13</v>
      </c>
      <c r="E147" s="3">
        <v>35</v>
      </c>
      <c r="F147" s="3">
        <v>64</v>
      </c>
      <c r="G147" s="4">
        <v>22.32</v>
      </c>
      <c r="H147" s="4">
        <f t="shared" si="66"/>
        <v>43.6541256</v>
      </c>
      <c r="I147" s="4">
        <f t="shared" si="69"/>
        <v>1428.48</v>
      </c>
      <c r="J147" s="4">
        <f t="shared" si="68"/>
        <v>2793.8640384</v>
      </c>
      <c r="K147" s="34"/>
      <c r="L147" s="36"/>
      <c r="M147" s="23"/>
    </row>
    <row r="148" spans="1:13" x14ac:dyDescent="0.25">
      <c r="A148" s="31"/>
      <c r="B148" s="30"/>
      <c r="C148" s="2" t="s">
        <v>60</v>
      </c>
      <c r="D148" s="3" t="s">
        <v>15</v>
      </c>
      <c r="E148" s="3">
        <v>2</v>
      </c>
      <c r="F148" s="3"/>
      <c r="G148" s="4">
        <v>49.57</v>
      </c>
      <c r="H148" s="4">
        <f t="shared" si="66"/>
        <v>96.950493100000003</v>
      </c>
      <c r="I148" s="4">
        <f t="shared" ref="I148:I151" si="70">E148*G148</f>
        <v>99.14</v>
      </c>
      <c r="J148" s="4">
        <f t="shared" si="68"/>
        <v>193.90098620000001</v>
      </c>
      <c r="K148" s="34"/>
      <c r="L148" s="36"/>
      <c r="M148" s="23"/>
    </row>
    <row r="149" spans="1:13" x14ac:dyDescent="0.25">
      <c r="A149" s="31"/>
      <c r="B149" s="30"/>
      <c r="C149" s="2" t="s">
        <v>60</v>
      </c>
      <c r="D149" s="3" t="s">
        <v>8</v>
      </c>
      <c r="E149" s="3">
        <v>6</v>
      </c>
      <c r="F149" s="3"/>
      <c r="G149" s="4">
        <v>42.57</v>
      </c>
      <c r="H149" s="4">
        <f t="shared" si="66"/>
        <v>83.259683100000004</v>
      </c>
      <c r="I149" s="4">
        <f t="shared" si="70"/>
        <v>255.42000000000002</v>
      </c>
      <c r="J149" s="4">
        <f t="shared" si="68"/>
        <v>499.55809859999999</v>
      </c>
      <c r="K149" s="34"/>
      <c r="L149" s="36"/>
      <c r="M149" s="23"/>
    </row>
    <row r="150" spans="1:13" x14ac:dyDescent="0.25">
      <c r="A150" s="31"/>
      <c r="B150" s="30"/>
      <c r="C150" s="2" t="s">
        <v>60</v>
      </c>
      <c r="D150" s="3" t="s">
        <v>9</v>
      </c>
      <c r="E150" s="3">
        <v>2</v>
      </c>
      <c r="F150" s="3"/>
      <c r="G150" s="4">
        <v>42.57</v>
      </c>
      <c r="H150" s="4">
        <f t="shared" si="66"/>
        <v>83.259683100000004</v>
      </c>
      <c r="I150" s="4">
        <f t="shared" si="70"/>
        <v>85.14</v>
      </c>
      <c r="J150" s="4">
        <f t="shared" si="68"/>
        <v>166.51936620000001</v>
      </c>
      <c r="K150" s="34"/>
      <c r="L150" s="36"/>
      <c r="M150" s="23"/>
    </row>
    <row r="151" spans="1:13" x14ac:dyDescent="0.25">
      <c r="A151" s="31"/>
      <c r="B151" s="30"/>
      <c r="C151" s="2" t="s">
        <v>60</v>
      </c>
      <c r="D151" s="3" t="s">
        <v>50</v>
      </c>
      <c r="E151" s="3">
        <v>2</v>
      </c>
      <c r="F151" s="3"/>
      <c r="G151" s="4">
        <v>40.57</v>
      </c>
      <c r="H151" s="4">
        <f t="shared" si="66"/>
        <v>79.348023099999992</v>
      </c>
      <c r="I151" s="4">
        <f t="shared" si="70"/>
        <v>81.14</v>
      </c>
      <c r="J151" s="4">
        <f t="shared" si="68"/>
        <v>158.69604619999998</v>
      </c>
      <c r="K151" s="34"/>
      <c r="L151" s="36"/>
      <c r="M151" s="23"/>
    </row>
    <row r="152" spans="1:13" x14ac:dyDescent="0.25">
      <c r="A152" s="31"/>
      <c r="B152" s="30"/>
      <c r="C152" s="2" t="s">
        <v>60</v>
      </c>
      <c r="D152" s="3" t="s">
        <v>10</v>
      </c>
      <c r="E152" s="3">
        <v>1</v>
      </c>
      <c r="F152" s="3">
        <v>2</v>
      </c>
      <c r="G152" s="4">
        <v>21.34</v>
      </c>
      <c r="H152" s="4">
        <f t="shared" si="66"/>
        <v>41.737412200000001</v>
      </c>
      <c r="I152" s="4">
        <f t="shared" ref="I152:I154" si="71">F152*G152</f>
        <v>42.68</v>
      </c>
      <c r="J152" s="4">
        <f t="shared" si="68"/>
        <v>83.474824400000003</v>
      </c>
      <c r="K152" s="34"/>
      <c r="L152" s="36"/>
      <c r="M152" s="23"/>
    </row>
    <row r="153" spans="1:13" x14ac:dyDescent="0.25">
      <c r="A153" s="31"/>
      <c r="B153" s="30"/>
      <c r="C153" s="2" t="s">
        <v>60</v>
      </c>
      <c r="D153" s="3" t="s">
        <v>12</v>
      </c>
      <c r="E153" s="3">
        <v>14</v>
      </c>
      <c r="F153" s="3">
        <v>23</v>
      </c>
      <c r="G153" s="4">
        <v>21.34</v>
      </c>
      <c r="H153" s="4">
        <f t="shared" si="66"/>
        <v>41.737412200000001</v>
      </c>
      <c r="I153" s="4">
        <f t="shared" si="71"/>
        <v>490.82</v>
      </c>
      <c r="J153" s="4">
        <f t="shared" si="68"/>
        <v>959.96048059999998</v>
      </c>
      <c r="K153" s="34"/>
      <c r="L153" s="36"/>
      <c r="M153" s="23"/>
    </row>
    <row r="154" spans="1:13" x14ac:dyDescent="0.25">
      <c r="A154" s="31"/>
      <c r="B154" s="30"/>
      <c r="C154" s="2" t="s">
        <v>60</v>
      </c>
      <c r="D154" s="3" t="s">
        <v>13</v>
      </c>
      <c r="E154" s="3">
        <v>14</v>
      </c>
      <c r="F154" s="3">
        <v>25</v>
      </c>
      <c r="G154" s="4">
        <v>22.32</v>
      </c>
      <c r="H154" s="4">
        <f t="shared" si="66"/>
        <v>43.6541256</v>
      </c>
      <c r="I154" s="4">
        <f t="shared" si="71"/>
        <v>558</v>
      </c>
      <c r="J154" s="4">
        <f t="shared" si="68"/>
        <v>1091.3531399999999</v>
      </c>
      <c r="K154" s="34"/>
      <c r="L154" s="36"/>
      <c r="M154" s="23"/>
    </row>
    <row r="155" spans="1:13" x14ac:dyDescent="0.25">
      <c r="A155" s="31"/>
      <c r="B155" s="30"/>
      <c r="C155" s="2" t="s">
        <v>49</v>
      </c>
      <c r="D155" s="3" t="s">
        <v>9</v>
      </c>
      <c r="E155" s="3">
        <v>1</v>
      </c>
      <c r="F155" s="3"/>
      <c r="G155" s="4">
        <v>50.57</v>
      </c>
      <c r="H155" s="4">
        <f t="shared" si="66"/>
        <v>98.906323099999994</v>
      </c>
      <c r="I155" s="4">
        <f>E155*G155</f>
        <v>50.57</v>
      </c>
      <c r="J155" s="4">
        <f t="shared" si="68"/>
        <v>98.906323099999994</v>
      </c>
      <c r="K155" s="34"/>
      <c r="L155" s="36"/>
      <c r="M155" s="23"/>
    </row>
    <row r="156" spans="1:13" x14ac:dyDescent="0.25">
      <c r="A156" s="31"/>
      <c r="B156" s="30"/>
      <c r="C156" s="2" t="s">
        <v>49</v>
      </c>
      <c r="D156" s="3" t="s">
        <v>10</v>
      </c>
      <c r="E156" s="3">
        <v>1</v>
      </c>
      <c r="F156" s="3">
        <v>2</v>
      </c>
      <c r="G156" s="4">
        <v>21.34</v>
      </c>
      <c r="H156" s="4">
        <f t="shared" si="66"/>
        <v>41.737412200000001</v>
      </c>
      <c r="I156" s="4">
        <f t="shared" ref="I156:I161" si="72">F156*G156</f>
        <v>42.68</v>
      </c>
      <c r="J156" s="4">
        <f t="shared" si="68"/>
        <v>83.474824400000003</v>
      </c>
      <c r="K156" s="34"/>
      <c r="L156" s="36"/>
      <c r="M156" s="23"/>
    </row>
    <row r="157" spans="1:13" x14ac:dyDescent="0.25">
      <c r="A157" s="31"/>
      <c r="B157" s="30"/>
      <c r="C157" s="2" t="s">
        <v>49</v>
      </c>
      <c r="D157" s="3" t="s">
        <v>12</v>
      </c>
      <c r="E157" s="3">
        <v>2</v>
      </c>
      <c r="F157" s="3">
        <v>3</v>
      </c>
      <c r="G157" s="4">
        <v>21.34</v>
      </c>
      <c r="H157" s="4">
        <f t="shared" si="66"/>
        <v>41.737412200000001</v>
      </c>
      <c r="I157" s="4">
        <f t="shared" si="72"/>
        <v>64.02</v>
      </c>
      <c r="J157" s="4">
        <f t="shared" si="68"/>
        <v>125.21223659999998</v>
      </c>
      <c r="K157" s="34"/>
      <c r="L157" s="36"/>
      <c r="M157" s="23"/>
    </row>
    <row r="158" spans="1:13" x14ac:dyDescent="0.25">
      <c r="A158" s="31"/>
      <c r="B158" s="30"/>
      <c r="C158" s="2" t="s">
        <v>49</v>
      </c>
      <c r="D158" s="3" t="s">
        <v>13</v>
      </c>
      <c r="E158" s="3">
        <v>2</v>
      </c>
      <c r="F158" s="3">
        <v>4</v>
      </c>
      <c r="G158" s="4">
        <v>22.32</v>
      </c>
      <c r="H158" s="4">
        <f t="shared" si="66"/>
        <v>43.6541256</v>
      </c>
      <c r="I158" s="4">
        <f t="shared" si="72"/>
        <v>89.28</v>
      </c>
      <c r="J158" s="4">
        <f t="shared" si="68"/>
        <v>174.6165024</v>
      </c>
      <c r="K158" s="34"/>
      <c r="L158" s="36"/>
      <c r="M158" s="23"/>
    </row>
    <row r="159" spans="1:13" x14ac:dyDescent="0.25">
      <c r="A159" s="31"/>
      <c r="B159" s="30"/>
      <c r="C159" s="2" t="s">
        <v>52</v>
      </c>
      <c r="D159" s="3" t="s">
        <v>10</v>
      </c>
      <c r="E159" s="3">
        <v>1</v>
      </c>
      <c r="F159" s="3">
        <v>2</v>
      </c>
      <c r="G159" s="4">
        <v>21.34</v>
      </c>
      <c r="H159" s="4">
        <f t="shared" si="66"/>
        <v>41.737412200000001</v>
      </c>
      <c r="I159" s="4">
        <f t="shared" si="72"/>
        <v>42.68</v>
      </c>
      <c r="J159" s="4">
        <f t="shared" si="68"/>
        <v>83.474824400000003</v>
      </c>
      <c r="K159" s="34"/>
      <c r="L159" s="36"/>
      <c r="M159" s="23"/>
    </row>
    <row r="160" spans="1:13" x14ac:dyDescent="0.25">
      <c r="A160" s="31"/>
      <c r="B160" s="30"/>
      <c r="C160" s="2" t="s">
        <v>52</v>
      </c>
      <c r="D160" s="3" t="s">
        <v>12</v>
      </c>
      <c r="E160" s="3">
        <v>2</v>
      </c>
      <c r="F160" s="3">
        <v>3</v>
      </c>
      <c r="G160" s="4">
        <v>21.34</v>
      </c>
      <c r="H160" s="4">
        <f t="shared" si="66"/>
        <v>41.737412200000001</v>
      </c>
      <c r="I160" s="4">
        <f t="shared" si="72"/>
        <v>64.02</v>
      </c>
      <c r="J160" s="4">
        <f t="shared" si="68"/>
        <v>125.21223659999998</v>
      </c>
      <c r="K160" s="34"/>
      <c r="L160" s="36"/>
      <c r="M160" s="23"/>
    </row>
    <row r="161" spans="1:13" x14ac:dyDescent="0.25">
      <c r="A161" s="31"/>
      <c r="B161" s="40"/>
      <c r="C161" s="2" t="s">
        <v>52</v>
      </c>
      <c r="D161" s="3" t="s">
        <v>13</v>
      </c>
      <c r="E161" s="3">
        <v>3</v>
      </c>
      <c r="F161" s="3">
        <v>5</v>
      </c>
      <c r="G161" s="4">
        <v>22.32</v>
      </c>
      <c r="H161" s="4">
        <f t="shared" si="66"/>
        <v>43.6541256</v>
      </c>
      <c r="I161" s="4">
        <f t="shared" si="72"/>
        <v>111.6</v>
      </c>
      <c r="J161" s="4">
        <f t="shared" si="68"/>
        <v>218.27062799999999</v>
      </c>
      <c r="K161" s="34"/>
      <c r="L161" s="36"/>
      <c r="M161" s="23"/>
    </row>
    <row r="162" spans="1:13" x14ac:dyDescent="0.25">
      <c r="A162" s="31"/>
      <c r="B162" s="25" t="s">
        <v>14</v>
      </c>
      <c r="C162" s="26"/>
      <c r="D162" s="3"/>
      <c r="E162" s="5">
        <f>SUM(E142:E161)</f>
        <v>170</v>
      </c>
      <c r="F162" s="5">
        <f>SUM(F142:F161)</f>
        <v>216</v>
      </c>
      <c r="G162" s="6">
        <f>I162/E162</f>
        <v>41.689000000000014</v>
      </c>
      <c r="H162" s="6"/>
      <c r="I162" s="6">
        <f t="shared" ref="I162:J162" si="73">SUM(I142:I161)</f>
        <v>7087.1300000000028</v>
      </c>
      <c r="J162" s="6">
        <f t="shared" si="73"/>
        <v>13861.221467900003</v>
      </c>
      <c r="K162" s="34"/>
      <c r="L162" s="36"/>
      <c r="M162" s="23"/>
    </row>
    <row r="163" spans="1:13" x14ac:dyDescent="0.25">
      <c r="A163" s="31"/>
      <c r="B163" s="38" t="s">
        <v>78</v>
      </c>
      <c r="C163" s="2" t="s">
        <v>62</v>
      </c>
      <c r="D163" s="3" t="s">
        <v>8</v>
      </c>
      <c r="E163" s="3">
        <v>5</v>
      </c>
      <c r="F163" s="3"/>
      <c r="G163" s="4">
        <v>78.569999999999993</v>
      </c>
      <c r="H163" s="4">
        <f t="shared" ref="H163:H190" si="74">G163*1.95583</f>
        <v>153.66956309999998</v>
      </c>
      <c r="I163" s="4">
        <f t="shared" ref="I163:I165" si="75">E163*G163</f>
        <v>392.84999999999997</v>
      </c>
      <c r="J163" s="4">
        <f t="shared" ref="J163:J190" si="76">I163*1.95583</f>
        <v>768.34781549999991</v>
      </c>
      <c r="K163" s="34"/>
      <c r="L163" s="36"/>
      <c r="M163" s="23"/>
    </row>
    <row r="164" spans="1:13" x14ac:dyDescent="0.25">
      <c r="A164" s="31"/>
      <c r="B164" s="30"/>
      <c r="C164" s="2" t="s">
        <v>62</v>
      </c>
      <c r="D164" s="3" t="s">
        <v>9</v>
      </c>
      <c r="E164" s="3">
        <v>5</v>
      </c>
      <c r="F164" s="3"/>
      <c r="G164" s="4">
        <v>50.57</v>
      </c>
      <c r="H164" s="4">
        <f t="shared" si="74"/>
        <v>98.906323099999994</v>
      </c>
      <c r="I164" s="4">
        <f t="shared" si="75"/>
        <v>252.85</v>
      </c>
      <c r="J164" s="4">
        <f t="shared" si="76"/>
        <v>494.53161549999999</v>
      </c>
      <c r="K164" s="34"/>
      <c r="L164" s="36"/>
      <c r="M164" s="23"/>
    </row>
    <row r="165" spans="1:13" x14ac:dyDescent="0.25">
      <c r="A165" s="31"/>
      <c r="B165" s="30"/>
      <c r="C165" s="2" t="s">
        <v>62</v>
      </c>
      <c r="D165" s="3" t="s">
        <v>50</v>
      </c>
      <c r="E165" s="3">
        <v>1</v>
      </c>
      <c r="F165" s="3"/>
      <c r="G165" s="4">
        <v>40.57</v>
      </c>
      <c r="H165" s="4">
        <f t="shared" si="74"/>
        <v>79.348023099999992</v>
      </c>
      <c r="I165" s="4">
        <f t="shared" si="75"/>
        <v>40.57</v>
      </c>
      <c r="J165" s="4">
        <f t="shared" si="76"/>
        <v>79.348023099999992</v>
      </c>
      <c r="K165" s="34"/>
      <c r="L165" s="36"/>
      <c r="M165" s="23"/>
    </row>
    <row r="166" spans="1:13" x14ac:dyDescent="0.25">
      <c r="A166" s="31"/>
      <c r="B166" s="30"/>
      <c r="C166" s="2" t="s">
        <v>62</v>
      </c>
      <c r="D166" s="3" t="s">
        <v>10</v>
      </c>
      <c r="E166" s="3">
        <v>3</v>
      </c>
      <c r="F166" s="3">
        <v>5</v>
      </c>
      <c r="G166" s="4">
        <v>21.34</v>
      </c>
      <c r="H166" s="4">
        <f t="shared" si="74"/>
        <v>41.737412200000001</v>
      </c>
      <c r="I166" s="4">
        <f t="shared" ref="I166:I168" si="77">F166*G166</f>
        <v>106.7</v>
      </c>
      <c r="J166" s="4">
        <f t="shared" si="76"/>
        <v>208.687061</v>
      </c>
      <c r="K166" s="34"/>
      <c r="L166" s="36"/>
      <c r="M166" s="23"/>
    </row>
    <row r="167" spans="1:13" x14ac:dyDescent="0.25">
      <c r="A167" s="31"/>
      <c r="B167" s="30"/>
      <c r="C167" s="2" t="s">
        <v>62</v>
      </c>
      <c r="D167" s="3" t="s">
        <v>12</v>
      </c>
      <c r="E167" s="3">
        <v>20</v>
      </c>
      <c r="F167" s="3">
        <v>33</v>
      </c>
      <c r="G167" s="4">
        <v>21.34</v>
      </c>
      <c r="H167" s="4">
        <f t="shared" si="74"/>
        <v>41.737412200000001</v>
      </c>
      <c r="I167" s="4">
        <f t="shared" si="77"/>
        <v>704.22</v>
      </c>
      <c r="J167" s="4">
        <f t="shared" si="76"/>
        <v>1377.3346025999999</v>
      </c>
      <c r="K167" s="34"/>
      <c r="L167" s="36"/>
      <c r="M167" s="23"/>
    </row>
    <row r="168" spans="1:13" x14ac:dyDescent="0.25">
      <c r="A168" s="31"/>
      <c r="B168" s="30"/>
      <c r="C168" s="2" t="s">
        <v>62</v>
      </c>
      <c r="D168" s="3" t="s">
        <v>13</v>
      </c>
      <c r="E168" s="3">
        <v>20</v>
      </c>
      <c r="F168" s="3">
        <v>36</v>
      </c>
      <c r="G168" s="4">
        <v>22.32</v>
      </c>
      <c r="H168" s="4">
        <f t="shared" si="74"/>
        <v>43.6541256</v>
      </c>
      <c r="I168" s="4">
        <f t="shared" si="77"/>
        <v>803.52</v>
      </c>
      <c r="J168" s="4">
        <f t="shared" si="76"/>
        <v>1571.5485216</v>
      </c>
      <c r="K168" s="34"/>
      <c r="L168" s="36"/>
      <c r="M168" s="23"/>
    </row>
    <row r="169" spans="1:13" x14ac:dyDescent="0.25">
      <c r="A169" s="31"/>
      <c r="B169" s="30"/>
      <c r="C169" s="2" t="s">
        <v>60</v>
      </c>
      <c r="D169" s="3" t="s">
        <v>15</v>
      </c>
      <c r="E169" s="3">
        <v>6</v>
      </c>
      <c r="F169" s="3"/>
      <c r="G169" s="4">
        <v>49.57</v>
      </c>
      <c r="H169" s="4">
        <f t="shared" si="74"/>
        <v>96.950493100000003</v>
      </c>
      <c r="I169" s="4">
        <f t="shared" ref="I169:I172" si="78">E169*G169</f>
        <v>297.42</v>
      </c>
      <c r="J169" s="4">
        <f t="shared" si="76"/>
        <v>581.70295859999999</v>
      </c>
      <c r="K169" s="34"/>
      <c r="L169" s="36"/>
      <c r="M169" s="23"/>
    </row>
    <row r="170" spans="1:13" x14ac:dyDescent="0.25">
      <c r="A170" s="31"/>
      <c r="B170" s="30"/>
      <c r="C170" s="2" t="s">
        <v>60</v>
      </c>
      <c r="D170" s="3" t="s">
        <v>8</v>
      </c>
      <c r="E170" s="3">
        <v>28</v>
      </c>
      <c r="F170" s="3"/>
      <c r="G170" s="4">
        <v>42.57</v>
      </c>
      <c r="H170" s="4">
        <f t="shared" si="74"/>
        <v>83.259683100000004</v>
      </c>
      <c r="I170" s="4">
        <f t="shared" si="78"/>
        <v>1191.96</v>
      </c>
      <c r="J170" s="4">
        <f t="shared" si="76"/>
        <v>2331.2711267999998</v>
      </c>
      <c r="K170" s="34"/>
      <c r="L170" s="36"/>
      <c r="M170" s="23"/>
    </row>
    <row r="171" spans="1:13" x14ac:dyDescent="0.25">
      <c r="A171" s="31"/>
      <c r="B171" s="30"/>
      <c r="C171" s="2" t="s">
        <v>60</v>
      </c>
      <c r="D171" s="3" t="s">
        <v>9</v>
      </c>
      <c r="E171" s="3">
        <v>2</v>
      </c>
      <c r="F171" s="3"/>
      <c r="G171" s="4">
        <v>42.57</v>
      </c>
      <c r="H171" s="4">
        <f t="shared" si="74"/>
        <v>83.259683100000004</v>
      </c>
      <c r="I171" s="4">
        <f t="shared" si="78"/>
        <v>85.14</v>
      </c>
      <c r="J171" s="4">
        <f t="shared" si="76"/>
        <v>166.51936620000001</v>
      </c>
      <c r="K171" s="34"/>
      <c r="L171" s="36"/>
      <c r="M171" s="23"/>
    </row>
    <row r="172" spans="1:13" x14ac:dyDescent="0.25">
      <c r="A172" s="31"/>
      <c r="B172" s="30"/>
      <c r="C172" s="2" t="s">
        <v>60</v>
      </c>
      <c r="D172" s="3" t="s">
        <v>50</v>
      </c>
      <c r="E172" s="3">
        <v>5</v>
      </c>
      <c r="F172" s="3"/>
      <c r="G172" s="4">
        <v>40.57</v>
      </c>
      <c r="H172" s="4">
        <f t="shared" si="74"/>
        <v>79.348023099999992</v>
      </c>
      <c r="I172" s="4">
        <f t="shared" si="78"/>
        <v>202.85</v>
      </c>
      <c r="J172" s="4">
        <f t="shared" si="76"/>
        <v>396.7401155</v>
      </c>
      <c r="K172" s="34"/>
      <c r="L172" s="36"/>
      <c r="M172" s="23"/>
    </row>
    <row r="173" spans="1:13" x14ac:dyDescent="0.25">
      <c r="A173" s="31"/>
      <c r="B173" s="30"/>
      <c r="C173" s="2" t="s">
        <v>60</v>
      </c>
      <c r="D173" s="3" t="s">
        <v>10</v>
      </c>
      <c r="E173" s="3">
        <v>1</v>
      </c>
      <c r="F173" s="3">
        <v>2</v>
      </c>
      <c r="G173" s="4">
        <v>21.34</v>
      </c>
      <c r="H173" s="4">
        <f t="shared" si="74"/>
        <v>41.737412200000001</v>
      </c>
      <c r="I173" s="4">
        <f t="shared" ref="I173:I175" si="79">F173*G173</f>
        <v>42.68</v>
      </c>
      <c r="J173" s="4">
        <f t="shared" si="76"/>
        <v>83.474824400000003</v>
      </c>
      <c r="K173" s="34"/>
      <c r="L173" s="36"/>
      <c r="M173" s="23"/>
    </row>
    <row r="174" spans="1:13" x14ac:dyDescent="0.25">
      <c r="A174" s="31"/>
      <c r="B174" s="30"/>
      <c r="C174" s="2" t="s">
        <v>60</v>
      </c>
      <c r="D174" s="3" t="s">
        <v>12</v>
      </c>
      <c r="E174" s="3">
        <v>40</v>
      </c>
      <c r="F174" s="3">
        <v>67</v>
      </c>
      <c r="G174" s="4">
        <v>21.34</v>
      </c>
      <c r="H174" s="4">
        <f t="shared" si="74"/>
        <v>41.737412200000001</v>
      </c>
      <c r="I174" s="4">
        <f t="shared" si="79"/>
        <v>1429.78</v>
      </c>
      <c r="J174" s="4">
        <f t="shared" si="76"/>
        <v>2796.4066174</v>
      </c>
      <c r="K174" s="34"/>
      <c r="L174" s="36"/>
      <c r="M174" s="23"/>
    </row>
    <row r="175" spans="1:13" x14ac:dyDescent="0.25">
      <c r="A175" s="31"/>
      <c r="B175" s="30"/>
      <c r="C175" s="2" t="s">
        <v>60</v>
      </c>
      <c r="D175" s="3" t="s">
        <v>13</v>
      </c>
      <c r="E175" s="3">
        <v>40</v>
      </c>
      <c r="F175" s="3">
        <v>73</v>
      </c>
      <c r="G175" s="4">
        <v>22.32</v>
      </c>
      <c r="H175" s="4">
        <f t="shared" si="74"/>
        <v>43.6541256</v>
      </c>
      <c r="I175" s="4">
        <f t="shared" si="79"/>
        <v>1629.3600000000001</v>
      </c>
      <c r="J175" s="4">
        <f t="shared" si="76"/>
        <v>3186.7511688</v>
      </c>
      <c r="K175" s="34"/>
      <c r="L175" s="36"/>
      <c r="M175" s="23"/>
    </row>
    <row r="176" spans="1:13" x14ac:dyDescent="0.25">
      <c r="A176" s="31"/>
      <c r="B176" s="30"/>
      <c r="C176" s="2" t="s">
        <v>52</v>
      </c>
      <c r="D176" s="3" t="s">
        <v>9</v>
      </c>
      <c r="E176" s="3">
        <v>3</v>
      </c>
      <c r="F176" s="3"/>
      <c r="G176" s="4">
        <v>42.57</v>
      </c>
      <c r="H176" s="4">
        <f t="shared" si="74"/>
        <v>83.259683100000004</v>
      </c>
      <c r="I176" s="4">
        <f>E176*G176</f>
        <v>127.71000000000001</v>
      </c>
      <c r="J176" s="4">
        <f t="shared" si="76"/>
        <v>249.7790493</v>
      </c>
      <c r="K176" s="34"/>
      <c r="L176" s="36"/>
      <c r="M176" s="23"/>
    </row>
    <row r="177" spans="1:13" x14ac:dyDescent="0.25">
      <c r="A177" s="31"/>
      <c r="B177" s="30"/>
      <c r="C177" s="2" t="s">
        <v>52</v>
      </c>
      <c r="D177" s="3" t="s">
        <v>10</v>
      </c>
      <c r="E177" s="3">
        <v>6</v>
      </c>
      <c r="F177" s="3">
        <v>10</v>
      </c>
      <c r="G177" s="4">
        <v>21.34</v>
      </c>
      <c r="H177" s="4">
        <f t="shared" si="74"/>
        <v>41.737412200000001</v>
      </c>
      <c r="I177" s="4">
        <f t="shared" ref="I177:I181" si="80">F177*G177</f>
        <v>213.4</v>
      </c>
      <c r="J177" s="4">
        <f t="shared" si="76"/>
        <v>417.374122</v>
      </c>
      <c r="K177" s="34"/>
      <c r="L177" s="36"/>
      <c r="M177" s="23"/>
    </row>
    <row r="178" spans="1:13" x14ac:dyDescent="0.25">
      <c r="A178" s="31"/>
      <c r="B178" s="30"/>
      <c r="C178" s="2" t="s">
        <v>52</v>
      </c>
      <c r="D178" s="3" t="s">
        <v>11</v>
      </c>
      <c r="E178" s="3">
        <v>1</v>
      </c>
      <c r="F178" s="3">
        <v>2</v>
      </c>
      <c r="G178" s="4">
        <v>21.34</v>
      </c>
      <c r="H178" s="4">
        <f t="shared" si="74"/>
        <v>41.737412200000001</v>
      </c>
      <c r="I178" s="4">
        <f t="shared" si="80"/>
        <v>42.68</v>
      </c>
      <c r="J178" s="4">
        <f t="shared" si="76"/>
        <v>83.474824400000003</v>
      </c>
      <c r="K178" s="34"/>
      <c r="L178" s="36"/>
      <c r="M178" s="23"/>
    </row>
    <row r="179" spans="1:13" x14ac:dyDescent="0.25">
      <c r="A179" s="31"/>
      <c r="B179" s="30"/>
      <c r="C179" s="2" t="s">
        <v>52</v>
      </c>
      <c r="D179" s="3" t="s">
        <v>12</v>
      </c>
      <c r="E179" s="3">
        <v>17</v>
      </c>
      <c r="F179" s="3">
        <v>28</v>
      </c>
      <c r="G179" s="4">
        <v>21.34</v>
      </c>
      <c r="H179" s="4">
        <f t="shared" si="74"/>
        <v>41.737412200000001</v>
      </c>
      <c r="I179" s="4">
        <f t="shared" si="80"/>
        <v>597.52</v>
      </c>
      <c r="J179" s="4">
        <f t="shared" si="76"/>
        <v>1168.6475415999998</v>
      </c>
      <c r="K179" s="34"/>
      <c r="L179" s="36"/>
      <c r="M179" s="23"/>
    </row>
    <row r="180" spans="1:13" x14ac:dyDescent="0.25">
      <c r="A180" s="31"/>
      <c r="B180" s="30"/>
      <c r="C180" s="2" t="s">
        <v>52</v>
      </c>
      <c r="D180" s="3" t="s">
        <v>13</v>
      </c>
      <c r="E180" s="3">
        <v>18</v>
      </c>
      <c r="F180" s="3">
        <v>33</v>
      </c>
      <c r="G180" s="4">
        <v>22.32</v>
      </c>
      <c r="H180" s="4">
        <f t="shared" si="74"/>
        <v>43.6541256</v>
      </c>
      <c r="I180" s="4">
        <f t="shared" si="80"/>
        <v>736.56000000000006</v>
      </c>
      <c r="J180" s="4">
        <f t="shared" si="76"/>
        <v>1440.5861448000001</v>
      </c>
      <c r="K180" s="34"/>
      <c r="L180" s="36"/>
      <c r="M180" s="23"/>
    </row>
    <row r="181" spans="1:13" x14ac:dyDescent="0.25">
      <c r="A181" s="31"/>
      <c r="B181" s="30"/>
      <c r="C181" s="2" t="s">
        <v>79</v>
      </c>
      <c r="D181" s="3" t="s">
        <v>12</v>
      </c>
      <c r="E181" s="3">
        <v>2</v>
      </c>
      <c r="F181" s="3">
        <v>3</v>
      </c>
      <c r="G181" s="4">
        <v>16.34</v>
      </c>
      <c r="H181" s="4">
        <f t="shared" si="74"/>
        <v>31.9582622</v>
      </c>
      <c r="I181" s="4">
        <f t="shared" si="80"/>
        <v>49.019999999999996</v>
      </c>
      <c r="J181" s="4">
        <f t="shared" si="76"/>
        <v>95.874786599999993</v>
      </c>
      <c r="K181" s="34"/>
      <c r="L181" s="36"/>
      <c r="M181" s="23"/>
    </row>
    <row r="182" spans="1:13" x14ac:dyDescent="0.25">
      <c r="A182" s="31"/>
      <c r="B182" s="30"/>
      <c r="C182" s="2" t="s">
        <v>49</v>
      </c>
      <c r="D182" s="3" t="s">
        <v>8</v>
      </c>
      <c r="E182" s="3">
        <v>6</v>
      </c>
      <c r="F182" s="3"/>
      <c r="G182" s="4">
        <v>78.569999999999993</v>
      </c>
      <c r="H182" s="4">
        <f t="shared" si="74"/>
        <v>153.66956309999998</v>
      </c>
      <c r="I182" s="4">
        <f t="shared" ref="I182:I183" si="81">E182*G182</f>
        <v>471.41999999999996</v>
      </c>
      <c r="J182" s="4">
        <f t="shared" si="76"/>
        <v>922.01737859999992</v>
      </c>
      <c r="K182" s="34"/>
      <c r="L182" s="36"/>
      <c r="M182" s="23"/>
    </row>
    <row r="183" spans="1:13" x14ac:dyDescent="0.25">
      <c r="A183" s="31"/>
      <c r="B183" s="30"/>
      <c r="C183" s="2" t="s">
        <v>49</v>
      </c>
      <c r="D183" s="3" t="s">
        <v>9</v>
      </c>
      <c r="E183" s="3">
        <v>1</v>
      </c>
      <c r="F183" s="3"/>
      <c r="G183" s="4">
        <v>50.57</v>
      </c>
      <c r="H183" s="4">
        <f t="shared" si="74"/>
        <v>98.906323099999994</v>
      </c>
      <c r="I183" s="4">
        <f t="shared" si="81"/>
        <v>50.57</v>
      </c>
      <c r="J183" s="4">
        <f t="shared" si="76"/>
        <v>98.906323099999994</v>
      </c>
      <c r="K183" s="34"/>
      <c r="L183" s="36"/>
      <c r="M183" s="23"/>
    </row>
    <row r="184" spans="1:13" x14ac:dyDescent="0.25">
      <c r="A184" s="31"/>
      <c r="B184" s="30"/>
      <c r="C184" s="2" t="s">
        <v>49</v>
      </c>
      <c r="D184" s="3" t="s">
        <v>12</v>
      </c>
      <c r="E184" s="3">
        <v>4</v>
      </c>
      <c r="F184" s="3">
        <v>7</v>
      </c>
      <c r="G184" s="4">
        <v>21.34</v>
      </c>
      <c r="H184" s="4">
        <f t="shared" si="74"/>
        <v>41.737412200000001</v>
      </c>
      <c r="I184" s="4">
        <f t="shared" ref="I184:I185" si="82">F184*G184</f>
        <v>149.38</v>
      </c>
      <c r="J184" s="4">
        <f t="shared" si="76"/>
        <v>292.16188539999996</v>
      </c>
      <c r="K184" s="34"/>
      <c r="L184" s="36"/>
      <c r="M184" s="23"/>
    </row>
    <row r="185" spans="1:13" x14ac:dyDescent="0.25">
      <c r="A185" s="31"/>
      <c r="B185" s="30"/>
      <c r="C185" s="2" t="s">
        <v>49</v>
      </c>
      <c r="D185" s="3" t="s">
        <v>13</v>
      </c>
      <c r="E185" s="3">
        <v>4</v>
      </c>
      <c r="F185" s="3">
        <v>7</v>
      </c>
      <c r="G185" s="4">
        <v>22.32</v>
      </c>
      <c r="H185" s="4">
        <f t="shared" si="74"/>
        <v>43.6541256</v>
      </c>
      <c r="I185" s="4">
        <f t="shared" si="82"/>
        <v>156.24</v>
      </c>
      <c r="J185" s="4">
        <f t="shared" si="76"/>
        <v>305.57887920000002</v>
      </c>
      <c r="K185" s="34"/>
      <c r="L185" s="36"/>
      <c r="M185" s="23"/>
    </row>
    <row r="186" spans="1:13" x14ac:dyDescent="0.25">
      <c r="A186" s="31"/>
      <c r="B186" s="30"/>
      <c r="C186" s="2" t="s">
        <v>53</v>
      </c>
      <c r="D186" s="3" t="s">
        <v>8</v>
      </c>
      <c r="E186" s="3">
        <v>1</v>
      </c>
      <c r="F186" s="3"/>
      <c r="G186" s="4">
        <v>31.57</v>
      </c>
      <c r="H186" s="4">
        <f t="shared" si="74"/>
        <v>61.745553100000002</v>
      </c>
      <c r="I186" s="4">
        <f>E186*G186</f>
        <v>31.57</v>
      </c>
      <c r="J186" s="4">
        <f t="shared" si="76"/>
        <v>61.745553100000002</v>
      </c>
      <c r="K186" s="34"/>
      <c r="L186" s="36"/>
      <c r="M186" s="23"/>
    </row>
    <row r="187" spans="1:13" x14ac:dyDescent="0.25">
      <c r="A187" s="31"/>
      <c r="B187" s="30"/>
      <c r="C187" s="2" t="s">
        <v>53</v>
      </c>
      <c r="D187" s="3" t="s">
        <v>12</v>
      </c>
      <c r="E187" s="3">
        <v>5</v>
      </c>
      <c r="F187" s="3">
        <v>8</v>
      </c>
      <c r="G187" s="4">
        <v>14.34</v>
      </c>
      <c r="H187" s="4">
        <f t="shared" si="74"/>
        <v>28.046602199999999</v>
      </c>
      <c r="I187" s="4">
        <f t="shared" ref="I187:I190" si="83">F187*G187</f>
        <v>114.72</v>
      </c>
      <c r="J187" s="4">
        <f t="shared" si="76"/>
        <v>224.37281759999999</v>
      </c>
      <c r="K187" s="34"/>
      <c r="L187" s="36"/>
      <c r="M187" s="23"/>
    </row>
    <row r="188" spans="1:13" x14ac:dyDescent="0.25">
      <c r="A188" s="31"/>
      <c r="B188" s="30"/>
      <c r="C188" s="2" t="s">
        <v>51</v>
      </c>
      <c r="D188" s="3" t="s">
        <v>12</v>
      </c>
      <c r="E188" s="3">
        <v>1</v>
      </c>
      <c r="F188" s="3">
        <v>2</v>
      </c>
      <c r="G188" s="4">
        <v>21.34</v>
      </c>
      <c r="H188" s="4">
        <f t="shared" si="74"/>
        <v>41.737412200000001</v>
      </c>
      <c r="I188" s="4">
        <f t="shared" si="83"/>
        <v>42.68</v>
      </c>
      <c r="J188" s="4">
        <f t="shared" si="76"/>
        <v>83.474824400000003</v>
      </c>
      <c r="K188" s="34"/>
      <c r="L188" s="36"/>
      <c r="M188" s="23"/>
    </row>
    <row r="189" spans="1:13" x14ac:dyDescent="0.25">
      <c r="A189" s="31"/>
      <c r="B189" s="30"/>
      <c r="C189" s="2" t="s">
        <v>51</v>
      </c>
      <c r="D189" s="3" t="s">
        <v>13</v>
      </c>
      <c r="E189" s="3">
        <v>1</v>
      </c>
      <c r="F189" s="3">
        <v>2</v>
      </c>
      <c r="G189" s="4">
        <v>22.32</v>
      </c>
      <c r="H189" s="4">
        <f t="shared" si="74"/>
        <v>43.6541256</v>
      </c>
      <c r="I189" s="4">
        <f t="shared" si="83"/>
        <v>44.64</v>
      </c>
      <c r="J189" s="4">
        <f t="shared" si="76"/>
        <v>87.308251200000001</v>
      </c>
      <c r="K189" s="34"/>
      <c r="L189" s="36"/>
      <c r="M189" s="23"/>
    </row>
    <row r="190" spans="1:13" x14ac:dyDescent="0.25">
      <c r="A190" s="31"/>
      <c r="B190" s="40"/>
      <c r="C190" s="2" t="s">
        <v>68</v>
      </c>
      <c r="D190" s="3" t="s">
        <v>12</v>
      </c>
      <c r="E190" s="3">
        <v>1</v>
      </c>
      <c r="F190" s="3">
        <v>2</v>
      </c>
      <c r="G190" s="4">
        <v>21.34</v>
      </c>
      <c r="H190" s="4">
        <f t="shared" si="74"/>
        <v>41.737412200000001</v>
      </c>
      <c r="I190" s="4">
        <f t="shared" si="83"/>
        <v>42.68</v>
      </c>
      <c r="J190" s="4">
        <f t="shared" si="76"/>
        <v>83.474824400000003</v>
      </c>
      <c r="K190" s="34"/>
      <c r="L190" s="36"/>
      <c r="M190" s="23"/>
    </row>
    <row r="191" spans="1:13" x14ac:dyDescent="0.25">
      <c r="A191" s="31"/>
      <c r="B191" s="25" t="s">
        <v>14</v>
      </c>
      <c r="C191" s="26"/>
      <c r="D191" s="3"/>
      <c r="E191" s="5">
        <f>SUM(E163:E190)</f>
        <v>247</v>
      </c>
      <c r="F191" s="5">
        <f>SUM(F163:F190)</f>
        <v>320</v>
      </c>
      <c r="G191" s="6">
        <f>I191/E191</f>
        <v>40.691052631578934</v>
      </c>
      <c r="H191" s="6"/>
      <c r="I191" s="6">
        <f t="shared" ref="I191:J191" si="84">SUM(I163:I190)</f>
        <v>10050.689999999997</v>
      </c>
      <c r="J191" s="6">
        <f t="shared" si="84"/>
        <v>19657.441022700001</v>
      </c>
      <c r="K191" s="34"/>
      <c r="L191" s="36"/>
    </row>
    <row r="192" spans="1:13" x14ac:dyDescent="0.25">
      <c r="A192" s="32"/>
      <c r="B192" s="27" t="s">
        <v>16</v>
      </c>
      <c r="C192" s="28"/>
      <c r="D192" s="29"/>
      <c r="E192" s="5">
        <f>SUM(E191,E162,E141,E121,E97,E74,E65,E47,E41,E35,E10)</f>
        <v>3088</v>
      </c>
      <c r="F192" s="5">
        <f>SUM(F191,F162,F141,F121,F97,F74,F65,F47,F41,F35,F10)</f>
        <v>3419</v>
      </c>
      <c r="G192" s="6">
        <f>I192/E192</f>
        <v>41.657917746113995</v>
      </c>
      <c r="H192" s="6">
        <f>J192/E192</f>
        <v>81.475805265382121</v>
      </c>
      <c r="I192" s="6">
        <f t="shared" ref="I192:J192" si="85">SUM(I191,I162,I141,I121,I97,I74,I65,I47,I41,I35,I10)</f>
        <v>128639.65000000001</v>
      </c>
      <c r="J192" s="6">
        <f t="shared" si="85"/>
        <v>251597.28665950001</v>
      </c>
      <c r="K192" s="35"/>
      <c r="L192" s="37"/>
    </row>
    <row r="193" spans="9:10" x14ac:dyDescent="0.25">
      <c r="I193" s="7"/>
      <c r="J193" s="7"/>
    </row>
    <row r="194" spans="9:10" x14ac:dyDescent="0.25">
      <c r="I194" s="7"/>
      <c r="J194" s="7"/>
    </row>
  </sheetData>
  <autoFilter ref="A4:K192" xr:uid="{00000000-0009-0000-0000-000000000000}"/>
  <mergeCells count="29">
    <mergeCell ref="B75:B96"/>
    <mergeCell ref="B121:C121"/>
    <mergeCell ref="B163:B190"/>
    <mergeCell ref="B98:B120"/>
    <mergeCell ref="B141:C141"/>
    <mergeCell ref="B122:B140"/>
    <mergeCell ref="B162:C162"/>
    <mergeCell ref="B142:B161"/>
    <mergeCell ref="B192:D192"/>
    <mergeCell ref="B191:C191"/>
    <mergeCell ref="B5:B9"/>
    <mergeCell ref="A5:A192"/>
    <mergeCell ref="A3:L3"/>
    <mergeCell ref="B47:C47"/>
    <mergeCell ref="K5:K192"/>
    <mergeCell ref="L5:L192"/>
    <mergeCell ref="B36:B40"/>
    <mergeCell ref="B42:B46"/>
    <mergeCell ref="B11:B34"/>
    <mergeCell ref="B65:C65"/>
    <mergeCell ref="B48:B64"/>
    <mergeCell ref="B74:C74"/>
    <mergeCell ref="B66:B73"/>
    <mergeCell ref="B97:C97"/>
    <mergeCell ref="A1:L1"/>
    <mergeCell ref="B41:C41"/>
    <mergeCell ref="A2:K2"/>
    <mergeCell ref="B10:C10"/>
    <mergeCell ref="B35:C35"/>
  </mergeCells>
  <printOptions horizontalCentered="1"/>
  <pageMargins left="0.70866141732283472" right="0.70866141732283472" top="0.55118110236220474" bottom="0.55118110236220474" header="0.31496062992125984" footer="0.31496062992125984"/>
  <pageSetup paperSize="9" scale="5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206"/>
  <sheetViews>
    <sheetView topLeftCell="A169" zoomScale="90" zoomScaleNormal="90" workbookViewId="0">
      <selection activeCell="A5" sqref="A5:A192"/>
    </sheetView>
  </sheetViews>
  <sheetFormatPr defaultColWidth="9.28515625" defaultRowHeight="15" x14ac:dyDescent="0.25"/>
  <cols>
    <col min="1" max="3" width="10.7109375" style="1" customWidth="1"/>
    <col min="4" max="4" width="30.7109375" style="1" bestFit="1" customWidth="1"/>
    <col min="5" max="6" width="12.7109375" style="1" customWidth="1"/>
    <col min="7" max="8" width="13.7109375" style="1" customWidth="1"/>
    <col min="9" max="10" width="17.7109375" style="1" customWidth="1"/>
    <col min="11" max="12" width="11.85546875" style="1" customWidth="1"/>
    <col min="13" max="16384" width="9.28515625" style="1"/>
  </cols>
  <sheetData>
    <row r="1" spans="1:12" ht="15.75" customHeight="1" x14ac:dyDescent="0.25">
      <c r="A1" s="24" t="s">
        <v>17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15.75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2" ht="15.75" customHeight="1" x14ac:dyDescent="0.25">
      <c r="A3" s="33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12" ht="117" customHeight="1" x14ac:dyDescent="0.25">
      <c r="A4" s="20" t="s">
        <v>2</v>
      </c>
      <c r="B4" s="20" t="s">
        <v>3</v>
      </c>
      <c r="C4" s="20" t="s">
        <v>4</v>
      </c>
      <c r="D4" s="22" t="s">
        <v>5</v>
      </c>
      <c r="E4" s="20" t="s">
        <v>6</v>
      </c>
      <c r="F4" s="20" t="s">
        <v>7</v>
      </c>
      <c r="G4" s="20" t="s">
        <v>40</v>
      </c>
      <c r="H4" s="20" t="s">
        <v>54</v>
      </c>
      <c r="I4" s="20" t="s">
        <v>58</v>
      </c>
      <c r="J4" s="20" t="s">
        <v>59</v>
      </c>
      <c r="K4" s="21" t="s">
        <v>41</v>
      </c>
      <c r="L4" s="21" t="s">
        <v>55</v>
      </c>
    </row>
    <row r="5" spans="1:12" x14ac:dyDescent="0.25">
      <c r="A5" s="31" t="s">
        <v>64</v>
      </c>
      <c r="B5" s="30" t="s">
        <v>66</v>
      </c>
      <c r="C5" s="2" t="s">
        <v>61</v>
      </c>
      <c r="D5" s="3" t="s">
        <v>8</v>
      </c>
      <c r="E5" s="3">
        <v>60</v>
      </c>
      <c r="F5" s="3"/>
      <c r="G5" s="4"/>
      <c r="H5" s="4"/>
      <c r="I5" s="4"/>
      <c r="J5" s="4"/>
      <c r="K5" s="41"/>
      <c r="L5" s="43"/>
    </row>
    <row r="6" spans="1:12" x14ac:dyDescent="0.25">
      <c r="A6" s="31"/>
      <c r="B6" s="30"/>
      <c r="C6" s="2" t="s">
        <v>61</v>
      </c>
      <c r="D6" s="3" t="s">
        <v>9</v>
      </c>
      <c r="E6" s="3">
        <v>28</v>
      </c>
      <c r="F6" s="3"/>
      <c r="G6" s="4"/>
      <c r="H6" s="4"/>
      <c r="I6" s="4"/>
      <c r="J6" s="4"/>
      <c r="K6" s="41"/>
      <c r="L6" s="43"/>
    </row>
    <row r="7" spans="1:12" x14ac:dyDescent="0.25">
      <c r="A7" s="31"/>
      <c r="B7" s="30"/>
      <c r="C7" s="2" t="s">
        <v>61</v>
      </c>
      <c r="D7" s="3" t="s">
        <v>48</v>
      </c>
      <c r="E7" s="3">
        <v>7</v>
      </c>
      <c r="F7" s="3"/>
      <c r="G7" s="4"/>
      <c r="H7" s="4"/>
      <c r="I7" s="4"/>
      <c r="J7" s="4"/>
      <c r="K7" s="41"/>
      <c r="L7" s="43"/>
    </row>
    <row r="8" spans="1:12" x14ac:dyDescent="0.25">
      <c r="A8" s="31"/>
      <c r="B8" s="30"/>
      <c r="C8" s="2" t="s">
        <v>61</v>
      </c>
      <c r="D8" s="3" t="s">
        <v>10</v>
      </c>
      <c r="E8" s="3">
        <v>15</v>
      </c>
      <c r="F8" s="3">
        <v>23</v>
      </c>
      <c r="G8" s="4"/>
      <c r="H8" s="4"/>
      <c r="I8" s="4"/>
      <c r="J8" s="4"/>
      <c r="K8" s="41"/>
      <c r="L8" s="43"/>
    </row>
    <row r="9" spans="1:12" x14ac:dyDescent="0.25">
      <c r="A9" s="31"/>
      <c r="B9" s="30"/>
      <c r="C9" s="2" t="s">
        <v>61</v>
      </c>
      <c r="D9" s="3" t="s">
        <v>12</v>
      </c>
      <c r="E9" s="3">
        <v>39</v>
      </c>
      <c r="F9" s="3">
        <v>60</v>
      </c>
      <c r="G9" s="4"/>
      <c r="H9" s="4"/>
      <c r="I9" s="4"/>
      <c r="J9" s="4"/>
      <c r="K9" s="41"/>
      <c r="L9" s="43"/>
    </row>
    <row r="10" spans="1:12" x14ac:dyDescent="0.25">
      <c r="A10" s="31"/>
      <c r="B10" s="25" t="s">
        <v>14</v>
      </c>
      <c r="C10" s="26"/>
      <c r="D10" s="3"/>
      <c r="E10" s="5">
        <f>SUM(E5:E9)</f>
        <v>149</v>
      </c>
      <c r="F10" s="5">
        <f>SUM(F5:F9)</f>
        <v>83</v>
      </c>
      <c r="G10" s="6">
        <f>I10/E10</f>
        <v>0</v>
      </c>
      <c r="H10" s="6"/>
      <c r="I10" s="6"/>
      <c r="J10" s="6"/>
      <c r="K10" s="41"/>
      <c r="L10" s="43"/>
    </row>
    <row r="11" spans="1:12" x14ac:dyDescent="0.25">
      <c r="A11" s="31"/>
      <c r="B11" s="39" t="s">
        <v>67</v>
      </c>
      <c r="C11" s="2" t="s">
        <v>62</v>
      </c>
      <c r="D11" s="3" t="s">
        <v>8</v>
      </c>
      <c r="E11" s="3">
        <v>7</v>
      </c>
      <c r="F11" s="3"/>
      <c r="G11" s="4"/>
      <c r="H11" s="4"/>
      <c r="I11" s="4"/>
      <c r="J11" s="4"/>
      <c r="K11" s="41"/>
      <c r="L11" s="43"/>
    </row>
    <row r="12" spans="1:12" x14ac:dyDescent="0.25">
      <c r="A12" s="31"/>
      <c r="B12" s="39"/>
      <c r="C12" s="2" t="s">
        <v>62</v>
      </c>
      <c r="D12" s="3" t="s">
        <v>9</v>
      </c>
      <c r="E12" s="3">
        <v>5</v>
      </c>
      <c r="F12" s="3"/>
      <c r="G12" s="4"/>
      <c r="H12" s="4"/>
      <c r="I12" s="4"/>
      <c r="J12" s="4"/>
      <c r="K12" s="41"/>
      <c r="L12" s="43"/>
    </row>
    <row r="13" spans="1:12" x14ac:dyDescent="0.25">
      <c r="A13" s="31"/>
      <c r="B13" s="39"/>
      <c r="C13" s="2" t="s">
        <v>62</v>
      </c>
      <c r="D13" s="3" t="s">
        <v>50</v>
      </c>
      <c r="E13" s="3">
        <v>8</v>
      </c>
      <c r="F13" s="3"/>
      <c r="G13" s="4"/>
      <c r="H13" s="4"/>
      <c r="I13" s="4"/>
      <c r="J13" s="4"/>
      <c r="K13" s="41"/>
      <c r="L13" s="43"/>
    </row>
    <row r="14" spans="1:12" x14ac:dyDescent="0.25">
      <c r="A14" s="31"/>
      <c r="B14" s="39"/>
      <c r="C14" s="2" t="s">
        <v>62</v>
      </c>
      <c r="D14" s="3" t="s">
        <v>10</v>
      </c>
      <c r="E14" s="3">
        <v>4</v>
      </c>
      <c r="F14" s="3">
        <v>7</v>
      </c>
      <c r="G14" s="4"/>
      <c r="H14" s="4"/>
      <c r="I14" s="4"/>
      <c r="J14" s="4"/>
      <c r="K14" s="41"/>
      <c r="L14" s="43"/>
    </row>
    <row r="15" spans="1:12" x14ac:dyDescent="0.25">
      <c r="A15" s="31"/>
      <c r="B15" s="39"/>
      <c r="C15" s="2" t="s">
        <v>62</v>
      </c>
      <c r="D15" s="3" t="s">
        <v>12</v>
      </c>
      <c r="E15" s="3">
        <v>30</v>
      </c>
      <c r="F15" s="3">
        <v>50</v>
      </c>
      <c r="G15" s="4"/>
      <c r="H15" s="4"/>
      <c r="I15" s="4"/>
      <c r="J15" s="4"/>
      <c r="K15" s="41"/>
      <c r="L15" s="43"/>
    </row>
    <row r="16" spans="1:12" x14ac:dyDescent="0.25">
      <c r="A16" s="31"/>
      <c r="B16" s="39"/>
      <c r="C16" s="2" t="s">
        <v>62</v>
      </c>
      <c r="D16" s="3" t="s">
        <v>13</v>
      </c>
      <c r="E16" s="3">
        <v>30</v>
      </c>
      <c r="F16" s="3">
        <v>55</v>
      </c>
      <c r="G16" s="4"/>
      <c r="H16" s="4"/>
      <c r="I16" s="4"/>
      <c r="J16" s="4"/>
      <c r="K16" s="41"/>
      <c r="L16" s="43"/>
    </row>
    <row r="17" spans="1:12" x14ac:dyDescent="0.25">
      <c r="A17" s="31"/>
      <c r="B17" s="39"/>
      <c r="C17" s="2" t="s">
        <v>60</v>
      </c>
      <c r="D17" s="3" t="s">
        <v>15</v>
      </c>
      <c r="E17" s="3">
        <v>1</v>
      </c>
      <c r="F17" s="3"/>
      <c r="G17" s="4"/>
      <c r="H17" s="4"/>
      <c r="I17" s="4"/>
      <c r="J17" s="4"/>
      <c r="K17" s="41"/>
      <c r="L17" s="43"/>
    </row>
    <row r="18" spans="1:12" x14ac:dyDescent="0.25">
      <c r="A18" s="31"/>
      <c r="B18" s="39"/>
      <c r="C18" s="2" t="s">
        <v>60</v>
      </c>
      <c r="D18" s="3" t="s">
        <v>8</v>
      </c>
      <c r="E18" s="3">
        <v>30</v>
      </c>
      <c r="F18" s="3"/>
      <c r="G18" s="4"/>
      <c r="H18" s="4"/>
      <c r="I18" s="4"/>
      <c r="J18" s="4"/>
      <c r="K18" s="41"/>
      <c r="L18" s="43"/>
    </row>
    <row r="19" spans="1:12" x14ac:dyDescent="0.25">
      <c r="A19" s="31"/>
      <c r="B19" s="39"/>
      <c r="C19" s="2" t="s">
        <v>60</v>
      </c>
      <c r="D19" s="3" t="s">
        <v>9</v>
      </c>
      <c r="E19" s="3">
        <v>21</v>
      </c>
      <c r="F19" s="3"/>
      <c r="G19" s="4"/>
      <c r="H19" s="4"/>
      <c r="I19" s="4"/>
      <c r="J19" s="4"/>
      <c r="K19" s="41"/>
      <c r="L19" s="43"/>
    </row>
    <row r="20" spans="1:12" x14ac:dyDescent="0.25">
      <c r="A20" s="31"/>
      <c r="B20" s="39"/>
      <c r="C20" s="2" t="s">
        <v>60</v>
      </c>
      <c r="D20" s="3" t="s">
        <v>50</v>
      </c>
      <c r="E20" s="3">
        <v>7</v>
      </c>
      <c r="F20" s="3"/>
      <c r="G20" s="4"/>
      <c r="H20" s="4"/>
      <c r="I20" s="4"/>
      <c r="J20" s="4"/>
      <c r="K20" s="41"/>
      <c r="L20" s="43"/>
    </row>
    <row r="21" spans="1:12" x14ac:dyDescent="0.25">
      <c r="A21" s="31"/>
      <c r="B21" s="39"/>
      <c r="C21" s="2" t="s">
        <v>60</v>
      </c>
      <c r="D21" s="3" t="s">
        <v>10</v>
      </c>
      <c r="E21" s="3">
        <v>7</v>
      </c>
      <c r="F21" s="3">
        <v>12</v>
      </c>
      <c r="G21" s="4"/>
      <c r="H21" s="4"/>
      <c r="I21" s="4"/>
      <c r="J21" s="4"/>
      <c r="K21" s="41"/>
      <c r="L21" s="43"/>
    </row>
    <row r="22" spans="1:12" x14ac:dyDescent="0.25">
      <c r="A22" s="31"/>
      <c r="B22" s="39"/>
      <c r="C22" s="2" t="s">
        <v>60</v>
      </c>
      <c r="D22" s="3" t="s">
        <v>12</v>
      </c>
      <c r="E22" s="3">
        <v>50</v>
      </c>
      <c r="F22" s="3">
        <v>83</v>
      </c>
      <c r="G22" s="4"/>
      <c r="H22" s="4"/>
      <c r="I22" s="4"/>
      <c r="J22" s="4"/>
      <c r="K22" s="41"/>
      <c r="L22" s="43"/>
    </row>
    <row r="23" spans="1:12" x14ac:dyDescent="0.25">
      <c r="A23" s="31"/>
      <c r="B23" s="39"/>
      <c r="C23" s="2" t="s">
        <v>60</v>
      </c>
      <c r="D23" s="3" t="s">
        <v>13</v>
      </c>
      <c r="E23" s="3">
        <v>50</v>
      </c>
      <c r="F23" s="3">
        <v>91</v>
      </c>
      <c r="G23" s="4"/>
      <c r="H23" s="4"/>
      <c r="I23" s="4"/>
      <c r="J23" s="4"/>
      <c r="K23" s="41"/>
      <c r="L23" s="43"/>
    </row>
    <row r="24" spans="1:12" x14ac:dyDescent="0.25">
      <c r="A24" s="31"/>
      <c r="B24" s="39"/>
      <c r="C24" s="2" t="s">
        <v>52</v>
      </c>
      <c r="D24" s="3" t="s">
        <v>12</v>
      </c>
      <c r="E24" s="3">
        <v>2</v>
      </c>
      <c r="F24" s="3">
        <v>3</v>
      </c>
      <c r="G24" s="4"/>
      <c r="H24" s="4"/>
      <c r="I24" s="4"/>
      <c r="J24" s="4"/>
      <c r="K24" s="41"/>
      <c r="L24" s="43"/>
    </row>
    <row r="25" spans="1:12" x14ac:dyDescent="0.25">
      <c r="A25" s="31"/>
      <c r="B25" s="39"/>
      <c r="C25" s="2" t="s">
        <v>52</v>
      </c>
      <c r="D25" s="3" t="s">
        <v>13</v>
      </c>
      <c r="E25" s="3">
        <v>3</v>
      </c>
      <c r="F25" s="3">
        <v>5</v>
      </c>
      <c r="G25" s="4"/>
      <c r="H25" s="4"/>
      <c r="I25" s="4"/>
      <c r="J25" s="4"/>
      <c r="K25" s="41"/>
      <c r="L25" s="43"/>
    </row>
    <row r="26" spans="1:12" x14ac:dyDescent="0.25">
      <c r="A26" s="31"/>
      <c r="B26" s="39"/>
      <c r="C26" s="2" t="s">
        <v>49</v>
      </c>
      <c r="D26" s="3" t="s">
        <v>8</v>
      </c>
      <c r="E26" s="3">
        <v>1</v>
      </c>
      <c r="F26" s="3"/>
      <c r="G26" s="4"/>
      <c r="H26" s="4"/>
      <c r="I26" s="4"/>
      <c r="J26" s="4"/>
      <c r="K26" s="41"/>
      <c r="L26" s="43"/>
    </row>
    <row r="27" spans="1:12" x14ac:dyDescent="0.25">
      <c r="A27" s="31"/>
      <c r="B27" s="39"/>
      <c r="C27" s="2" t="s">
        <v>49</v>
      </c>
      <c r="D27" s="3" t="s">
        <v>9</v>
      </c>
      <c r="E27" s="3">
        <v>2</v>
      </c>
      <c r="F27" s="3"/>
      <c r="G27" s="4"/>
      <c r="H27" s="4"/>
      <c r="I27" s="4"/>
      <c r="J27" s="4"/>
      <c r="K27" s="41"/>
      <c r="L27" s="43"/>
    </row>
    <row r="28" spans="1:12" x14ac:dyDescent="0.25">
      <c r="A28" s="31"/>
      <c r="B28" s="39"/>
      <c r="C28" s="2" t="s">
        <v>49</v>
      </c>
      <c r="D28" s="3" t="s">
        <v>10</v>
      </c>
      <c r="E28" s="3">
        <v>1</v>
      </c>
      <c r="F28" s="3">
        <v>2</v>
      </c>
      <c r="G28" s="4"/>
      <c r="H28" s="4"/>
      <c r="I28" s="4"/>
      <c r="J28" s="4"/>
      <c r="K28" s="41"/>
      <c r="L28" s="43"/>
    </row>
    <row r="29" spans="1:12" x14ac:dyDescent="0.25">
      <c r="A29" s="31"/>
      <c r="B29" s="39"/>
      <c r="C29" s="2" t="s">
        <v>49</v>
      </c>
      <c r="D29" s="3" t="s">
        <v>12</v>
      </c>
      <c r="E29" s="3">
        <v>4</v>
      </c>
      <c r="F29" s="3">
        <v>7</v>
      </c>
      <c r="G29" s="4"/>
      <c r="H29" s="4"/>
      <c r="I29" s="4"/>
      <c r="J29" s="4"/>
      <c r="K29" s="41"/>
      <c r="L29" s="43"/>
    </row>
    <row r="30" spans="1:12" x14ac:dyDescent="0.25">
      <c r="A30" s="31"/>
      <c r="B30" s="39"/>
      <c r="C30" s="2" t="s">
        <v>49</v>
      </c>
      <c r="D30" s="3" t="s">
        <v>13</v>
      </c>
      <c r="E30" s="3">
        <v>4</v>
      </c>
      <c r="F30" s="3">
        <v>7</v>
      </c>
      <c r="G30" s="4"/>
      <c r="H30" s="4"/>
      <c r="I30" s="4"/>
      <c r="J30" s="4"/>
      <c r="K30" s="41"/>
      <c r="L30" s="43"/>
    </row>
    <row r="31" spans="1:12" x14ac:dyDescent="0.25">
      <c r="A31" s="31"/>
      <c r="B31" s="39"/>
      <c r="C31" s="2" t="s">
        <v>68</v>
      </c>
      <c r="D31" s="3" t="s">
        <v>12</v>
      </c>
      <c r="E31" s="3">
        <v>1</v>
      </c>
      <c r="F31" s="3">
        <v>2</v>
      </c>
      <c r="G31" s="4"/>
      <c r="H31" s="4"/>
      <c r="I31" s="4"/>
      <c r="J31" s="4"/>
      <c r="K31" s="41"/>
      <c r="L31" s="43"/>
    </row>
    <row r="32" spans="1:12" x14ac:dyDescent="0.25">
      <c r="A32" s="31"/>
      <c r="B32" s="39"/>
      <c r="C32" s="2" t="s">
        <v>53</v>
      </c>
      <c r="D32" s="3" t="s">
        <v>12</v>
      </c>
      <c r="E32" s="3">
        <v>10</v>
      </c>
      <c r="F32" s="3">
        <v>17</v>
      </c>
      <c r="G32" s="4"/>
      <c r="H32" s="4"/>
      <c r="I32" s="4"/>
      <c r="J32" s="4"/>
      <c r="K32" s="41"/>
      <c r="L32" s="43"/>
    </row>
    <row r="33" spans="1:12" x14ac:dyDescent="0.25">
      <c r="A33" s="31"/>
      <c r="B33" s="39"/>
      <c r="C33" s="2" t="s">
        <v>69</v>
      </c>
      <c r="D33" s="3" t="s">
        <v>12</v>
      </c>
      <c r="E33" s="3">
        <v>1</v>
      </c>
      <c r="F33" s="3">
        <v>2</v>
      </c>
      <c r="G33" s="4"/>
      <c r="H33" s="4"/>
      <c r="I33" s="4"/>
      <c r="J33" s="4"/>
      <c r="K33" s="41"/>
      <c r="L33" s="43"/>
    </row>
    <row r="34" spans="1:12" x14ac:dyDescent="0.25">
      <c r="A34" s="31"/>
      <c r="B34" s="39"/>
      <c r="C34" s="2" t="s">
        <v>63</v>
      </c>
      <c r="D34" s="3" t="s">
        <v>12</v>
      </c>
      <c r="E34" s="3">
        <v>1</v>
      </c>
      <c r="F34" s="3">
        <v>2</v>
      </c>
      <c r="G34" s="4"/>
      <c r="H34" s="4"/>
      <c r="I34" s="4"/>
      <c r="J34" s="4"/>
      <c r="K34" s="41"/>
      <c r="L34" s="43"/>
    </row>
    <row r="35" spans="1:12" x14ac:dyDescent="0.25">
      <c r="A35" s="31"/>
      <c r="B35" s="25" t="s">
        <v>14</v>
      </c>
      <c r="C35" s="26"/>
      <c r="D35" s="3"/>
      <c r="E35" s="5">
        <f>SUM(E11:E34)</f>
        <v>280</v>
      </c>
      <c r="F35" s="5">
        <f>SUM(F11:F34)</f>
        <v>345</v>
      </c>
      <c r="G35" s="6">
        <f>I35/E35</f>
        <v>0</v>
      </c>
      <c r="H35" s="6"/>
      <c r="I35" s="6"/>
      <c r="J35" s="6"/>
      <c r="K35" s="41"/>
      <c r="L35" s="43"/>
    </row>
    <row r="36" spans="1:12" x14ac:dyDescent="0.25">
      <c r="A36" s="31"/>
      <c r="B36" s="38" t="s">
        <v>70</v>
      </c>
      <c r="C36" s="2" t="s">
        <v>61</v>
      </c>
      <c r="D36" s="3" t="s">
        <v>15</v>
      </c>
      <c r="E36" s="3">
        <v>10</v>
      </c>
      <c r="F36" s="3"/>
      <c r="G36" s="4"/>
      <c r="H36" s="4"/>
      <c r="I36" s="4"/>
      <c r="J36" s="4"/>
      <c r="K36" s="41"/>
      <c r="L36" s="43"/>
    </row>
    <row r="37" spans="1:12" x14ac:dyDescent="0.25">
      <c r="A37" s="31"/>
      <c r="B37" s="30"/>
      <c r="C37" s="2" t="s">
        <v>61</v>
      </c>
      <c r="D37" s="3" t="s">
        <v>8</v>
      </c>
      <c r="E37" s="3">
        <v>28</v>
      </c>
      <c r="F37" s="3"/>
      <c r="G37" s="4"/>
      <c r="H37" s="4"/>
      <c r="I37" s="4"/>
      <c r="J37" s="4"/>
      <c r="K37" s="41"/>
      <c r="L37" s="43"/>
    </row>
    <row r="38" spans="1:12" x14ac:dyDescent="0.25">
      <c r="A38" s="31"/>
      <c r="B38" s="30"/>
      <c r="C38" s="2" t="s">
        <v>61</v>
      </c>
      <c r="D38" s="3" t="s">
        <v>9</v>
      </c>
      <c r="E38" s="3">
        <v>6</v>
      </c>
      <c r="F38" s="3"/>
      <c r="G38" s="4"/>
      <c r="H38" s="4"/>
      <c r="I38" s="4"/>
      <c r="J38" s="4"/>
      <c r="K38" s="41"/>
      <c r="L38" s="43"/>
    </row>
    <row r="39" spans="1:12" x14ac:dyDescent="0.25">
      <c r="A39" s="31"/>
      <c r="B39" s="30"/>
      <c r="C39" s="2" t="s">
        <v>61</v>
      </c>
      <c r="D39" s="3" t="s">
        <v>10</v>
      </c>
      <c r="E39" s="3">
        <v>5</v>
      </c>
      <c r="F39" s="3">
        <v>8</v>
      </c>
      <c r="G39" s="4"/>
      <c r="H39" s="4"/>
      <c r="I39" s="4"/>
      <c r="J39" s="4"/>
      <c r="K39" s="41"/>
      <c r="L39" s="43"/>
    </row>
    <row r="40" spans="1:12" x14ac:dyDescent="0.25">
      <c r="A40" s="31"/>
      <c r="B40" s="30"/>
      <c r="C40" s="2" t="s">
        <v>61</v>
      </c>
      <c r="D40" s="3" t="s">
        <v>12</v>
      </c>
      <c r="E40" s="3">
        <v>39</v>
      </c>
      <c r="F40" s="3">
        <v>60</v>
      </c>
      <c r="G40" s="4"/>
      <c r="H40" s="4"/>
      <c r="I40" s="4"/>
      <c r="J40" s="4"/>
      <c r="K40" s="41"/>
      <c r="L40" s="43"/>
    </row>
    <row r="41" spans="1:12" x14ac:dyDescent="0.25">
      <c r="A41" s="31"/>
      <c r="B41" s="25" t="s">
        <v>14</v>
      </c>
      <c r="C41" s="26"/>
      <c r="D41" s="3"/>
      <c r="E41" s="5">
        <f>SUM(E36:E40)</f>
        <v>88</v>
      </c>
      <c r="F41" s="5">
        <f>SUM(F36:F40)</f>
        <v>68</v>
      </c>
      <c r="G41" s="6">
        <f>I41/E41</f>
        <v>0</v>
      </c>
      <c r="H41" s="6"/>
      <c r="I41" s="6"/>
      <c r="J41" s="6"/>
      <c r="K41" s="41"/>
      <c r="L41" s="43"/>
    </row>
    <row r="42" spans="1:12" x14ac:dyDescent="0.25">
      <c r="A42" s="31"/>
      <c r="B42" s="30" t="s">
        <v>71</v>
      </c>
      <c r="C42" s="2" t="s">
        <v>47</v>
      </c>
      <c r="D42" s="3" t="s">
        <v>8</v>
      </c>
      <c r="E42" s="3">
        <v>6</v>
      </c>
      <c r="F42" s="3"/>
      <c r="G42" s="4"/>
      <c r="H42" s="4"/>
      <c r="I42" s="4"/>
      <c r="J42" s="4"/>
      <c r="K42" s="41"/>
      <c r="L42" s="43"/>
    </row>
    <row r="43" spans="1:12" x14ac:dyDescent="0.25">
      <c r="A43" s="31"/>
      <c r="B43" s="30"/>
      <c r="C43" s="2" t="s">
        <v>47</v>
      </c>
      <c r="D43" s="3" t="s">
        <v>9</v>
      </c>
      <c r="E43" s="3">
        <v>22</v>
      </c>
      <c r="F43" s="3"/>
      <c r="G43" s="4"/>
      <c r="H43" s="4"/>
      <c r="I43" s="4"/>
      <c r="J43" s="4"/>
      <c r="K43" s="41"/>
      <c r="L43" s="43"/>
    </row>
    <row r="44" spans="1:12" x14ac:dyDescent="0.25">
      <c r="A44" s="31"/>
      <c r="B44" s="30"/>
      <c r="C44" s="2" t="s">
        <v>47</v>
      </c>
      <c r="D44" s="3" t="s">
        <v>48</v>
      </c>
      <c r="E44" s="3">
        <v>3</v>
      </c>
      <c r="F44" s="3"/>
      <c r="G44" s="4"/>
      <c r="H44" s="4"/>
      <c r="I44" s="4"/>
      <c r="J44" s="4"/>
      <c r="K44" s="41"/>
      <c r="L44" s="43"/>
    </row>
    <row r="45" spans="1:12" x14ac:dyDescent="0.25">
      <c r="A45" s="31"/>
      <c r="B45" s="30"/>
      <c r="C45" s="2" t="s">
        <v>47</v>
      </c>
      <c r="D45" s="3" t="s">
        <v>10</v>
      </c>
      <c r="E45" s="3">
        <v>10</v>
      </c>
      <c r="F45" s="3">
        <v>12</v>
      </c>
      <c r="G45" s="4"/>
      <c r="H45" s="4"/>
      <c r="I45" s="4"/>
      <c r="J45" s="4"/>
      <c r="K45" s="41"/>
      <c r="L45" s="43"/>
    </row>
    <row r="46" spans="1:12" x14ac:dyDescent="0.25">
      <c r="A46" s="31"/>
      <c r="B46" s="30"/>
      <c r="C46" s="2" t="s">
        <v>47</v>
      </c>
      <c r="D46" s="3" t="s">
        <v>12</v>
      </c>
      <c r="E46" s="3">
        <v>43</v>
      </c>
      <c r="F46" s="3">
        <v>66</v>
      </c>
      <c r="G46" s="4"/>
      <c r="H46" s="4"/>
      <c r="I46" s="4"/>
      <c r="J46" s="4"/>
      <c r="K46" s="41"/>
      <c r="L46" s="43"/>
    </row>
    <row r="47" spans="1:12" x14ac:dyDescent="0.25">
      <c r="A47" s="31"/>
      <c r="B47" s="25" t="s">
        <v>14</v>
      </c>
      <c r="C47" s="26"/>
      <c r="D47" s="3"/>
      <c r="E47" s="5">
        <f>SUM(E42:E46)</f>
        <v>84</v>
      </c>
      <c r="F47" s="5">
        <f>SUM(F42:F46)</f>
        <v>78</v>
      </c>
      <c r="G47" s="6">
        <f>I47/E47</f>
        <v>0</v>
      </c>
      <c r="H47" s="6"/>
      <c r="I47" s="6"/>
      <c r="J47" s="6"/>
      <c r="K47" s="41"/>
      <c r="L47" s="43"/>
    </row>
    <row r="48" spans="1:12" x14ac:dyDescent="0.25">
      <c r="A48" s="31"/>
      <c r="B48" s="38" t="s">
        <v>72</v>
      </c>
      <c r="C48" s="2" t="s">
        <v>62</v>
      </c>
      <c r="D48" s="3" t="s">
        <v>8</v>
      </c>
      <c r="E48" s="3">
        <v>8</v>
      </c>
      <c r="F48" s="3"/>
      <c r="G48" s="4"/>
      <c r="H48" s="4"/>
      <c r="I48" s="4"/>
      <c r="J48" s="4"/>
      <c r="K48" s="41"/>
      <c r="L48" s="43"/>
    </row>
    <row r="49" spans="1:12" x14ac:dyDescent="0.25">
      <c r="A49" s="31"/>
      <c r="B49" s="30"/>
      <c r="C49" s="2" t="s">
        <v>62</v>
      </c>
      <c r="D49" s="3" t="s">
        <v>9</v>
      </c>
      <c r="E49" s="3">
        <v>16</v>
      </c>
      <c r="F49" s="3"/>
      <c r="G49" s="4"/>
      <c r="H49" s="4"/>
      <c r="I49" s="4"/>
      <c r="J49" s="4"/>
      <c r="K49" s="41"/>
      <c r="L49" s="43"/>
    </row>
    <row r="50" spans="1:12" x14ac:dyDescent="0.25">
      <c r="A50" s="31"/>
      <c r="B50" s="30"/>
      <c r="C50" s="2" t="s">
        <v>62</v>
      </c>
      <c r="D50" s="3" t="s">
        <v>50</v>
      </c>
      <c r="E50" s="3">
        <v>8</v>
      </c>
      <c r="F50" s="3"/>
      <c r="G50" s="4"/>
      <c r="H50" s="4"/>
      <c r="I50" s="4"/>
      <c r="J50" s="4"/>
      <c r="K50" s="41"/>
      <c r="L50" s="43"/>
    </row>
    <row r="51" spans="1:12" x14ac:dyDescent="0.25">
      <c r="A51" s="31"/>
      <c r="B51" s="30"/>
      <c r="C51" s="2" t="s">
        <v>62</v>
      </c>
      <c r="D51" s="3" t="s">
        <v>10</v>
      </c>
      <c r="E51" s="3">
        <v>7</v>
      </c>
      <c r="F51" s="3">
        <v>12</v>
      </c>
      <c r="G51" s="4"/>
      <c r="H51" s="4"/>
      <c r="I51" s="4"/>
      <c r="J51" s="4"/>
      <c r="K51" s="41"/>
      <c r="L51" s="43"/>
    </row>
    <row r="52" spans="1:12" x14ac:dyDescent="0.25">
      <c r="A52" s="31"/>
      <c r="B52" s="30"/>
      <c r="C52" s="2" t="s">
        <v>62</v>
      </c>
      <c r="D52" s="3" t="s">
        <v>12</v>
      </c>
      <c r="E52" s="3">
        <v>30</v>
      </c>
      <c r="F52" s="3">
        <v>50</v>
      </c>
      <c r="G52" s="4"/>
      <c r="H52" s="4"/>
      <c r="I52" s="4"/>
      <c r="J52" s="4"/>
      <c r="K52" s="41"/>
      <c r="L52" s="43"/>
    </row>
    <row r="53" spans="1:12" x14ac:dyDescent="0.25">
      <c r="A53" s="31"/>
      <c r="B53" s="30"/>
      <c r="C53" s="2" t="s">
        <v>62</v>
      </c>
      <c r="D53" s="3" t="s">
        <v>13</v>
      </c>
      <c r="E53" s="3">
        <v>30</v>
      </c>
      <c r="F53" s="3">
        <v>55</v>
      </c>
      <c r="G53" s="4"/>
      <c r="H53" s="4"/>
      <c r="I53" s="4"/>
      <c r="J53" s="4"/>
      <c r="K53" s="41"/>
      <c r="L53" s="43"/>
    </row>
    <row r="54" spans="1:12" x14ac:dyDescent="0.25">
      <c r="A54" s="31"/>
      <c r="B54" s="30"/>
      <c r="C54" s="2" t="s">
        <v>49</v>
      </c>
      <c r="D54" s="3" t="s">
        <v>8</v>
      </c>
      <c r="E54" s="3">
        <v>2</v>
      </c>
      <c r="F54" s="3"/>
      <c r="G54" s="4"/>
      <c r="H54" s="4"/>
      <c r="I54" s="4"/>
      <c r="J54" s="4"/>
      <c r="K54" s="41"/>
      <c r="L54" s="43"/>
    </row>
    <row r="55" spans="1:12" x14ac:dyDescent="0.25">
      <c r="A55" s="31"/>
      <c r="B55" s="30"/>
      <c r="C55" s="2" t="s">
        <v>49</v>
      </c>
      <c r="D55" s="3" t="s">
        <v>9</v>
      </c>
      <c r="E55" s="3">
        <v>8</v>
      </c>
      <c r="F55" s="3"/>
      <c r="G55" s="4"/>
      <c r="H55" s="4"/>
      <c r="I55" s="4"/>
      <c r="J55" s="4"/>
      <c r="K55" s="41"/>
      <c r="L55" s="43"/>
    </row>
    <row r="56" spans="1:12" x14ac:dyDescent="0.25">
      <c r="A56" s="31"/>
      <c r="B56" s="30"/>
      <c r="C56" s="2" t="s">
        <v>49</v>
      </c>
      <c r="D56" s="3" t="s">
        <v>50</v>
      </c>
      <c r="E56" s="3">
        <v>2</v>
      </c>
      <c r="F56" s="3"/>
      <c r="G56" s="4"/>
      <c r="H56" s="4"/>
      <c r="I56" s="4"/>
      <c r="J56" s="4"/>
      <c r="K56" s="41"/>
      <c r="L56" s="43"/>
    </row>
    <row r="57" spans="1:12" x14ac:dyDescent="0.25">
      <c r="A57" s="31"/>
      <c r="B57" s="30"/>
      <c r="C57" s="2" t="s">
        <v>49</v>
      </c>
      <c r="D57" s="3" t="s">
        <v>10</v>
      </c>
      <c r="E57" s="3">
        <v>3</v>
      </c>
      <c r="F57" s="3">
        <v>5</v>
      </c>
      <c r="G57" s="4"/>
      <c r="H57" s="4"/>
      <c r="I57" s="4"/>
      <c r="J57" s="4"/>
      <c r="K57" s="41"/>
      <c r="L57" s="43"/>
    </row>
    <row r="58" spans="1:12" x14ac:dyDescent="0.25">
      <c r="A58" s="31"/>
      <c r="B58" s="30"/>
      <c r="C58" s="2" t="s">
        <v>49</v>
      </c>
      <c r="D58" s="3" t="s">
        <v>12</v>
      </c>
      <c r="E58" s="3">
        <v>14</v>
      </c>
      <c r="F58" s="3">
        <v>23</v>
      </c>
      <c r="G58" s="4"/>
      <c r="H58" s="4"/>
      <c r="I58" s="4"/>
      <c r="J58" s="4"/>
      <c r="K58" s="41"/>
      <c r="L58" s="43"/>
    </row>
    <row r="59" spans="1:12" x14ac:dyDescent="0.25">
      <c r="A59" s="31"/>
      <c r="B59" s="30"/>
      <c r="C59" s="2" t="s">
        <v>49</v>
      </c>
      <c r="D59" s="3" t="s">
        <v>13</v>
      </c>
      <c r="E59" s="3">
        <v>14</v>
      </c>
      <c r="F59" s="3">
        <v>25</v>
      </c>
      <c r="G59" s="4"/>
      <c r="H59" s="4"/>
      <c r="I59" s="4"/>
      <c r="J59" s="4"/>
      <c r="K59" s="41"/>
      <c r="L59" s="43"/>
    </row>
    <row r="60" spans="1:12" x14ac:dyDescent="0.25">
      <c r="A60" s="31"/>
      <c r="B60" s="30"/>
      <c r="C60" s="2" t="s">
        <v>60</v>
      </c>
      <c r="D60" s="3" t="s">
        <v>8</v>
      </c>
      <c r="E60" s="3">
        <v>3</v>
      </c>
      <c r="F60" s="3"/>
      <c r="G60" s="4"/>
      <c r="H60" s="4"/>
      <c r="I60" s="4"/>
      <c r="J60" s="4"/>
      <c r="K60" s="41"/>
      <c r="L60" s="43"/>
    </row>
    <row r="61" spans="1:12" x14ac:dyDescent="0.25">
      <c r="A61" s="31"/>
      <c r="B61" s="30"/>
      <c r="C61" s="2" t="s">
        <v>60</v>
      </c>
      <c r="D61" s="3" t="s">
        <v>12</v>
      </c>
      <c r="E61" s="3">
        <v>5</v>
      </c>
      <c r="F61" s="3">
        <v>8</v>
      </c>
      <c r="G61" s="4"/>
      <c r="H61" s="4"/>
      <c r="I61" s="4"/>
      <c r="J61" s="4"/>
      <c r="K61" s="41"/>
      <c r="L61" s="43"/>
    </row>
    <row r="62" spans="1:12" x14ac:dyDescent="0.25">
      <c r="A62" s="31"/>
      <c r="B62" s="30"/>
      <c r="C62" s="2" t="s">
        <v>60</v>
      </c>
      <c r="D62" s="3" t="s">
        <v>13</v>
      </c>
      <c r="E62" s="3">
        <v>5</v>
      </c>
      <c r="F62" s="3">
        <v>9</v>
      </c>
      <c r="G62" s="4"/>
      <c r="H62" s="4"/>
      <c r="I62" s="4"/>
      <c r="J62" s="4"/>
      <c r="K62" s="41"/>
      <c r="L62" s="43"/>
    </row>
    <row r="63" spans="1:12" x14ac:dyDescent="0.25">
      <c r="A63" s="31"/>
      <c r="B63" s="30"/>
      <c r="C63" s="2" t="s">
        <v>52</v>
      </c>
      <c r="D63" s="3" t="s">
        <v>12</v>
      </c>
      <c r="E63" s="3">
        <v>1</v>
      </c>
      <c r="F63" s="3">
        <v>2</v>
      </c>
      <c r="G63" s="4"/>
      <c r="H63" s="4"/>
      <c r="I63" s="4"/>
      <c r="J63" s="4"/>
      <c r="K63" s="41"/>
      <c r="L63" s="43"/>
    </row>
    <row r="64" spans="1:12" x14ac:dyDescent="0.25">
      <c r="A64" s="31"/>
      <c r="B64" s="40"/>
      <c r="C64" s="2" t="s">
        <v>52</v>
      </c>
      <c r="D64" s="3" t="s">
        <v>13</v>
      </c>
      <c r="E64" s="3">
        <v>1</v>
      </c>
      <c r="F64" s="3">
        <v>2</v>
      </c>
      <c r="G64" s="4"/>
      <c r="H64" s="4"/>
      <c r="I64" s="4"/>
      <c r="J64" s="4"/>
      <c r="K64" s="41"/>
      <c r="L64" s="43"/>
    </row>
    <row r="65" spans="1:12" x14ac:dyDescent="0.25">
      <c r="A65" s="31"/>
      <c r="B65" s="25" t="s">
        <v>14</v>
      </c>
      <c r="C65" s="26"/>
      <c r="D65" s="3"/>
      <c r="E65" s="5">
        <f>SUM(E48:E64)</f>
        <v>157</v>
      </c>
      <c r="F65" s="5">
        <f>SUM(F48:F64)</f>
        <v>191</v>
      </c>
      <c r="G65" s="6">
        <f>I65/E65</f>
        <v>0</v>
      </c>
      <c r="H65" s="6"/>
      <c r="I65" s="6"/>
      <c r="J65" s="6"/>
      <c r="K65" s="41"/>
      <c r="L65" s="43"/>
    </row>
    <row r="66" spans="1:12" x14ac:dyDescent="0.25">
      <c r="A66" s="31"/>
      <c r="B66" s="38" t="s">
        <v>73</v>
      </c>
      <c r="C66" s="2" t="s">
        <v>62</v>
      </c>
      <c r="D66" s="3" t="s">
        <v>8</v>
      </c>
      <c r="E66" s="3">
        <v>13</v>
      </c>
      <c r="F66" s="3"/>
      <c r="G66" s="4"/>
      <c r="H66" s="4"/>
      <c r="I66" s="4"/>
      <c r="J66" s="4"/>
      <c r="K66" s="41"/>
      <c r="L66" s="43"/>
    </row>
    <row r="67" spans="1:12" x14ac:dyDescent="0.25">
      <c r="A67" s="31"/>
      <c r="B67" s="30"/>
      <c r="C67" s="2" t="s">
        <v>62</v>
      </c>
      <c r="D67" s="3" t="s">
        <v>9</v>
      </c>
      <c r="E67" s="3">
        <v>5</v>
      </c>
      <c r="F67" s="3"/>
      <c r="G67" s="4"/>
      <c r="H67" s="4"/>
      <c r="I67" s="4"/>
      <c r="J67" s="4"/>
      <c r="K67" s="41"/>
      <c r="L67" s="43"/>
    </row>
    <row r="68" spans="1:12" x14ac:dyDescent="0.25">
      <c r="A68" s="31"/>
      <c r="B68" s="30"/>
      <c r="C68" s="2" t="s">
        <v>62</v>
      </c>
      <c r="D68" s="3" t="s">
        <v>10</v>
      </c>
      <c r="E68" s="3">
        <v>2</v>
      </c>
      <c r="F68" s="3">
        <v>3</v>
      </c>
      <c r="G68" s="4"/>
      <c r="H68" s="4"/>
      <c r="I68" s="4"/>
      <c r="J68" s="4"/>
      <c r="K68" s="41"/>
      <c r="L68" s="43"/>
    </row>
    <row r="69" spans="1:12" x14ac:dyDescent="0.25">
      <c r="A69" s="31"/>
      <c r="B69" s="30"/>
      <c r="C69" s="2" t="s">
        <v>62</v>
      </c>
      <c r="D69" s="3" t="s">
        <v>12</v>
      </c>
      <c r="E69" s="3">
        <v>24</v>
      </c>
      <c r="F69" s="3">
        <v>40</v>
      </c>
      <c r="G69" s="4"/>
      <c r="H69" s="4"/>
      <c r="I69" s="4"/>
      <c r="J69" s="4"/>
      <c r="K69" s="41"/>
      <c r="L69" s="43"/>
    </row>
    <row r="70" spans="1:12" x14ac:dyDescent="0.25">
      <c r="A70" s="31"/>
      <c r="B70" s="30"/>
      <c r="C70" s="2" t="s">
        <v>62</v>
      </c>
      <c r="D70" s="3" t="s">
        <v>13</v>
      </c>
      <c r="E70" s="3">
        <v>25</v>
      </c>
      <c r="F70" s="3">
        <v>45</v>
      </c>
      <c r="G70" s="4"/>
      <c r="H70" s="4"/>
      <c r="I70" s="4"/>
      <c r="J70" s="4"/>
      <c r="K70" s="41"/>
      <c r="L70" s="43"/>
    </row>
    <row r="71" spans="1:12" x14ac:dyDescent="0.25">
      <c r="A71" s="31"/>
      <c r="B71" s="30"/>
      <c r="C71" s="2" t="s">
        <v>52</v>
      </c>
      <c r="D71" s="3" t="s">
        <v>12</v>
      </c>
      <c r="E71" s="3">
        <v>2</v>
      </c>
      <c r="F71" s="3">
        <v>3</v>
      </c>
      <c r="G71" s="4"/>
      <c r="H71" s="4"/>
      <c r="I71" s="4"/>
      <c r="J71" s="4"/>
      <c r="K71" s="41"/>
      <c r="L71" s="43"/>
    </row>
    <row r="72" spans="1:12" x14ac:dyDescent="0.25">
      <c r="A72" s="31"/>
      <c r="B72" s="30"/>
      <c r="C72" s="2" t="s">
        <v>52</v>
      </c>
      <c r="D72" s="3" t="s">
        <v>13</v>
      </c>
      <c r="E72" s="3">
        <v>2</v>
      </c>
      <c r="F72" s="3">
        <v>4</v>
      </c>
      <c r="G72" s="4"/>
      <c r="H72" s="4"/>
      <c r="I72" s="4"/>
      <c r="J72" s="4"/>
      <c r="K72" s="41"/>
      <c r="L72" s="43"/>
    </row>
    <row r="73" spans="1:12" x14ac:dyDescent="0.25">
      <c r="A73" s="31"/>
      <c r="B73" s="40"/>
      <c r="C73" s="2" t="s">
        <v>51</v>
      </c>
      <c r="D73" s="3" t="s">
        <v>12</v>
      </c>
      <c r="E73" s="3">
        <v>1</v>
      </c>
      <c r="F73" s="3">
        <v>2</v>
      </c>
      <c r="G73" s="4"/>
      <c r="H73" s="4"/>
      <c r="I73" s="4"/>
      <c r="J73" s="4"/>
      <c r="K73" s="41"/>
      <c r="L73" s="43"/>
    </row>
    <row r="74" spans="1:12" x14ac:dyDescent="0.25">
      <c r="A74" s="31"/>
      <c r="B74" s="25" t="s">
        <v>14</v>
      </c>
      <c r="C74" s="26"/>
      <c r="D74" s="3"/>
      <c r="E74" s="5">
        <f>SUM(E66:E73)</f>
        <v>74</v>
      </c>
      <c r="F74" s="5">
        <f>SUM(F66:F73)</f>
        <v>97</v>
      </c>
      <c r="G74" s="6">
        <f>I74/E74</f>
        <v>0</v>
      </c>
      <c r="H74" s="6"/>
      <c r="I74" s="6"/>
      <c r="J74" s="6"/>
      <c r="K74" s="41"/>
      <c r="L74" s="43"/>
    </row>
    <row r="75" spans="1:12" x14ac:dyDescent="0.25">
      <c r="A75" s="31"/>
      <c r="B75" s="38" t="s">
        <v>74</v>
      </c>
      <c r="C75" s="2" t="s">
        <v>51</v>
      </c>
      <c r="D75" s="3" t="s">
        <v>15</v>
      </c>
      <c r="E75" s="3">
        <v>13</v>
      </c>
      <c r="F75" s="3"/>
      <c r="G75" s="4"/>
      <c r="H75" s="4"/>
      <c r="I75" s="4"/>
      <c r="J75" s="4"/>
      <c r="K75" s="41"/>
      <c r="L75" s="43"/>
    </row>
    <row r="76" spans="1:12" x14ac:dyDescent="0.25">
      <c r="A76" s="31"/>
      <c r="B76" s="30"/>
      <c r="C76" s="2" t="s">
        <v>51</v>
      </c>
      <c r="D76" s="3" t="s">
        <v>8</v>
      </c>
      <c r="E76" s="3">
        <v>108</v>
      </c>
      <c r="F76" s="3"/>
      <c r="G76" s="4"/>
      <c r="H76" s="4"/>
      <c r="I76" s="4"/>
      <c r="J76" s="4"/>
      <c r="K76" s="41"/>
      <c r="L76" s="43"/>
    </row>
    <row r="77" spans="1:12" x14ac:dyDescent="0.25">
      <c r="A77" s="31"/>
      <c r="B77" s="30"/>
      <c r="C77" s="2" t="s">
        <v>51</v>
      </c>
      <c r="D77" s="3" t="s">
        <v>9</v>
      </c>
      <c r="E77" s="3">
        <v>57</v>
      </c>
      <c r="F77" s="3"/>
      <c r="G77" s="4"/>
      <c r="H77" s="4"/>
      <c r="I77" s="4"/>
      <c r="J77" s="4"/>
      <c r="K77" s="41"/>
      <c r="L77" s="43"/>
    </row>
    <row r="78" spans="1:12" x14ac:dyDescent="0.25">
      <c r="A78" s="31"/>
      <c r="B78" s="30"/>
      <c r="C78" s="2" t="s">
        <v>51</v>
      </c>
      <c r="D78" s="3" t="s">
        <v>50</v>
      </c>
      <c r="E78" s="3">
        <v>33</v>
      </c>
      <c r="F78" s="3"/>
      <c r="G78" s="4"/>
      <c r="H78" s="4"/>
      <c r="I78" s="4"/>
      <c r="J78" s="4"/>
      <c r="K78" s="41"/>
      <c r="L78" s="43"/>
    </row>
    <row r="79" spans="1:12" x14ac:dyDescent="0.25">
      <c r="A79" s="31"/>
      <c r="B79" s="30"/>
      <c r="C79" s="2" t="s">
        <v>51</v>
      </c>
      <c r="D79" s="3" t="s">
        <v>10</v>
      </c>
      <c r="E79" s="3">
        <v>48</v>
      </c>
      <c r="F79" s="3">
        <v>80</v>
      </c>
      <c r="G79" s="4"/>
      <c r="H79" s="4"/>
      <c r="I79" s="4"/>
      <c r="J79" s="4"/>
      <c r="K79" s="41"/>
      <c r="L79" s="43"/>
    </row>
    <row r="80" spans="1:12" x14ac:dyDescent="0.25">
      <c r="A80" s="31"/>
      <c r="B80" s="30"/>
      <c r="C80" s="2" t="s">
        <v>51</v>
      </c>
      <c r="D80" s="3" t="s">
        <v>11</v>
      </c>
      <c r="E80" s="3">
        <v>1</v>
      </c>
      <c r="F80" s="3">
        <v>2</v>
      </c>
      <c r="G80" s="4"/>
      <c r="H80" s="4"/>
      <c r="I80" s="4"/>
      <c r="J80" s="4"/>
      <c r="K80" s="41"/>
      <c r="L80" s="43"/>
    </row>
    <row r="81" spans="1:12" x14ac:dyDescent="0.25">
      <c r="A81" s="31"/>
      <c r="B81" s="30"/>
      <c r="C81" s="2" t="s">
        <v>51</v>
      </c>
      <c r="D81" s="3" t="s">
        <v>12</v>
      </c>
      <c r="E81" s="3">
        <v>80</v>
      </c>
      <c r="F81" s="3">
        <v>133</v>
      </c>
      <c r="G81" s="4"/>
      <c r="H81" s="4"/>
      <c r="I81" s="4"/>
      <c r="J81" s="4"/>
      <c r="K81" s="41"/>
      <c r="L81" s="43"/>
    </row>
    <row r="82" spans="1:12" x14ac:dyDescent="0.25">
      <c r="A82" s="31"/>
      <c r="B82" s="30"/>
      <c r="C82" s="2" t="s">
        <v>51</v>
      </c>
      <c r="D82" s="3" t="s">
        <v>13</v>
      </c>
      <c r="E82" s="3">
        <v>80</v>
      </c>
      <c r="F82" s="3">
        <v>145</v>
      </c>
      <c r="G82" s="4"/>
      <c r="H82" s="4"/>
      <c r="I82" s="4"/>
      <c r="J82" s="4"/>
      <c r="K82" s="41"/>
      <c r="L82" s="43"/>
    </row>
    <row r="83" spans="1:12" x14ac:dyDescent="0.25">
      <c r="A83" s="31"/>
      <c r="B83" s="30"/>
      <c r="C83" s="2" t="s">
        <v>52</v>
      </c>
      <c r="D83" s="3" t="s">
        <v>8</v>
      </c>
      <c r="E83" s="3">
        <v>1</v>
      </c>
      <c r="F83" s="3"/>
      <c r="G83" s="4"/>
      <c r="H83" s="4"/>
      <c r="I83" s="4"/>
      <c r="J83" s="4"/>
      <c r="K83" s="41"/>
      <c r="L83" s="43"/>
    </row>
    <row r="84" spans="1:12" x14ac:dyDescent="0.25">
      <c r="A84" s="31"/>
      <c r="B84" s="30"/>
      <c r="C84" s="2" t="s">
        <v>52</v>
      </c>
      <c r="D84" s="3" t="s">
        <v>9</v>
      </c>
      <c r="E84" s="3">
        <v>4</v>
      </c>
      <c r="F84" s="3"/>
      <c r="G84" s="4"/>
      <c r="H84" s="4"/>
      <c r="I84" s="4"/>
      <c r="J84" s="4"/>
      <c r="K84" s="41"/>
      <c r="L84" s="43"/>
    </row>
    <row r="85" spans="1:12" x14ac:dyDescent="0.25">
      <c r="A85" s="31"/>
      <c r="B85" s="30"/>
      <c r="C85" s="2" t="s">
        <v>52</v>
      </c>
      <c r="D85" s="3" t="s">
        <v>10</v>
      </c>
      <c r="E85" s="3">
        <v>2</v>
      </c>
      <c r="F85" s="3">
        <v>3</v>
      </c>
      <c r="G85" s="4"/>
      <c r="H85" s="4"/>
      <c r="I85" s="4"/>
      <c r="J85" s="4"/>
      <c r="K85" s="41"/>
      <c r="L85" s="43"/>
    </row>
    <row r="86" spans="1:12" x14ac:dyDescent="0.25">
      <c r="A86" s="31"/>
      <c r="B86" s="30"/>
      <c r="C86" s="2" t="s">
        <v>52</v>
      </c>
      <c r="D86" s="3" t="s">
        <v>12</v>
      </c>
      <c r="E86" s="3">
        <v>5</v>
      </c>
      <c r="F86" s="3">
        <v>8</v>
      </c>
      <c r="G86" s="4"/>
      <c r="H86" s="4"/>
      <c r="I86" s="4"/>
      <c r="J86" s="4"/>
      <c r="K86" s="41"/>
      <c r="L86" s="43"/>
    </row>
    <row r="87" spans="1:12" x14ac:dyDescent="0.25">
      <c r="A87" s="31"/>
      <c r="B87" s="30"/>
      <c r="C87" s="2" t="s">
        <v>52</v>
      </c>
      <c r="D87" s="3" t="s">
        <v>13</v>
      </c>
      <c r="E87" s="3">
        <v>5</v>
      </c>
      <c r="F87" s="3">
        <v>9</v>
      </c>
      <c r="G87" s="4"/>
      <c r="H87" s="4"/>
      <c r="I87" s="4"/>
      <c r="J87" s="4"/>
      <c r="K87" s="41"/>
      <c r="L87" s="43"/>
    </row>
    <row r="88" spans="1:12" x14ac:dyDescent="0.25">
      <c r="A88" s="31"/>
      <c r="B88" s="30"/>
      <c r="C88" s="2" t="s">
        <v>49</v>
      </c>
      <c r="D88" s="3" t="s">
        <v>15</v>
      </c>
      <c r="E88" s="3">
        <v>1</v>
      </c>
      <c r="F88" s="3"/>
      <c r="G88" s="4"/>
      <c r="H88" s="4"/>
      <c r="I88" s="4"/>
      <c r="J88" s="4"/>
      <c r="K88" s="41"/>
      <c r="L88" s="43"/>
    </row>
    <row r="89" spans="1:12" x14ac:dyDescent="0.25">
      <c r="A89" s="31"/>
      <c r="B89" s="30"/>
      <c r="C89" s="2" t="s">
        <v>49</v>
      </c>
      <c r="D89" s="3" t="s">
        <v>8</v>
      </c>
      <c r="E89" s="3">
        <v>33</v>
      </c>
      <c r="F89" s="3"/>
      <c r="G89" s="4"/>
      <c r="H89" s="4"/>
      <c r="I89" s="4"/>
      <c r="J89" s="4"/>
      <c r="K89" s="41"/>
      <c r="L89" s="43"/>
    </row>
    <row r="90" spans="1:12" x14ac:dyDescent="0.25">
      <c r="A90" s="31"/>
      <c r="B90" s="30"/>
      <c r="C90" s="2" t="s">
        <v>49</v>
      </c>
      <c r="D90" s="3" t="s">
        <v>9</v>
      </c>
      <c r="E90" s="3">
        <v>20</v>
      </c>
      <c r="F90" s="3"/>
      <c r="G90" s="4"/>
      <c r="H90" s="4"/>
      <c r="I90" s="4"/>
      <c r="J90" s="4"/>
      <c r="K90" s="41"/>
      <c r="L90" s="43"/>
    </row>
    <row r="91" spans="1:12" x14ac:dyDescent="0.25">
      <c r="A91" s="31"/>
      <c r="B91" s="30"/>
      <c r="C91" s="2" t="s">
        <v>49</v>
      </c>
      <c r="D91" s="3" t="s">
        <v>50</v>
      </c>
      <c r="E91" s="3">
        <v>3</v>
      </c>
      <c r="F91" s="3"/>
      <c r="G91" s="4"/>
      <c r="H91" s="4"/>
      <c r="I91" s="4"/>
      <c r="J91" s="4"/>
      <c r="K91" s="41"/>
      <c r="L91" s="43"/>
    </row>
    <row r="92" spans="1:12" x14ac:dyDescent="0.25">
      <c r="A92" s="31"/>
      <c r="B92" s="30"/>
      <c r="C92" s="2" t="s">
        <v>49</v>
      </c>
      <c r="D92" s="3" t="s">
        <v>10</v>
      </c>
      <c r="E92" s="3">
        <v>7</v>
      </c>
      <c r="F92" s="3">
        <v>12</v>
      </c>
      <c r="G92" s="4"/>
      <c r="H92" s="4"/>
      <c r="I92" s="4"/>
      <c r="J92" s="4"/>
      <c r="K92" s="41"/>
      <c r="L92" s="43"/>
    </row>
    <row r="93" spans="1:12" x14ac:dyDescent="0.25">
      <c r="A93" s="31"/>
      <c r="B93" s="30"/>
      <c r="C93" s="2" t="s">
        <v>49</v>
      </c>
      <c r="D93" s="3" t="s">
        <v>12</v>
      </c>
      <c r="E93" s="3">
        <v>27</v>
      </c>
      <c r="F93" s="3">
        <v>45</v>
      </c>
      <c r="G93" s="4"/>
      <c r="H93" s="4"/>
      <c r="I93" s="4"/>
      <c r="J93" s="4"/>
      <c r="K93" s="41"/>
      <c r="L93" s="43"/>
    </row>
    <row r="94" spans="1:12" x14ac:dyDescent="0.25">
      <c r="A94" s="31"/>
      <c r="B94" s="30"/>
      <c r="C94" s="2" t="s">
        <v>49</v>
      </c>
      <c r="D94" s="3" t="s">
        <v>13</v>
      </c>
      <c r="E94" s="3">
        <v>27</v>
      </c>
      <c r="F94" s="3">
        <v>49</v>
      </c>
      <c r="G94" s="4"/>
      <c r="H94" s="4"/>
      <c r="I94" s="4"/>
      <c r="J94" s="4"/>
      <c r="K94" s="41"/>
      <c r="L94" s="43"/>
    </row>
    <row r="95" spans="1:12" x14ac:dyDescent="0.25">
      <c r="A95" s="31"/>
      <c r="B95" s="30"/>
      <c r="C95" s="2" t="s">
        <v>53</v>
      </c>
      <c r="D95" s="3" t="s">
        <v>8</v>
      </c>
      <c r="E95" s="3">
        <v>3</v>
      </c>
      <c r="F95" s="3"/>
      <c r="G95" s="4"/>
      <c r="H95" s="4"/>
      <c r="I95" s="4"/>
      <c r="J95" s="4"/>
      <c r="K95" s="41"/>
      <c r="L95" s="43"/>
    </row>
    <row r="96" spans="1:12" x14ac:dyDescent="0.25">
      <c r="A96" s="31"/>
      <c r="B96" s="40"/>
      <c r="C96" s="2" t="s">
        <v>53</v>
      </c>
      <c r="D96" s="3" t="s">
        <v>12</v>
      </c>
      <c r="E96" s="3">
        <v>16</v>
      </c>
      <c r="F96" s="3">
        <v>27</v>
      </c>
      <c r="G96" s="4"/>
      <c r="H96" s="4"/>
      <c r="I96" s="4"/>
      <c r="J96" s="4"/>
      <c r="K96" s="41"/>
      <c r="L96" s="43"/>
    </row>
    <row r="97" spans="1:12" x14ac:dyDescent="0.25">
      <c r="A97" s="31"/>
      <c r="B97" s="25" t="s">
        <v>14</v>
      </c>
      <c r="C97" s="26"/>
      <c r="D97" s="3"/>
      <c r="E97" s="5">
        <f>SUM(E75:E96)</f>
        <v>574</v>
      </c>
      <c r="F97" s="5">
        <f>SUM(F75:F96)</f>
        <v>513</v>
      </c>
      <c r="G97" s="6">
        <f>I97/E97</f>
        <v>0</v>
      </c>
      <c r="H97" s="6"/>
      <c r="I97" s="6"/>
      <c r="J97" s="6"/>
      <c r="K97" s="41"/>
      <c r="L97" s="43"/>
    </row>
    <row r="98" spans="1:12" x14ac:dyDescent="0.25">
      <c r="A98" s="31"/>
      <c r="B98" s="38" t="s">
        <v>75</v>
      </c>
      <c r="C98" s="2" t="s">
        <v>62</v>
      </c>
      <c r="D98" s="3" t="s">
        <v>8</v>
      </c>
      <c r="E98" s="3">
        <v>22</v>
      </c>
      <c r="F98" s="3"/>
      <c r="G98" s="4"/>
      <c r="H98" s="4"/>
      <c r="I98" s="4"/>
      <c r="J98" s="4"/>
      <c r="K98" s="41"/>
      <c r="L98" s="43"/>
    </row>
    <row r="99" spans="1:12" x14ac:dyDescent="0.25">
      <c r="A99" s="31"/>
      <c r="B99" s="30"/>
      <c r="C99" s="2" t="s">
        <v>62</v>
      </c>
      <c r="D99" s="3" t="s">
        <v>9</v>
      </c>
      <c r="E99" s="3">
        <v>20</v>
      </c>
      <c r="F99" s="3"/>
      <c r="G99" s="4"/>
      <c r="H99" s="4"/>
      <c r="I99" s="4"/>
      <c r="J99" s="4"/>
      <c r="K99" s="41"/>
      <c r="L99" s="43"/>
    </row>
    <row r="100" spans="1:12" x14ac:dyDescent="0.25">
      <c r="A100" s="31"/>
      <c r="B100" s="30"/>
      <c r="C100" s="2" t="s">
        <v>62</v>
      </c>
      <c r="D100" s="3" t="s">
        <v>50</v>
      </c>
      <c r="E100" s="3">
        <v>8</v>
      </c>
      <c r="F100" s="3"/>
      <c r="G100" s="4"/>
      <c r="H100" s="4"/>
      <c r="I100" s="4"/>
      <c r="J100" s="4"/>
      <c r="K100" s="41"/>
      <c r="L100" s="43"/>
    </row>
    <row r="101" spans="1:12" x14ac:dyDescent="0.25">
      <c r="A101" s="31"/>
      <c r="B101" s="30"/>
      <c r="C101" s="2" t="s">
        <v>62</v>
      </c>
      <c r="D101" s="3" t="s">
        <v>10</v>
      </c>
      <c r="E101" s="3">
        <v>10</v>
      </c>
      <c r="F101" s="3">
        <v>17</v>
      </c>
      <c r="G101" s="4"/>
      <c r="H101" s="4"/>
      <c r="I101" s="4"/>
      <c r="J101" s="4"/>
      <c r="K101" s="41"/>
      <c r="L101" s="43"/>
    </row>
    <row r="102" spans="1:12" x14ac:dyDescent="0.25">
      <c r="A102" s="31"/>
      <c r="B102" s="30"/>
      <c r="C102" s="2" t="s">
        <v>62</v>
      </c>
      <c r="D102" s="3" t="s">
        <v>12</v>
      </c>
      <c r="E102" s="3">
        <v>64</v>
      </c>
      <c r="F102" s="3">
        <v>107</v>
      </c>
      <c r="G102" s="4"/>
      <c r="H102" s="4"/>
      <c r="I102" s="4"/>
      <c r="J102" s="4"/>
      <c r="K102" s="41"/>
      <c r="L102" s="43"/>
    </row>
    <row r="103" spans="1:12" x14ac:dyDescent="0.25">
      <c r="A103" s="31"/>
      <c r="B103" s="30"/>
      <c r="C103" s="2" t="s">
        <v>62</v>
      </c>
      <c r="D103" s="3" t="s">
        <v>13</v>
      </c>
      <c r="E103" s="3">
        <v>64</v>
      </c>
      <c r="F103" s="3">
        <v>116</v>
      </c>
      <c r="G103" s="4"/>
      <c r="H103" s="4"/>
      <c r="I103" s="4"/>
      <c r="J103" s="4"/>
      <c r="K103" s="41"/>
      <c r="L103" s="43"/>
    </row>
    <row r="104" spans="1:12" x14ac:dyDescent="0.25">
      <c r="A104" s="31"/>
      <c r="B104" s="30"/>
      <c r="C104" s="2" t="s">
        <v>52</v>
      </c>
      <c r="D104" s="3" t="s">
        <v>8</v>
      </c>
      <c r="E104" s="3">
        <v>1</v>
      </c>
      <c r="F104" s="3"/>
      <c r="G104" s="4"/>
      <c r="H104" s="4"/>
      <c r="I104" s="4"/>
      <c r="J104" s="4"/>
      <c r="K104" s="41"/>
      <c r="L104" s="43"/>
    </row>
    <row r="105" spans="1:12" x14ac:dyDescent="0.25">
      <c r="A105" s="31"/>
      <c r="B105" s="30"/>
      <c r="C105" s="2" t="s">
        <v>52</v>
      </c>
      <c r="D105" s="3" t="s">
        <v>9</v>
      </c>
      <c r="E105" s="3">
        <v>3</v>
      </c>
      <c r="F105" s="3"/>
      <c r="G105" s="4"/>
      <c r="H105" s="4"/>
      <c r="I105" s="4"/>
      <c r="J105" s="4"/>
      <c r="K105" s="41"/>
      <c r="L105" s="43"/>
    </row>
    <row r="106" spans="1:12" x14ac:dyDescent="0.25">
      <c r="A106" s="31"/>
      <c r="B106" s="30"/>
      <c r="C106" s="2" t="s">
        <v>52</v>
      </c>
      <c r="D106" s="3" t="s">
        <v>10</v>
      </c>
      <c r="E106" s="3">
        <v>1</v>
      </c>
      <c r="F106" s="3">
        <v>2</v>
      </c>
      <c r="G106" s="4"/>
      <c r="H106" s="4"/>
      <c r="I106" s="4"/>
      <c r="J106" s="4"/>
      <c r="K106" s="41"/>
      <c r="L106" s="43"/>
    </row>
    <row r="107" spans="1:12" x14ac:dyDescent="0.25">
      <c r="A107" s="31"/>
      <c r="B107" s="30"/>
      <c r="C107" s="2" t="s">
        <v>52</v>
      </c>
      <c r="D107" s="3" t="s">
        <v>12</v>
      </c>
      <c r="E107" s="3">
        <v>8</v>
      </c>
      <c r="F107" s="3">
        <v>13</v>
      </c>
      <c r="G107" s="4"/>
      <c r="H107" s="4"/>
      <c r="I107" s="4"/>
      <c r="J107" s="4"/>
      <c r="K107" s="41"/>
      <c r="L107" s="43"/>
    </row>
    <row r="108" spans="1:12" x14ac:dyDescent="0.25">
      <c r="A108" s="31"/>
      <c r="B108" s="30"/>
      <c r="C108" s="2" t="s">
        <v>52</v>
      </c>
      <c r="D108" s="3" t="s">
        <v>13</v>
      </c>
      <c r="E108" s="3">
        <v>9</v>
      </c>
      <c r="F108" s="3">
        <v>16</v>
      </c>
      <c r="G108" s="4"/>
      <c r="H108" s="4"/>
      <c r="I108" s="4"/>
      <c r="J108" s="4"/>
      <c r="K108" s="41"/>
      <c r="L108" s="43"/>
    </row>
    <row r="109" spans="1:12" x14ac:dyDescent="0.25">
      <c r="A109" s="31"/>
      <c r="B109" s="30"/>
      <c r="C109" s="2" t="s">
        <v>51</v>
      </c>
      <c r="D109" s="3" t="s">
        <v>8</v>
      </c>
      <c r="E109" s="3">
        <v>19</v>
      </c>
      <c r="F109" s="3"/>
      <c r="G109" s="4"/>
      <c r="H109" s="4"/>
      <c r="I109" s="4"/>
      <c r="J109" s="4"/>
      <c r="K109" s="41"/>
      <c r="L109" s="43"/>
    </row>
    <row r="110" spans="1:12" x14ac:dyDescent="0.25">
      <c r="A110" s="31"/>
      <c r="B110" s="30"/>
      <c r="C110" s="2" t="s">
        <v>51</v>
      </c>
      <c r="D110" s="3" t="s">
        <v>9</v>
      </c>
      <c r="E110" s="3">
        <v>6</v>
      </c>
      <c r="F110" s="3"/>
      <c r="G110" s="4"/>
      <c r="H110" s="4"/>
      <c r="I110" s="4"/>
      <c r="J110" s="4"/>
      <c r="K110" s="41"/>
      <c r="L110" s="43"/>
    </row>
    <row r="111" spans="1:12" x14ac:dyDescent="0.25">
      <c r="A111" s="31"/>
      <c r="B111" s="30"/>
      <c r="C111" s="2" t="s">
        <v>51</v>
      </c>
      <c r="D111" s="3" t="s">
        <v>50</v>
      </c>
      <c r="E111" s="3">
        <v>3</v>
      </c>
      <c r="F111" s="3"/>
      <c r="G111" s="4"/>
      <c r="H111" s="4"/>
      <c r="I111" s="4"/>
      <c r="J111" s="4"/>
      <c r="K111" s="41"/>
      <c r="L111" s="43"/>
    </row>
    <row r="112" spans="1:12" x14ac:dyDescent="0.25">
      <c r="A112" s="31"/>
      <c r="B112" s="30"/>
      <c r="C112" s="2" t="s">
        <v>51</v>
      </c>
      <c r="D112" s="3" t="s">
        <v>10</v>
      </c>
      <c r="E112" s="3">
        <v>6</v>
      </c>
      <c r="F112" s="3">
        <v>10</v>
      </c>
      <c r="G112" s="4"/>
      <c r="H112" s="4"/>
      <c r="I112" s="4"/>
      <c r="J112" s="4"/>
      <c r="K112" s="41"/>
      <c r="L112" s="43"/>
    </row>
    <row r="113" spans="1:12" x14ac:dyDescent="0.25">
      <c r="A113" s="31"/>
      <c r="B113" s="30"/>
      <c r="C113" s="2" t="s">
        <v>51</v>
      </c>
      <c r="D113" s="3" t="s">
        <v>12</v>
      </c>
      <c r="E113" s="3">
        <v>24</v>
      </c>
      <c r="F113" s="3">
        <v>40</v>
      </c>
      <c r="G113" s="4"/>
      <c r="H113" s="4"/>
      <c r="I113" s="4"/>
      <c r="J113" s="4"/>
      <c r="K113" s="41"/>
      <c r="L113" s="43"/>
    </row>
    <row r="114" spans="1:12" x14ac:dyDescent="0.25">
      <c r="A114" s="31"/>
      <c r="B114" s="30"/>
      <c r="C114" s="2" t="s">
        <v>51</v>
      </c>
      <c r="D114" s="3" t="s">
        <v>13</v>
      </c>
      <c r="E114" s="3">
        <v>24</v>
      </c>
      <c r="F114" s="3">
        <v>44</v>
      </c>
      <c r="G114" s="4"/>
      <c r="H114" s="4"/>
      <c r="I114" s="4"/>
      <c r="J114" s="4"/>
      <c r="K114" s="41"/>
      <c r="L114" s="43"/>
    </row>
    <row r="115" spans="1:12" x14ac:dyDescent="0.25">
      <c r="A115" s="31"/>
      <c r="B115" s="30"/>
      <c r="C115" s="2" t="s">
        <v>49</v>
      </c>
      <c r="D115" s="3" t="s">
        <v>8</v>
      </c>
      <c r="E115" s="3">
        <v>6</v>
      </c>
      <c r="F115" s="3"/>
      <c r="G115" s="4"/>
      <c r="H115" s="4"/>
      <c r="I115" s="4"/>
      <c r="J115" s="4"/>
      <c r="K115" s="41"/>
      <c r="L115" s="43"/>
    </row>
    <row r="116" spans="1:12" x14ac:dyDescent="0.25">
      <c r="A116" s="31"/>
      <c r="B116" s="30"/>
      <c r="C116" s="2" t="s">
        <v>49</v>
      </c>
      <c r="D116" s="3" t="s">
        <v>9</v>
      </c>
      <c r="E116" s="3">
        <v>5</v>
      </c>
      <c r="F116" s="3"/>
      <c r="G116" s="4"/>
      <c r="H116" s="4"/>
      <c r="I116" s="4"/>
      <c r="J116" s="4"/>
      <c r="K116" s="41"/>
      <c r="L116" s="43"/>
    </row>
    <row r="117" spans="1:12" x14ac:dyDescent="0.25">
      <c r="A117" s="31"/>
      <c r="B117" s="30"/>
      <c r="C117" s="2" t="s">
        <v>49</v>
      </c>
      <c r="D117" s="3" t="s">
        <v>50</v>
      </c>
      <c r="E117" s="3">
        <v>1</v>
      </c>
      <c r="F117" s="3"/>
      <c r="G117" s="4"/>
      <c r="H117" s="4"/>
      <c r="I117" s="4"/>
      <c r="J117" s="4"/>
      <c r="K117" s="41"/>
      <c r="L117" s="43"/>
    </row>
    <row r="118" spans="1:12" x14ac:dyDescent="0.25">
      <c r="A118" s="31"/>
      <c r="B118" s="30"/>
      <c r="C118" s="2" t="s">
        <v>49</v>
      </c>
      <c r="D118" s="3" t="s">
        <v>10</v>
      </c>
      <c r="E118" s="3">
        <v>2</v>
      </c>
      <c r="F118" s="3">
        <v>3</v>
      </c>
      <c r="G118" s="4"/>
      <c r="H118" s="4"/>
      <c r="I118" s="4"/>
      <c r="J118" s="4"/>
      <c r="K118" s="41"/>
      <c r="L118" s="43"/>
    </row>
    <row r="119" spans="1:12" x14ac:dyDescent="0.25">
      <c r="A119" s="31"/>
      <c r="B119" s="30"/>
      <c r="C119" s="2" t="s">
        <v>49</v>
      </c>
      <c r="D119" s="3" t="s">
        <v>12</v>
      </c>
      <c r="E119" s="3">
        <v>15</v>
      </c>
      <c r="F119" s="3">
        <v>25</v>
      </c>
      <c r="G119" s="4"/>
      <c r="H119" s="4"/>
      <c r="I119" s="4"/>
      <c r="J119" s="4"/>
      <c r="K119" s="41"/>
      <c r="L119" s="43"/>
    </row>
    <row r="120" spans="1:12" x14ac:dyDescent="0.25">
      <c r="A120" s="31"/>
      <c r="B120" s="40"/>
      <c r="C120" s="2" t="s">
        <v>49</v>
      </c>
      <c r="D120" s="3" t="s">
        <v>13</v>
      </c>
      <c r="E120" s="3">
        <v>15</v>
      </c>
      <c r="F120" s="3">
        <v>27</v>
      </c>
      <c r="G120" s="4"/>
      <c r="H120" s="4"/>
      <c r="I120" s="4"/>
      <c r="J120" s="4"/>
      <c r="K120" s="41"/>
      <c r="L120" s="43"/>
    </row>
    <row r="121" spans="1:12" x14ac:dyDescent="0.25">
      <c r="A121" s="31"/>
      <c r="B121" s="25" t="s">
        <v>14</v>
      </c>
      <c r="C121" s="26"/>
      <c r="D121" s="3"/>
      <c r="E121" s="5">
        <f>SUM(E98:E120)</f>
        <v>336</v>
      </c>
      <c r="F121" s="5">
        <f>SUM(F98:F120)</f>
        <v>420</v>
      </c>
      <c r="G121" s="6">
        <f>I121/E121</f>
        <v>0</v>
      </c>
      <c r="H121" s="6"/>
      <c r="I121" s="6"/>
      <c r="J121" s="6"/>
      <c r="K121" s="41"/>
      <c r="L121" s="43"/>
    </row>
    <row r="122" spans="1:12" x14ac:dyDescent="0.25">
      <c r="A122" s="31"/>
      <c r="B122" s="38" t="s">
        <v>76</v>
      </c>
      <c r="C122" s="2" t="s">
        <v>62</v>
      </c>
      <c r="D122" s="3" t="s">
        <v>8</v>
      </c>
      <c r="E122" s="3">
        <v>76</v>
      </c>
      <c r="F122" s="3"/>
      <c r="G122" s="4"/>
      <c r="H122" s="4"/>
      <c r="I122" s="4"/>
      <c r="J122" s="4"/>
      <c r="K122" s="41"/>
      <c r="L122" s="43"/>
    </row>
    <row r="123" spans="1:12" x14ac:dyDescent="0.25">
      <c r="A123" s="31"/>
      <c r="B123" s="30"/>
      <c r="C123" s="2" t="s">
        <v>62</v>
      </c>
      <c r="D123" s="3" t="s">
        <v>9</v>
      </c>
      <c r="E123" s="3">
        <v>118</v>
      </c>
      <c r="F123" s="3"/>
      <c r="G123" s="4"/>
      <c r="H123" s="4"/>
      <c r="I123" s="4"/>
      <c r="J123" s="4"/>
      <c r="K123" s="41"/>
      <c r="L123" s="43"/>
    </row>
    <row r="124" spans="1:12" x14ac:dyDescent="0.25">
      <c r="A124" s="31"/>
      <c r="B124" s="30"/>
      <c r="C124" s="2" t="s">
        <v>62</v>
      </c>
      <c r="D124" s="3" t="s">
        <v>50</v>
      </c>
      <c r="E124" s="3">
        <v>68</v>
      </c>
      <c r="F124" s="3"/>
      <c r="G124" s="4"/>
      <c r="H124" s="4"/>
      <c r="I124" s="4"/>
      <c r="J124" s="4"/>
      <c r="K124" s="41"/>
      <c r="L124" s="43"/>
    </row>
    <row r="125" spans="1:12" x14ac:dyDescent="0.25">
      <c r="A125" s="31"/>
      <c r="B125" s="30"/>
      <c r="C125" s="2" t="s">
        <v>62</v>
      </c>
      <c r="D125" s="3" t="s">
        <v>10</v>
      </c>
      <c r="E125" s="3">
        <v>117</v>
      </c>
      <c r="F125" s="3">
        <v>195</v>
      </c>
      <c r="G125" s="4"/>
      <c r="H125" s="4"/>
      <c r="I125" s="4"/>
      <c r="J125" s="4"/>
      <c r="K125" s="41"/>
      <c r="L125" s="43"/>
    </row>
    <row r="126" spans="1:12" x14ac:dyDescent="0.25">
      <c r="A126" s="31"/>
      <c r="B126" s="30"/>
      <c r="C126" s="2" t="s">
        <v>62</v>
      </c>
      <c r="D126" s="3" t="s">
        <v>12</v>
      </c>
      <c r="E126" s="3">
        <v>225</v>
      </c>
      <c r="F126" s="3">
        <v>375</v>
      </c>
      <c r="G126" s="4"/>
      <c r="H126" s="4"/>
      <c r="I126" s="4"/>
      <c r="J126" s="4"/>
      <c r="K126" s="41"/>
      <c r="L126" s="43"/>
    </row>
    <row r="127" spans="1:12" x14ac:dyDescent="0.25">
      <c r="A127" s="31"/>
      <c r="B127" s="30"/>
      <c r="C127" s="2" t="s">
        <v>62</v>
      </c>
      <c r="D127" s="3" t="s">
        <v>13</v>
      </c>
      <c r="E127" s="3">
        <v>225</v>
      </c>
      <c r="F127" s="3">
        <v>409</v>
      </c>
      <c r="G127" s="4"/>
      <c r="H127" s="4"/>
      <c r="I127" s="4"/>
      <c r="J127" s="4"/>
      <c r="K127" s="41"/>
      <c r="L127" s="43"/>
    </row>
    <row r="128" spans="1:12" x14ac:dyDescent="0.25">
      <c r="A128" s="31"/>
      <c r="B128" s="30"/>
      <c r="C128" s="2" t="s">
        <v>60</v>
      </c>
      <c r="D128" s="3" t="s">
        <v>15</v>
      </c>
      <c r="E128" s="3">
        <v>5</v>
      </c>
      <c r="F128" s="3"/>
      <c r="G128" s="4"/>
      <c r="H128" s="4"/>
      <c r="I128" s="4"/>
      <c r="J128" s="4"/>
      <c r="K128" s="41"/>
      <c r="L128" s="43"/>
    </row>
    <row r="129" spans="1:12" x14ac:dyDescent="0.25">
      <c r="A129" s="31"/>
      <c r="B129" s="30"/>
      <c r="C129" s="2" t="s">
        <v>60</v>
      </c>
      <c r="D129" s="3" t="s">
        <v>8</v>
      </c>
      <c r="E129" s="3">
        <v>20</v>
      </c>
      <c r="F129" s="3"/>
      <c r="G129" s="4"/>
      <c r="H129" s="4"/>
      <c r="I129" s="4"/>
      <c r="J129" s="4"/>
      <c r="K129" s="41"/>
      <c r="L129" s="43"/>
    </row>
    <row r="130" spans="1:12" x14ac:dyDescent="0.25">
      <c r="A130" s="31"/>
      <c r="B130" s="30"/>
      <c r="C130" s="2" t="s">
        <v>60</v>
      </c>
      <c r="D130" s="3" t="s">
        <v>9</v>
      </c>
      <c r="E130" s="3">
        <v>5</v>
      </c>
      <c r="F130" s="3"/>
      <c r="G130" s="4"/>
      <c r="H130" s="4"/>
      <c r="I130" s="4"/>
      <c r="J130" s="4"/>
      <c r="K130" s="41"/>
      <c r="L130" s="43"/>
    </row>
    <row r="131" spans="1:12" x14ac:dyDescent="0.25">
      <c r="A131" s="31"/>
      <c r="B131" s="30"/>
      <c r="C131" s="2" t="s">
        <v>60</v>
      </c>
      <c r="D131" s="3" t="s">
        <v>50</v>
      </c>
      <c r="E131" s="3">
        <v>6</v>
      </c>
      <c r="F131" s="3"/>
      <c r="G131" s="4"/>
      <c r="H131" s="4"/>
      <c r="I131" s="4"/>
      <c r="J131" s="4"/>
      <c r="K131" s="41"/>
      <c r="L131" s="43"/>
    </row>
    <row r="132" spans="1:12" x14ac:dyDescent="0.25">
      <c r="A132" s="31"/>
      <c r="B132" s="30"/>
      <c r="C132" s="2" t="s">
        <v>60</v>
      </c>
      <c r="D132" s="3" t="s">
        <v>10</v>
      </c>
      <c r="E132" s="3">
        <v>2</v>
      </c>
      <c r="F132" s="3">
        <v>3</v>
      </c>
      <c r="G132" s="4"/>
      <c r="H132" s="4"/>
      <c r="I132" s="4"/>
      <c r="J132" s="4"/>
      <c r="K132" s="41"/>
      <c r="L132" s="43"/>
    </row>
    <row r="133" spans="1:12" x14ac:dyDescent="0.25">
      <c r="A133" s="31"/>
      <c r="B133" s="30"/>
      <c r="C133" s="2" t="s">
        <v>60</v>
      </c>
      <c r="D133" s="3" t="s">
        <v>12</v>
      </c>
      <c r="E133" s="3">
        <v>17</v>
      </c>
      <c r="F133" s="3">
        <v>28</v>
      </c>
      <c r="G133" s="4"/>
      <c r="H133" s="4"/>
      <c r="I133" s="4"/>
      <c r="J133" s="4"/>
      <c r="K133" s="41"/>
      <c r="L133" s="43"/>
    </row>
    <row r="134" spans="1:12" x14ac:dyDescent="0.25">
      <c r="A134" s="31"/>
      <c r="B134" s="30"/>
      <c r="C134" s="2" t="s">
        <v>60</v>
      </c>
      <c r="D134" s="3" t="s">
        <v>13</v>
      </c>
      <c r="E134" s="3">
        <v>18</v>
      </c>
      <c r="F134" s="3">
        <v>33</v>
      </c>
      <c r="G134" s="4"/>
      <c r="H134" s="4"/>
      <c r="I134" s="4"/>
      <c r="J134" s="4"/>
      <c r="K134" s="41"/>
      <c r="L134" s="43"/>
    </row>
    <row r="135" spans="1:12" x14ac:dyDescent="0.25">
      <c r="A135" s="31"/>
      <c r="B135" s="30"/>
      <c r="C135" s="2" t="s">
        <v>52</v>
      </c>
      <c r="D135" s="3" t="s">
        <v>9</v>
      </c>
      <c r="E135" s="3">
        <v>1</v>
      </c>
      <c r="F135" s="3"/>
      <c r="G135" s="4"/>
      <c r="H135" s="4"/>
      <c r="I135" s="4"/>
      <c r="J135" s="4"/>
      <c r="K135" s="41"/>
      <c r="L135" s="43"/>
    </row>
    <row r="136" spans="1:12" x14ac:dyDescent="0.25">
      <c r="A136" s="31"/>
      <c r="B136" s="30"/>
      <c r="C136" s="2" t="s">
        <v>52</v>
      </c>
      <c r="D136" s="3" t="s">
        <v>10</v>
      </c>
      <c r="E136" s="3">
        <v>7</v>
      </c>
      <c r="F136" s="3">
        <v>12</v>
      </c>
      <c r="G136" s="4"/>
      <c r="H136" s="4"/>
      <c r="I136" s="4"/>
      <c r="J136" s="4"/>
      <c r="K136" s="41"/>
      <c r="L136" s="43"/>
    </row>
    <row r="137" spans="1:12" x14ac:dyDescent="0.25">
      <c r="A137" s="31"/>
      <c r="B137" s="30"/>
      <c r="C137" s="2" t="s">
        <v>52</v>
      </c>
      <c r="D137" s="3" t="s">
        <v>12</v>
      </c>
      <c r="E137" s="3">
        <v>7</v>
      </c>
      <c r="F137" s="3">
        <v>12</v>
      </c>
      <c r="G137" s="4"/>
      <c r="H137" s="4"/>
      <c r="I137" s="4"/>
      <c r="J137" s="4"/>
      <c r="K137" s="41"/>
      <c r="L137" s="43"/>
    </row>
    <row r="138" spans="1:12" x14ac:dyDescent="0.25">
      <c r="A138" s="31"/>
      <c r="B138" s="30"/>
      <c r="C138" s="2" t="s">
        <v>52</v>
      </c>
      <c r="D138" s="3" t="s">
        <v>13</v>
      </c>
      <c r="E138" s="3">
        <v>7</v>
      </c>
      <c r="F138" s="3">
        <v>13</v>
      </c>
      <c r="G138" s="4"/>
      <c r="H138" s="4"/>
      <c r="I138" s="4"/>
      <c r="J138" s="4"/>
      <c r="K138" s="41"/>
      <c r="L138" s="43"/>
    </row>
    <row r="139" spans="1:12" x14ac:dyDescent="0.25">
      <c r="A139" s="31"/>
      <c r="B139" s="30"/>
      <c r="C139" s="2" t="s">
        <v>51</v>
      </c>
      <c r="D139" s="3" t="s">
        <v>12</v>
      </c>
      <c r="E139" s="3">
        <v>2</v>
      </c>
      <c r="F139" s="3">
        <v>3</v>
      </c>
      <c r="G139" s="4"/>
      <c r="H139" s="4"/>
      <c r="I139" s="4"/>
      <c r="J139" s="4"/>
      <c r="K139" s="41"/>
      <c r="L139" s="43"/>
    </row>
    <row r="140" spans="1:12" x14ac:dyDescent="0.25">
      <c r="A140" s="31"/>
      <c r="B140" s="40"/>
      <c r="C140" s="2" t="s">
        <v>51</v>
      </c>
      <c r="D140" s="3" t="s">
        <v>13</v>
      </c>
      <c r="E140" s="3">
        <v>3</v>
      </c>
      <c r="F140" s="3">
        <v>5</v>
      </c>
      <c r="G140" s="4"/>
      <c r="H140" s="4"/>
      <c r="I140" s="4"/>
      <c r="J140" s="4"/>
      <c r="K140" s="41"/>
      <c r="L140" s="43"/>
    </row>
    <row r="141" spans="1:12" x14ac:dyDescent="0.25">
      <c r="A141" s="31"/>
      <c r="B141" s="25" t="s">
        <v>14</v>
      </c>
      <c r="C141" s="26"/>
      <c r="D141" s="3"/>
      <c r="E141" s="5">
        <f>SUM(E122:E140)</f>
        <v>929</v>
      </c>
      <c r="F141" s="5">
        <f>SUM(F122:F140)</f>
        <v>1088</v>
      </c>
      <c r="G141" s="6">
        <f>I141/E141</f>
        <v>0</v>
      </c>
      <c r="H141" s="6"/>
      <c r="I141" s="6"/>
      <c r="J141" s="6"/>
      <c r="K141" s="41"/>
      <c r="L141" s="43"/>
    </row>
    <row r="142" spans="1:12" x14ac:dyDescent="0.25">
      <c r="A142" s="31"/>
      <c r="B142" s="38" t="s">
        <v>77</v>
      </c>
      <c r="C142" s="2" t="s">
        <v>62</v>
      </c>
      <c r="D142" s="3" t="s">
        <v>8</v>
      </c>
      <c r="E142" s="3">
        <v>9</v>
      </c>
      <c r="F142" s="3"/>
      <c r="G142" s="4"/>
      <c r="H142" s="4"/>
      <c r="I142" s="4"/>
      <c r="J142" s="4"/>
      <c r="K142" s="41"/>
      <c r="L142" s="43"/>
    </row>
    <row r="143" spans="1:12" x14ac:dyDescent="0.25">
      <c r="A143" s="31"/>
      <c r="B143" s="30"/>
      <c r="C143" s="2" t="s">
        <v>62</v>
      </c>
      <c r="D143" s="3" t="s">
        <v>9</v>
      </c>
      <c r="E143" s="3">
        <v>17</v>
      </c>
      <c r="F143" s="3"/>
      <c r="G143" s="4"/>
      <c r="H143" s="4"/>
      <c r="I143" s="4"/>
      <c r="J143" s="4"/>
      <c r="K143" s="41"/>
      <c r="L143" s="43"/>
    </row>
    <row r="144" spans="1:12" x14ac:dyDescent="0.25">
      <c r="A144" s="31"/>
      <c r="B144" s="30"/>
      <c r="C144" s="2" t="s">
        <v>62</v>
      </c>
      <c r="D144" s="3" t="s">
        <v>50</v>
      </c>
      <c r="E144" s="3">
        <v>6</v>
      </c>
      <c r="F144" s="3"/>
      <c r="G144" s="4"/>
      <c r="H144" s="4"/>
      <c r="I144" s="4"/>
      <c r="J144" s="4"/>
      <c r="K144" s="41"/>
      <c r="L144" s="43"/>
    </row>
    <row r="145" spans="1:12" x14ac:dyDescent="0.25">
      <c r="A145" s="31"/>
      <c r="B145" s="30"/>
      <c r="C145" s="2" t="s">
        <v>62</v>
      </c>
      <c r="D145" s="3" t="s">
        <v>10</v>
      </c>
      <c r="E145" s="3">
        <v>15</v>
      </c>
      <c r="F145" s="3">
        <v>25</v>
      </c>
      <c r="G145" s="4"/>
      <c r="H145" s="4"/>
      <c r="I145" s="4"/>
      <c r="J145" s="4"/>
      <c r="K145" s="41"/>
      <c r="L145" s="43"/>
    </row>
    <row r="146" spans="1:12" x14ac:dyDescent="0.25">
      <c r="A146" s="31"/>
      <c r="B146" s="30"/>
      <c r="C146" s="2" t="s">
        <v>62</v>
      </c>
      <c r="D146" s="3" t="s">
        <v>12</v>
      </c>
      <c r="E146" s="3">
        <v>35</v>
      </c>
      <c r="F146" s="3">
        <v>58</v>
      </c>
      <c r="G146" s="4"/>
      <c r="H146" s="4"/>
      <c r="I146" s="4"/>
      <c r="J146" s="4"/>
      <c r="K146" s="41"/>
      <c r="L146" s="43"/>
    </row>
    <row r="147" spans="1:12" x14ac:dyDescent="0.25">
      <c r="A147" s="31"/>
      <c r="B147" s="30"/>
      <c r="C147" s="2" t="s">
        <v>62</v>
      </c>
      <c r="D147" s="3" t="s">
        <v>13</v>
      </c>
      <c r="E147" s="3">
        <v>35</v>
      </c>
      <c r="F147" s="3">
        <v>64</v>
      </c>
      <c r="G147" s="4"/>
      <c r="H147" s="4"/>
      <c r="I147" s="4"/>
      <c r="J147" s="4"/>
      <c r="K147" s="41"/>
      <c r="L147" s="43"/>
    </row>
    <row r="148" spans="1:12" x14ac:dyDescent="0.25">
      <c r="A148" s="31"/>
      <c r="B148" s="30"/>
      <c r="C148" s="2" t="s">
        <v>60</v>
      </c>
      <c r="D148" s="3" t="s">
        <v>15</v>
      </c>
      <c r="E148" s="3">
        <v>2</v>
      </c>
      <c r="F148" s="3"/>
      <c r="G148" s="4"/>
      <c r="H148" s="4"/>
      <c r="I148" s="4"/>
      <c r="J148" s="4"/>
      <c r="K148" s="41"/>
      <c r="L148" s="43"/>
    </row>
    <row r="149" spans="1:12" x14ac:dyDescent="0.25">
      <c r="A149" s="31"/>
      <c r="B149" s="30"/>
      <c r="C149" s="2" t="s">
        <v>60</v>
      </c>
      <c r="D149" s="3" t="s">
        <v>8</v>
      </c>
      <c r="E149" s="3">
        <v>6</v>
      </c>
      <c r="F149" s="3"/>
      <c r="G149" s="4"/>
      <c r="H149" s="4"/>
      <c r="I149" s="4"/>
      <c r="J149" s="4"/>
      <c r="K149" s="41"/>
      <c r="L149" s="43"/>
    </row>
    <row r="150" spans="1:12" x14ac:dyDescent="0.25">
      <c r="A150" s="31"/>
      <c r="B150" s="30"/>
      <c r="C150" s="2" t="s">
        <v>60</v>
      </c>
      <c r="D150" s="3" t="s">
        <v>9</v>
      </c>
      <c r="E150" s="3">
        <v>2</v>
      </c>
      <c r="F150" s="3"/>
      <c r="G150" s="4"/>
      <c r="H150" s="4"/>
      <c r="I150" s="4"/>
      <c r="J150" s="4"/>
      <c r="K150" s="41"/>
      <c r="L150" s="43"/>
    </row>
    <row r="151" spans="1:12" x14ac:dyDescent="0.25">
      <c r="A151" s="31"/>
      <c r="B151" s="30"/>
      <c r="C151" s="2" t="s">
        <v>60</v>
      </c>
      <c r="D151" s="3" t="s">
        <v>50</v>
      </c>
      <c r="E151" s="3">
        <v>2</v>
      </c>
      <c r="F151" s="3"/>
      <c r="G151" s="4"/>
      <c r="H151" s="4"/>
      <c r="I151" s="4"/>
      <c r="J151" s="4"/>
      <c r="K151" s="41"/>
      <c r="L151" s="43"/>
    </row>
    <row r="152" spans="1:12" x14ac:dyDescent="0.25">
      <c r="A152" s="31"/>
      <c r="B152" s="30"/>
      <c r="C152" s="2" t="s">
        <v>60</v>
      </c>
      <c r="D152" s="3" t="s">
        <v>10</v>
      </c>
      <c r="E152" s="3">
        <v>1</v>
      </c>
      <c r="F152" s="3">
        <v>2</v>
      </c>
      <c r="G152" s="4"/>
      <c r="H152" s="4"/>
      <c r="I152" s="4"/>
      <c r="J152" s="4"/>
      <c r="K152" s="41"/>
      <c r="L152" s="43"/>
    </row>
    <row r="153" spans="1:12" x14ac:dyDescent="0.25">
      <c r="A153" s="31"/>
      <c r="B153" s="30"/>
      <c r="C153" s="2" t="s">
        <v>60</v>
      </c>
      <c r="D153" s="3" t="s">
        <v>12</v>
      </c>
      <c r="E153" s="3">
        <v>14</v>
      </c>
      <c r="F153" s="3">
        <v>23</v>
      </c>
      <c r="G153" s="4"/>
      <c r="H153" s="4"/>
      <c r="I153" s="4"/>
      <c r="J153" s="4"/>
      <c r="K153" s="41"/>
      <c r="L153" s="43"/>
    </row>
    <row r="154" spans="1:12" x14ac:dyDescent="0.25">
      <c r="A154" s="31"/>
      <c r="B154" s="30"/>
      <c r="C154" s="2" t="s">
        <v>60</v>
      </c>
      <c r="D154" s="3" t="s">
        <v>13</v>
      </c>
      <c r="E154" s="3">
        <v>14</v>
      </c>
      <c r="F154" s="3">
        <v>25</v>
      </c>
      <c r="G154" s="4"/>
      <c r="H154" s="4"/>
      <c r="I154" s="4"/>
      <c r="J154" s="4"/>
      <c r="K154" s="41"/>
      <c r="L154" s="43"/>
    </row>
    <row r="155" spans="1:12" x14ac:dyDescent="0.25">
      <c r="A155" s="31"/>
      <c r="B155" s="30"/>
      <c r="C155" s="2" t="s">
        <v>49</v>
      </c>
      <c r="D155" s="3" t="s">
        <v>9</v>
      </c>
      <c r="E155" s="3">
        <v>1</v>
      </c>
      <c r="F155" s="3"/>
      <c r="G155" s="4"/>
      <c r="H155" s="4"/>
      <c r="I155" s="4"/>
      <c r="J155" s="4"/>
      <c r="K155" s="41"/>
      <c r="L155" s="43"/>
    </row>
    <row r="156" spans="1:12" x14ac:dyDescent="0.25">
      <c r="A156" s="31"/>
      <c r="B156" s="30"/>
      <c r="C156" s="2" t="s">
        <v>49</v>
      </c>
      <c r="D156" s="3" t="s">
        <v>10</v>
      </c>
      <c r="E156" s="3">
        <v>1</v>
      </c>
      <c r="F156" s="3">
        <v>2</v>
      </c>
      <c r="G156" s="4"/>
      <c r="H156" s="4"/>
      <c r="I156" s="4"/>
      <c r="J156" s="4"/>
      <c r="K156" s="41"/>
      <c r="L156" s="43"/>
    </row>
    <row r="157" spans="1:12" x14ac:dyDescent="0.25">
      <c r="A157" s="31"/>
      <c r="B157" s="30"/>
      <c r="C157" s="2" t="s">
        <v>49</v>
      </c>
      <c r="D157" s="3" t="s">
        <v>12</v>
      </c>
      <c r="E157" s="3">
        <v>2</v>
      </c>
      <c r="F157" s="3">
        <v>3</v>
      </c>
      <c r="G157" s="4"/>
      <c r="H157" s="4"/>
      <c r="I157" s="4"/>
      <c r="J157" s="4"/>
      <c r="K157" s="41"/>
      <c r="L157" s="43"/>
    </row>
    <row r="158" spans="1:12" x14ac:dyDescent="0.25">
      <c r="A158" s="31"/>
      <c r="B158" s="30"/>
      <c r="C158" s="2" t="s">
        <v>49</v>
      </c>
      <c r="D158" s="3" t="s">
        <v>13</v>
      </c>
      <c r="E158" s="3">
        <v>2</v>
      </c>
      <c r="F158" s="3">
        <v>4</v>
      </c>
      <c r="G158" s="4"/>
      <c r="H158" s="4"/>
      <c r="I158" s="4"/>
      <c r="J158" s="4"/>
      <c r="K158" s="41"/>
      <c r="L158" s="43"/>
    </row>
    <row r="159" spans="1:12" x14ac:dyDescent="0.25">
      <c r="A159" s="31"/>
      <c r="B159" s="30"/>
      <c r="C159" s="2" t="s">
        <v>52</v>
      </c>
      <c r="D159" s="3" t="s">
        <v>10</v>
      </c>
      <c r="E159" s="3">
        <v>1</v>
      </c>
      <c r="F159" s="3">
        <v>2</v>
      </c>
      <c r="G159" s="4"/>
      <c r="H159" s="4"/>
      <c r="I159" s="4"/>
      <c r="J159" s="4"/>
      <c r="K159" s="41"/>
      <c r="L159" s="43"/>
    </row>
    <row r="160" spans="1:12" x14ac:dyDescent="0.25">
      <c r="A160" s="31"/>
      <c r="B160" s="30"/>
      <c r="C160" s="2" t="s">
        <v>52</v>
      </c>
      <c r="D160" s="3" t="s">
        <v>12</v>
      </c>
      <c r="E160" s="3">
        <v>2</v>
      </c>
      <c r="F160" s="3">
        <v>3</v>
      </c>
      <c r="G160" s="4"/>
      <c r="H160" s="4"/>
      <c r="I160" s="4"/>
      <c r="J160" s="4"/>
      <c r="K160" s="41"/>
      <c r="L160" s="43"/>
    </row>
    <row r="161" spans="1:12" x14ac:dyDescent="0.25">
      <c r="A161" s="31"/>
      <c r="B161" s="40"/>
      <c r="C161" s="2" t="s">
        <v>52</v>
      </c>
      <c r="D161" s="3" t="s">
        <v>13</v>
      </c>
      <c r="E161" s="3">
        <v>3</v>
      </c>
      <c r="F161" s="3">
        <v>5</v>
      </c>
      <c r="G161" s="4"/>
      <c r="H161" s="4"/>
      <c r="I161" s="4"/>
      <c r="J161" s="4"/>
      <c r="K161" s="41"/>
      <c r="L161" s="43"/>
    </row>
    <row r="162" spans="1:12" x14ac:dyDescent="0.25">
      <c r="A162" s="31"/>
      <c r="B162" s="25" t="s">
        <v>14</v>
      </c>
      <c r="C162" s="26"/>
      <c r="D162" s="3"/>
      <c r="E162" s="5">
        <f>SUM(E142:E161)</f>
        <v>170</v>
      </c>
      <c r="F162" s="5">
        <f>SUM(F142:F161)</f>
        <v>216</v>
      </c>
      <c r="G162" s="6">
        <f>I162/E162</f>
        <v>0</v>
      </c>
      <c r="H162" s="6"/>
      <c r="I162" s="6"/>
      <c r="J162" s="6"/>
      <c r="K162" s="41"/>
      <c r="L162" s="43"/>
    </row>
    <row r="163" spans="1:12" x14ac:dyDescent="0.25">
      <c r="A163" s="31"/>
      <c r="B163" s="38" t="s">
        <v>78</v>
      </c>
      <c r="C163" s="2" t="s">
        <v>62</v>
      </c>
      <c r="D163" s="3" t="s">
        <v>8</v>
      </c>
      <c r="E163" s="3">
        <v>5</v>
      </c>
      <c r="F163" s="3"/>
      <c r="G163" s="4"/>
      <c r="H163" s="4"/>
      <c r="I163" s="4"/>
      <c r="J163" s="4"/>
      <c r="K163" s="41"/>
      <c r="L163" s="43"/>
    </row>
    <row r="164" spans="1:12" x14ac:dyDescent="0.25">
      <c r="A164" s="31"/>
      <c r="B164" s="30"/>
      <c r="C164" s="2" t="s">
        <v>62</v>
      </c>
      <c r="D164" s="3" t="s">
        <v>9</v>
      </c>
      <c r="E164" s="3">
        <v>5</v>
      </c>
      <c r="F164" s="3"/>
      <c r="G164" s="4"/>
      <c r="H164" s="4"/>
      <c r="I164" s="4"/>
      <c r="J164" s="4"/>
      <c r="K164" s="41"/>
      <c r="L164" s="43"/>
    </row>
    <row r="165" spans="1:12" x14ac:dyDescent="0.25">
      <c r="A165" s="31"/>
      <c r="B165" s="30"/>
      <c r="C165" s="2" t="s">
        <v>62</v>
      </c>
      <c r="D165" s="3" t="s">
        <v>50</v>
      </c>
      <c r="E165" s="3">
        <v>1</v>
      </c>
      <c r="F165" s="3"/>
      <c r="G165" s="4"/>
      <c r="H165" s="4"/>
      <c r="I165" s="4"/>
      <c r="J165" s="4"/>
      <c r="K165" s="41"/>
      <c r="L165" s="43"/>
    </row>
    <row r="166" spans="1:12" x14ac:dyDescent="0.25">
      <c r="A166" s="31"/>
      <c r="B166" s="30"/>
      <c r="C166" s="2" t="s">
        <v>62</v>
      </c>
      <c r="D166" s="3" t="s">
        <v>10</v>
      </c>
      <c r="E166" s="3">
        <v>3</v>
      </c>
      <c r="F166" s="3">
        <v>5</v>
      </c>
      <c r="G166" s="4"/>
      <c r="H166" s="4"/>
      <c r="I166" s="4"/>
      <c r="J166" s="4"/>
      <c r="K166" s="41"/>
      <c r="L166" s="43"/>
    </row>
    <row r="167" spans="1:12" x14ac:dyDescent="0.25">
      <c r="A167" s="31"/>
      <c r="B167" s="30"/>
      <c r="C167" s="2" t="s">
        <v>62</v>
      </c>
      <c r="D167" s="3" t="s">
        <v>12</v>
      </c>
      <c r="E167" s="3">
        <v>20</v>
      </c>
      <c r="F167" s="3">
        <v>33</v>
      </c>
      <c r="G167" s="4"/>
      <c r="H167" s="4"/>
      <c r="I167" s="4"/>
      <c r="J167" s="4"/>
      <c r="K167" s="41"/>
      <c r="L167" s="43"/>
    </row>
    <row r="168" spans="1:12" x14ac:dyDescent="0.25">
      <c r="A168" s="31"/>
      <c r="B168" s="30"/>
      <c r="C168" s="2" t="s">
        <v>62</v>
      </c>
      <c r="D168" s="3" t="s">
        <v>13</v>
      </c>
      <c r="E168" s="3">
        <v>20</v>
      </c>
      <c r="F168" s="3">
        <v>36</v>
      </c>
      <c r="G168" s="4"/>
      <c r="H168" s="4"/>
      <c r="I168" s="4"/>
      <c r="J168" s="4"/>
      <c r="K168" s="41"/>
      <c r="L168" s="43"/>
    </row>
    <row r="169" spans="1:12" x14ac:dyDescent="0.25">
      <c r="A169" s="31"/>
      <c r="B169" s="30"/>
      <c r="C169" s="2" t="s">
        <v>60</v>
      </c>
      <c r="D169" s="3" t="s">
        <v>15</v>
      </c>
      <c r="E169" s="3">
        <v>6</v>
      </c>
      <c r="F169" s="3"/>
      <c r="G169" s="4"/>
      <c r="H169" s="4"/>
      <c r="I169" s="4"/>
      <c r="J169" s="4"/>
      <c r="K169" s="41"/>
      <c r="L169" s="43"/>
    </row>
    <row r="170" spans="1:12" x14ac:dyDescent="0.25">
      <c r="A170" s="31"/>
      <c r="B170" s="30"/>
      <c r="C170" s="2" t="s">
        <v>60</v>
      </c>
      <c r="D170" s="3" t="s">
        <v>8</v>
      </c>
      <c r="E170" s="3">
        <v>28</v>
      </c>
      <c r="F170" s="3"/>
      <c r="G170" s="4"/>
      <c r="H170" s="4"/>
      <c r="I170" s="4"/>
      <c r="J170" s="4"/>
      <c r="K170" s="41"/>
      <c r="L170" s="43"/>
    </row>
    <row r="171" spans="1:12" x14ac:dyDescent="0.25">
      <c r="A171" s="31"/>
      <c r="B171" s="30"/>
      <c r="C171" s="2" t="s">
        <v>60</v>
      </c>
      <c r="D171" s="3" t="s">
        <v>9</v>
      </c>
      <c r="E171" s="3">
        <v>2</v>
      </c>
      <c r="F171" s="3"/>
      <c r="G171" s="4"/>
      <c r="H171" s="4"/>
      <c r="I171" s="4"/>
      <c r="J171" s="4"/>
      <c r="K171" s="41"/>
      <c r="L171" s="43"/>
    </row>
    <row r="172" spans="1:12" x14ac:dyDescent="0.25">
      <c r="A172" s="31"/>
      <c r="B172" s="30"/>
      <c r="C172" s="2" t="s">
        <v>60</v>
      </c>
      <c r="D172" s="3" t="s">
        <v>50</v>
      </c>
      <c r="E172" s="3">
        <v>5</v>
      </c>
      <c r="F172" s="3"/>
      <c r="G172" s="4"/>
      <c r="H172" s="4"/>
      <c r="I172" s="4"/>
      <c r="J172" s="4"/>
      <c r="K172" s="41"/>
      <c r="L172" s="43"/>
    </row>
    <row r="173" spans="1:12" x14ac:dyDescent="0.25">
      <c r="A173" s="31"/>
      <c r="B173" s="30"/>
      <c r="C173" s="2" t="s">
        <v>60</v>
      </c>
      <c r="D173" s="3" t="s">
        <v>10</v>
      </c>
      <c r="E173" s="3">
        <v>1</v>
      </c>
      <c r="F173" s="3">
        <v>2</v>
      </c>
      <c r="G173" s="4"/>
      <c r="H173" s="4"/>
      <c r="I173" s="4"/>
      <c r="J173" s="4"/>
      <c r="K173" s="41"/>
      <c r="L173" s="43"/>
    </row>
    <row r="174" spans="1:12" x14ac:dyDescent="0.25">
      <c r="A174" s="31"/>
      <c r="B174" s="30"/>
      <c r="C174" s="2" t="s">
        <v>60</v>
      </c>
      <c r="D174" s="3" t="s">
        <v>12</v>
      </c>
      <c r="E174" s="3">
        <v>40</v>
      </c>
      <c r="F174" s="3">
        <v>67</v>
      </c>
      <c r="G174" s="4"/>
      <c r="H174" s="4"/>
      <c r="I174" s="4"/>
      <c r="J174" s="4"/>
      <c r="K174" s="41"/>
      <c r="L174" s="43"/>
    </row>
    <row r="175" spans="1:12" x14ac:dyDescent="0.25">
      <c r="A175" s="31"/>
      <c r="B175" s="30"/>
      <c r="C175" s="2" t="s">
        <v>60</v>
      </c>
      <c r="D175" s="3" t="s">
        <v>13</v>
      </c>
      <c r="E175" s="3">
        <v>40</v>
      </c>
      <c r="F175" s="3">
        <v>73</v>
      </c>
      <c r="G175" s="4"/>
      <c r="H175" s="4"/>
      <c r="I175" s="4"/>
      <c r="J175" s="4"/>
      <c r="K175" s="41"/>
      <c r="L175" s="43"/>
    </row>
    <row r="176" spans="1:12" x14ac:dyDescent="0.25">
      <c r="A176" s="31"/>
      <c r="B176" s="30"/>
      <c r="C176" s="2" t="s">
        <v>52</v>
      </c>
      <c r="D176" s="3" t="s">
        <v>9</v>
      </c>
      <c r="E176" s="3">
        <v>3</v>
      </c>
      <c r="F176" s="3"/>
      <c r="G176" s="4"/>
      <c r="H176" s="4"/>
      <c r="I176" s="4"/>
      <c r="J176" s="4"/>
      <c r="K176" s="41"/>
      <c r="L176" s="43"/>
    </row>
    <row r="177" spans="1:12" x14ac:dyDescent="0.25">
      <c r="A177" s="31"/>
      <c r="B177" s="30"/>
      <c r="C177" s="2" t="s">
        <v>52</v>
      </c>
      <c r="D177" s="3" t="s">
        <v>10</v>
      </c>
      <c r="E177" s="3">
        <v>6</v>
      </c>
      <c r="F177" s="3">
        <v>10</v>
      </c>
      <c r="G177" s="4"/>
      <c r="H177" s="4"/>
      <c r="I177" s="4"/>
      <c r="J177" s="4"/>
      <c r="K177" s="41"/>
      <c r="L177" s="43"/>
    </row>
    <row r="178" spans="1:12" x14ac:dyDescent="0.25">
      <c r="A178" s="31"/>
      <c r="B178" s="30"/>
      <c r="C178" s="2" t="s">
        <v>52</v>
      </c>
      <c r="D178" s="3" t="s">
        <v>11</v>
      </c>
      <c r="E178" s="3">
        <v>1</v>
      </c>
      <c r="F178" s="3">
        <v>2</v>
      </c>
      <c r="G178" s="4"/>
      <c r="H178" s="4"/>
      <c r="I178" s="4"/>
      <c r="J178" s="4"/>
      <c r="K178" s="41"/>
      <c r="L178" s="43"/>
    </row>
    <row r="179" spans="1:12" x14ac:dyDescent="0.25">
      <c r="A179" s="31"/>
      <c r="B179" s="30"/>
      <c r="C179" s="2" t="s">
        <v>52</v>
      </c>
      <c r="D179" s="3" t="s">
        <v>12</v>
      </c>
      <c r="E179" s="3">
        <v>17</v>
      </c>
      <c r="F179" s="3">
        <v>28</v>
      </c>
      <c r="G179" s="4"/>
      <c r="H179" s="4"/>
      <c r="I179" s="4"/>
      <c r="J179" s="4"/>
      <c r="K179" s="41"/>
      <c r="L179" s="43"/>
    </row>
    <row r="180" spans="1:12" x14ac:dyDescent="0.25">
      <c r="A180" s="31"/>
      <c r="B180" s="30"/>
      <c r="C180" s="2" t="s">
        <v>52</v>
      </c>
      <c r="D180" s="3" t="s">
        <v>13</v>
      </c>
      <c r="E180" s="3">
        <v>18</v>
      </c>
      <c r="F180" s="3">
        <v>33</v>
      </c>
      <c r="G180" s="4"/>
      <c r="H180" s="4"/>
      <c r="I180" s="4"/>
      <c r="J180" s="4"/>
      <c r="K180" s="41"/>
      <c r="L180" s="43"/>
    </row>
    <row r="181" spans="1:12" x14ac:dyDescent="0.25">
      <c r="A181" s="31"/>
      <c r="B181" s="30"/>
      <c r="C181" s="2" t="s">
        <v>79</v>
      </c>
      <c r="D181" s="3" t="s">
        <v>12</v>
      </c>
      <c r="E181" s="3">
        <v>2</v>
      </c>
      <c r="F181" s="3">
        <v>3</v>
      </c>
      <c r="G181" s="4"/>
      <c r="H181" s="4"/>
      <c r="I181" s="4"/>
      <c r="J181" s="4"/>
      <c r="K181" s="41"/>
      <c r="L181" s="43"/>
    </row>
    <row r="182" spans="1:12" x14ac:dyDescent="0.25">
      <c r="A182" s="31"/>
      <c r="B182" s="30"/>
      <c r="C182" s="2" t="s">
        <v>49</v>
      </c>
      <c r="D182" s="3" t="s">
        <v>8</v>
      </c>
      <c r="E182" s="3">
        <v>6</v>
      </c>
      <c r="F182" s="3"/>
      <c r="G182" s="4"/>
      <c r="H182" s="4"/>
      <c r="I182" s="4"/>
      <c r="J182" s="4"/>
      <c r="K182" s="41"/>
      <c r="L182" s="43"/>
    </row>
    <row r="183" spans="1:12" x14ac:dyDescent="0.25">
      <c r="A183" s="31"/>
      <c r="B183" s="30"/>
      <c r="C183" s="2" t="s">
        <v>49</v>
      </c>
      <c r="D183" s="3" t="s">
        <v>9</v>
      </c>
      <c r="E183" s="3">
        <v>1</v>
      </c>
      <c r="F183" s="3"/>
      <c r="G183" s="4"/>
      <c r="H183" s="4"/>
      <c r="I183" s="4"/>
      <c r="J183" s="4"/>
      <c r="K183" s="41"/>
      <c r="L183" s="43"/>
    </row>
    <row r="184" spans="1:12" x14ac:dyDescent="0.25">
      <c r="A184" s="31"/>
      <c r="B184" s="30"/>
      <c r="C184" s="2" t="s">
        <v>49</v>
      </c>
      <c r="D184" s="3" t="s">
        <v>12</v>
      </c>
      <c r="E184" s="3">
        <v>4</v>
      </c>
      <c r="F184" s="3">
        <v>7</v>
      </c>
      <c r="G184" s="4"/>
      <c r="H184" s="4"/>
      <c r="I184" s="4"/>
      <c r="J184" s="4"/>
      <c r="K184" s="41"/>
      <c r="L184" s="43"/>
    </row>
    <row r="185" spans="1:12" x14ac:dyDescent="0.25">
      <c r="A185" s="31"/>
      <c r="B185" s="30"/>
      <c r="C185" s="2" t="s">
        <v>49</v>
      </c>
      <c r="D185" s="3" t="s">
        <v>13</v>
      </c>
      <c r="E185" s="3">
        <v>4</v>
      </c>
      <c r="F185" s="3">
        <v>7</v>
      </c>
      <c r="G185" s="4"/>
      <c r="H185" s="4"/>
      <c r="I185" s="4"/>
      <c r="J185" s="4"/>
      <c r="K185" s="41"/>
      <c r="L185" s="43"/>
    </row>
    <row r="186" spans="1:12" x14ac:dyDescent="0.25">
      <c r="A186" s="31"/>
      <c r="B186" s="30"/>
      <c r="C186" s="2" t="s">
        <v>53</v>
      </c>
      <c r="D186" s="3" t="s">
        <v>8</v>
      </c>
      <c r="E186" s="3">
        <v>1</v>
      </c>
      <c r="F186" s="3"/>
      <c r="G186" s="4"/>
      <c r="H186" s="4"/>
      <c r="I186" s="4"/>
      <c r="J186" s="4"/>
      <c r="K186" s="41"/>
      <c r="L186" s="43"/>
    </row>
    <row r="187" spans="1:12" x14ac:dyDescent="0.25">
      <c r="A187" s="31"/>
      <c r="B187" s="30"/>
      <c r="C187" s="2" t="s">
        <v>53</v>
      </c>
      <c r="D187" s="3" t="s">
        <v>12</v>
      </c>
      <c r="E187" s="3">
        <v>5</v>
      </c>
      <c r="F187" s="3">
        <v>8</v>
      </c>
      <c r="G187" s="4"/>
      <c r="H187" s="4"/>
      <c r="I187" s="4"/>
      <c r="J187" s="4"/>
      <c r="K187" s="41"/>
      <c r="L187" s="43"/>
    </row>
    <row r="188" spans="1:12" x14ac:dyDescent="0.25">
      <c r="A188" s="31"/>
      <c r="B188" s="30"/>
      <c r="C188" s="2" t="s">
        <v>51</v>
      </c>
      <c r="D188" s="3" t="s">
        <v>12</v>
      </c>
      <c r="E188" s="3">
        <v>1</v>
      </c>
      <c r="F188" s="3">
        <v>2</v>
      </c>
      <c r="G188" s="4"/>
      <c r="H188" s="4"/>
      <c r="I188" s="4"/>
      <c r="J188" s="4"/>
      <c r="K188" s="41"/>
      <c r="L188" s="43"/>
    </row>
    <row r="189" spans="1:12" x14ac:dyDescent="0.25">
      <c r="A189" s="31"/>
      <c r="B189" s="30"/>
      <c r="C189" s="2" t="s">
        <v>51</v>
      </c>
      <c r="D189" s="3" t="s">
        <v>13</v>
      </c>
      <c r="E189" s="3">
        <v>1</v>
      </c>
      <c r="F189" s="3">
        <v>2</v>
      </c>
      <c r="G189" s="4"/>
      <c r="H189" s="4"/>
      <c r="I189" s="4"/>
      <c r="J189" s="4"/>
      <c r="K189" s="41"/>
      <c r="L189" s="43"/>
    </row>
    <row r="190" spans="1:12" x14ac:dyDescent="0.25">
      <c r="A190" s="31"/>
      <c r="B190" s="40"/>
      <c r="C190" s="2" t="s">
        <v>68</v>
      </c>
      <c r="D190" s="3" t="s">
        <v>12</v>
      </c>
      <c r="E190" s="3">
        <v>1</v>
      </c>
      <c r="F190" s="3">
        <v>2</v>
      </c>
      <c r="G190" s="4"/>
      <c r="H190" s="4"/>
      <c r="I190" s="4"/>
      <c r="J190" s="4"/>
      <c r="K190" s="41"/>
      <c r="L190" s="43"/>
    </row>
    <row r="191" spans="1:12" x14ac:dyDescent="0.25">
      <c r="A191" s="31"/>
      <c r="B191" s="25" t="s">
        <v>14</v>
      </c>
      <c r="C191" s="26"/>
      <c r="D191" s="3"/>
      <c r="E191" s="5">
        <f>SUM(E163:E190)</f>
        <v>247</v>
      </c>
      <c r="F191" s="5">
        <f>SUM(F163:F190)</f>
        <v>320</v>
      </c>
      <c r="G191" s="6">
        <f>I191/E191</f>
        <v>0</v>
      </c>
      <c r="H191" s="6"/>
      <c r="I191" s="6"/>
      <c r="J191" s="6"/>
      <c r="K191" s="41"/>
      <c r="L191" s="43"/>
    </row>
    <row r="192" spans="1:12" x14ac:dyDescent="0.25">
      <c r="A192" s="32"/>
      <c r="B192" s="27" t="s">
        <v>16</v>
      </c>
      <c r="C192" s="28"/>
      <c r="D192" s="29"/>
      <c r="E192" s="5">
        <f>SUM(E191,E162,E141,E121,E97,E74,E65,E47,E41,E35,E10)</f>
        <v>3088</v>
      </c>
      <c r="F192" s="5">
        <f>SUM(F191,F162,F141,F121,F97,F74,F65,F47,F41,F35,F10)</f>
        <v>3419</v>
      </c>
      <c r="G192" s="6">
        <f>I192/E192</f>
        <v>0</v>
      </c>
      <c r="H192" s="6"/>
      <c r="I192" s="6"/>
      <c r="J192" s="6"/>
      <c r="K192" s="42"/>
      <c r="L192" s="44"/>
    </row>
    <row r="195" spans="1:9" ht="15.75" x14ac:dyDescent="0.25">
      <c r="A195" s="8" t="s">
        <v>18</v>
      </c>
      <c r="B195" s="8"/>
      <c r="C195" s="8"/>
      <c r="D195" s="8"/>
      <c r="F195" s="8"/>
      <c r="I195" s="8" t="s">
        <v>19</v>
      </c>
    </row>
    <row r="196" spans="1:9" ht="15.75" x14ac:dyDescent="0.25">
      <c r="A196" s="9" t="s">
        <v>56</v>
      </c>
      <c r="B196" s="9"/>
      <c r="C196" s="9"/>
      <c r="D196" s="9"/>
      <c r="F196" s="9"/>
      <c r="I196" s="9" t="s">
        <v>20</v>
      </c>
    </row>
    <row r="197" spans="1:9" ht="15.75" x14ac:dyDescent="0.25">
      <c r="A197" s="10" t="s">
        <v>57</v>
      </c>
      <c r="B197" s="10"/>
      <c r="C197" s="10"/>
      <c r="D197" s="10"/>
      <c r="E197"/>
      <c r="F197"/>
    </row>
    <row r="198" spans="1:9" ht="15.75" x14ac:dyDescent="0.25">
      <c r="A198" s="11"/>
      <c r="B198"/>
      <c r="C198"/>
      <c r="D198"/>
      <c r="E198"/>
      <c r="F198"/>
    </row>
    <row r="199" spans="1:9" ht="15.75" x14ac:dyDescent="0.25">
      <c r="A199" s="46" t="s">
        <v>21</v>
      </c>
      <c r="B199" s="46"/>
      <c r="C199" s="46"/>
      <c r="D199" s="46"/>
      <c r="E199"/>
      <c r="F199"/>
    </row>
    <row r="200" spans="1:9" ht="15.75" x14ac:dyDescent="0.25">
      <c r="A200" s="47" t="s">
        <v>22</v>
      </c>
      <c r="B200" s="47"/>
      <c r="C200" s="47"/>
      <c r="D200" s="47"/>
      <c r="E200"/>
      <c r="F200"/>
    </row>
    <row r="201" spans="1:9" ht="15.75" x14ac:dyDescent="0.25">
      <c r="A201" s="12"/>
      <c r="B201"/>
      <c r="C201"/>
      <c r="D201"/>
      <c r="E201"/>
      <c r="F201"/>
    </row>
    <row r="202" spans="1:9" x14ac:dyDescent="0.25">
      <c r="A202" s="45" t="s">
        <v>23</v>
      </c>
      <c r="B202" s="45"/>
      <c r="C202"/>
      <c r="D202"/>
      <c r="E202"/>
      <c r="F202"/>
    </row>
    <row r="203" spans="1:9" x14ac:dyDescent="0.25">
      <c r="A203" s="45" t="s">
        <v>24</v>
      </c>
      <c r="B203" s="45"/>
      <c r="C203" s="45"/>
      <c r="D203" s="45"/>
      <c r="E203"/>
      <c r="F203"/>
    </row>
    <row r="204" spans="1:9" x14ac:dyDescent="0.25">
      <c r="A204" s="13"/>
      <c r="B204" s="13"/>
      <c r="C204" s="13"/>
      <c r="D204" s="13"/>
      <c r="E204"/>
      <c r="F204"/>
    </row>
    <row r="205" spans="1:9" x14ac:dyDescent="0.25">
      <c r="A205" s="45" t="s">
        <v>25</v>
      </c>
      <c r="B205" s="45"/>
      <c r="C205"/>
      <c r="D205"/>
      <c r="E205"/>
      <c r="F205"/>
    </row>
    <row r="206" spans="1:9" x14ac:dyDescent="0.25">
      <c r="A206" s="45" t="s">
        <v>43</v>
      </c>
      <c r="B206" s="45"/>
      <c r="C206" s="45"/>
      <c r="D206" s="45"/>
      <c r="E206"/>
      <c r="F206"/>
    </row>
  </sheetData>
  <autoFilter ref="A4:K4" xr:uid="{00000000-0009-0000-0000-000001000000}"/>
  <mergeCells count="35">
    <mergeCell ref="B163:B190"/>
    <mergeCell ref="B191:C191"/>
    <mergeCell ref="B192:D192"/>
    <mergeCell ref="A206:D206"/>
    <mergeCell ref="A199:D199"/>
    <mergeCell ref="A200:D200"/>
    <mergeCell ref="A202:B202"/>
    <mergeCell ref="A203:D203"/>
    <mergeCell ref="A205:B205"/>
    <mergeCell ref="B121:C121"/>
    <mergeCell ref="B122:B140"/>
    <mergeCell ref="B141:C141"/>
    <mergeCell ref="B142:B161"/>
    <mergeCell ref="B162:C162"/>
    <mergeCell ref="B66:B73"/>
    <mergeCell ref="B74:C74"/>
    <mergeCell ref="B75:B96"/>
    <mergeCell ref="B97:C97"/>
    <mergeCell ref="B98:B120"/>
    <mergeCell ref="A1:L1"/>
    <mergeCell ref="A3:L3"/>
    <mergeCell ref="K5:K192"/>
    <mergeCell ref="A5:A192"/>
    <mergeCell ref="B5:B9"/>
    <mergeCell ref="B10:C10"/>
    <mergeCell ref="L5:L192"/>
    <mergeCell ref="B11:B34"/>
    <mergeCell ref="A2:K2"/>
    <mergeCell ref="B35:C35"/>
    <mergeCell ref="B36:B40"/>
    <mergeCell ref="B41:C41"/>
    <mergeCell ref="B42:B46"/>
    <mergeCell ref="B47:C47"/>
    <mergeCell ref="B48:B64"/>
    <mergeCell ref="B65:C65"/>
  </mergeCells>
  <printOptions horizontalCentered="1"/>
  <pageMargins left="0.70866141732283472" right="0.70866141732283472" top="0.55118110236220474" bottom="0.55118110236220474" header="0.31496062992125984" footer="0.31496062992125984"/>
  <pageSetup paperSize="9" scale="4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I25"/>
  <sheetViews>
    <sheetView workbookViewId="0">
      <selection activeCell="F12" sqref="F12"/>
    </sheetView>
  </sheetViews>
  <sheetFormatPr defaultRowHeight="15" x14ac:dyDescent="0.25"/>
  <cols>
    <col min="2" max="2" width="9.7109375" customWidth="1"/>
    <col min="3" max="6" width="19" customWidth="1"/>
    <col min="7" max="7" width="13.28515625" customWidth="1"/>
  </cols>
  <sheetData>
    <row r="2" spans="2:9" ht="15.75" x14ac:dyDescent="0.25">
      <c r="B2" s="48" t="s">
        <v>26</v>
      </c>
      <c r="C2" s="48"/>
      <c r="D2" s="48"/>
      <c r="E2" s="48"/>
      <c r="F2" s="48"/>
      <c r="G2" s="48"/>
      <c r="H2" s="14"/>
      <c r="I2" s="14"/>
    </row>
    <row r="3" spans="2:9" ht="15.75" x14ac:dyDescent="0.25">
      <c r="B3" s="49" t="s">
        <v>27</v>
      </c>
      <c r="C3" s="49"/>
      <c r="D3" s="49"/>
      <c r="E3" s="49"/>
      <c r="F3" s="49"/>
      <c r="G3" s="49"/>
      <c r="H3" s="15"/>
      <c r="I3" s="15"/>
    </row>
    <row r="4" spans="2:9" ht="15.75" customHeight="1" x14ac:dyDescent="0.25">
      <c r="B4" s="50" t="s">
        <v>28</v>
      </c>
      <c r="C4" s="50"/>
      <c r="D4" s="50"/>
      <c r="E4" s="50"/>
      <c r="F4" s="50"/>
      <c r="G4" s="50"/>
      <c r="H4" s="15"/>
      <c r="I4" s="15"/>
    </row>
    <row r="5" spans="2:9" ht="15.75" x14ac:dyDescent="0.25">
      <c r="B5" s="49" t="s">
        <v>42</v>
      </c>
      <c r="C5" s="49"/>
      <c r="D5" s="49"/>
      <c r="E5" s="49"/>
      <c r="F5" s="49"/>
      <c r="G5" s="49"/>
      <c r="H5" s="15"/>
      <c r="I5" s="15"/>
    </row>
    <row r="6" spans="2:9" ht="15.75" x14ac:dyDescent="0.25">
      <c r="B6" s="49" t="s">
        <v>65</v>
      </c>
      <c r="C6" s="49"/>
      <c r="D6" s="49"/>
      <c r="E6" s="49"/>
      <c r="F6" s="49"/>
      <c r="G6" s="49"/>
      <c r="H6" s="16"/>
      <c r="I6" s="16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ht="15.75" x14ac:dyDescent="0.25">
      <c r="B8" s="16"/>
      <c r="C8" s="16"/>
      <c r="D8" s="16"/>
      <c r="E8" s="16"/>
      <c r="F8" s="16"/>
      <c r="G8" s="16"/>
      <c r="H8" s="16"/>
      <c r="I8" s="16"/>
    </row>
    <row r="9" spans="2:9" ht="15.75" x14ac:dyDescent="0.25">
      <c r="B9" s="51" t="s">
        <v>29</v>
      </c>
      <c r="C9" s="53" t="s">
        <v>30</v>
      </c>
      <c r="D9" s="54"/>
      <c r="E9" s="54"/>
      <c r="F9" s="55"/>
      <c r="G9" s="56" t="s">
        <v>31</v>
      </c>
      <c r="H9" s="16"/>
      <c r="I9" s="16"/>
    </row>
    <row r="10" spans="2:9" ht="15.75" x14ac:dyDescent="0.25">
      <c r="B10" s="52"/>
      <c r="C10" s="17" t="s">
        <v>32</v>
      </c>
      <c r="D10" s="17" t="s">
        <v>33</v>
      </c>
      <c r="E10" s="17" t="s">
        <v>34</v>
      </c>
      <c r="F10" s="17" t="s">
        <v>35</v>
      </c>
      <c r="G10" s="52"/>
      <c r="H10" s="16"/>
      <c r="I10" s="16"/>
    </row>
    <row r="11" spans="2:9" ht="15.75" x14ac:dyDescent="0.25">
      <c r="B11" s="18" t="s">
        <v>36</v>
      </c>
      <c r="C11" s="17">
        <v>0</v>
      </c>
      <c r="D11" s="17">
        <v>0</v>
      </c>
      <c r="E11" s="17">
        <v>2000</v>
      </c>
      <c r="F11" s="17">
        <v>1088</v>
      </c>
      <c r="G11" s="19">
        <f>SUM(C11:F11)</f>
        <v>3088</v>
      </c>
      <c r="H11" s="16"/>
      <c r="I11" s="16"/>
    </row>
    <row r="12" spans="2:9" ht="15.75" x14ac:dyDescent="0.25">
      <c r="B12" s="16"/>
      <c r="C12" s="16"/>
      <c r="D12" s="16"/>
      <c r="E12" s="16"/>
      <c r="F12" s="16"/>
      <c r="G12" s="16"/>
      <c r="H12" s="16">
        <f>'Приложение №1 17-13-26 '!E192</f>
        <v>3088</v>
      </c>
      <c r="I12" s="16"/>
    </row>
    <row r="14" spans="2:9" ht="15.75" x14ac:dyDescent="0.25">
      <c r="B14" s="8" t="s">
        <v>18</v>
      </c>
      <c r="C14" s="8"/>
      <c r="D14" s="8"/>
      <c r="E14" s="8"/>
      <c r="F14" s="8" t="s">
        <v>19</v>
      </c>
      <c r="G14" s="8"/>
    </row>
    <row r="15" spans="2:9" ht="15.75" x14ac:dyDescent="0.25">
      <c r="B15" s="9" t="s">
        <v>56</v>
      </c>
      <c r="C15" s="9"/>
      <c r="D15" s="9"/>
      <c r="E15" s="9"/>
      <c r="F15" s="9" t="s">
        <v>20</v>
      </c>
      <c r="G15" s="9"/>
    </row>
    <row r="16" spans="2:9" ht="15.75" x14ac:dyDescent="0.25">
      <c r="B16" s="10" t="s">
        <v>57</v>
      </c>
      <c r="C16" s="10"/>
      <c r="D16" s="10"/>
      <c r="E16" s="10"/>
    </row>
    <row r="17" spans="2:5" ht="15.75" x14ac:dyDescent="0.25">
      <c r="B17" s="11"/>
    </row>
    <row r="18" spans="2:5" ht="15.75" x14ac:dyDescent="0.25">
      <c r="B18" s="46" t="s">
        <v>21</v>
      </c>
      <c r="C18" s="46"/>
      <c r="D18" s="46"/>
      <c r="E18" s="46"/>
    </row>
    <row r="19" spans="2:5" ht="15.75" x14ac:dyDescent="0.25">
      <c r="B19" s="47" t="s">
        <v>22</v>
      </c>
      <c r="C19" s="47"/>
      <c r="D19" s="47"/>
      <c r="E19" s="47"/>
    </row>
    <row r="20" spans="2:5" ht="15.75" x14ac:dyDescent="0.25">
      <c r="B20" s="12"/>
    </row>
    <row r="21" spans="2:5" x14ac:dyDescent="0.25">
      <c r="B21" s="45" t="s">
        <v>23</v>
      </c>
      <c r="C21" s="45"/>
    </row>
    <row r="22" spans="2:5" x14ac:dyDescent="0.25">
      <c r="B22" s="45" t="s">
        <v>24</v>
      </c>
      <c r="C22" s="45"/>
      <c r="D22" s="45"/>
      <c r="E22" s="45"/>
    </row>
    <row r="23" spans="2:5" x14ac:dyDescent="0.25">
      <c r="B23" s="13"/>
      <c r="C23" s="13"/>
      <c r="D23" s="13"/>
      <c r="E23" s="13"/>
    </row>
    <row r="24" spans="2:5" x14ac:dyDescent="0.25">
      <c r="B24" s="45" t="s">
        <v>25</v>
      </c>
      <c r="C24" s="45"/>
    </row>
    <row r="25" spans="2:5" x14ac:dyDescent="0.25">
      <c r="B25" s="45" t="s">
        <v>43</v>
      </c>
      <c r="C25" s="45"/>
      <c r="D25" s="45"/>
      <c r="E25" s="45"/>
    </row>
  </sheetData>
  <mergeCells count="14">
    <mergeCell ref="B25:E25"/>
    <mergeCell ref="B2:G2"/>
    <mergeCell ref="B3:G3"/>
    <mergeCell ref="B4:G4"/>
    <mergeCell ref="B5:G5"/>
    <mergeCell ref="B6:G6"/>
    <mergeCell ref="B9:B10"/>
    <mergeCell ref="C9:F9"/>
    <mergeCell ref="G9:G10"/>
    <mergeCell ref="B18:E18"/>
    <mergeCell ref="B19:E19"/>
    <mergeCell ref="B21:C21"/>
    <mergeCell ref="B22:E22"/>
    <mergeCell ref="B24:C24"/>
  </mergeCells>
  <pageMargins left="0.7" right="0.7" top="0.75" bottom="0.75" header="0.3" footer="0.3"/>
  <pageSetup paperSize="9" scale="72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№1 17-13-26 </vt:lpstr>
      <vt:lpstr>Приложение №2 17-13-26</vt:lpstr>
      <vt:lpstr>Приложение №3 17-13-26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Rusinov</dc:creator>
  <cp:lastModifiedBy>Admin Admin</cp:lastModifiedBy>
  <cp:lastPrinted>2025-08-26T09:43:51Z</cp:lastPrinted>
  <dcterms:created xsi:type="dcterms:W3CDTF">2025-06-23T11:53:00Z</dcterms:created>
  <dcterms:modified xsi:type="dcterms:W3CDTF">2026-05-15T09:25:19Z</dcterms:modified>
</cp:coreProperties>
</file>