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M:\rusinov_r\Русинов\2026\Корен 2026\"/>
    </mc:Choice>
  </mc:AlternateContent>
  <bookViews>
    <workbookView xWindow="0" yWindow="0" windowWidth="28800" windowHeight="12435"/>
  </bookViews>
  <sheets>
    <sheet name="Приложение №1 17-12-26 " sheetId="1" r:id="rId1"/>
    <sheet name="Приложение №2 17-12-26" sheetId="6" r:id="rId2"/>
    <sheet name="Приложение №3 17-12-26" sheetId="3" r:id="rId3"/>
  </sheets>
  <definedNames>
    <definedName name="_xlnm._FilterDatabase" localSheetId="0" hidden="1">'Приложение №1 17-12-26 '!$A$4:$K$84</definedName>
    <definedName name="_xlnm._FilterDatabase" localSheetId="1" hidden="1">'Приложение №2 17-12-26'!$A$4:$K$4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32" i="1" l="1"/>
  <c r="J62" i="1"/>
  <c r="J20" i="1"/>
  <c r="H82" i="1"/>
  <c r="H81" i="1"/>
  <c r="H80" i="1"/>
  <c r="H79" i="1"/>
  <c r="H78" i="1"/>
  <c r="H77" i="1"/>
  <c r="H76" i="1"/>
  <c r="H75" i="1"/>
  <c r="H74" i="1"/>
  <c r="H72" i="1"/>
  <c r="H71" i="1"/>
  <c r="H70" i="1"/>
  <c r="H69" i="1"/>
  <c r="H68" i="1"/>
  <c r="H67" i="1"/>
  <c r="H66" i="1"/>
  <c r="H65" i="1"/>
  <c r="H64" i="1"/>
  <c r="H63" i="1"/>
  <c r="H62" i="1"/>
  <c r="H61" i="1"/>
  <c r="H60" i="1"/>
  <c r="H59" i="1"/>
  <c r="H58" i="1"/>
  <c r="H57" i="1"/>
  <c r="H56" i="1"/>
  <c r="H54" i="1"/>
  <c r="H53" i="1"/>
  <c r="H52" i="1"/>
  <c r="H51" i="1"/>
  <c r="H50" i="1"/>
  <c r="H49" i="1"/>
  <c r="H48" i="1"/>
  <c r="H47" i="1"/>
  <c r="H46" i="1"/>
  <c r="H44" i="1"/>
  <c r="H43" i="1"/>
  <c r="H42" i="1"/>
  <c r="H41" i="1"/>
  <c r="H40" i="1"/>
  <c r="H39" i="1"/>
  <c r="H38" i="1"/>
  <c r="H37" i="1"/>
  <c r="H36" i="1"/>
  <c r="H35" i="1"/>
  <c r="H34" i="1"/>
  <c r="H33" i="1"/>
  <c r="H31" i="1"/>
  <c r="H30" i="1"/>
  <c r="H29" i="1"/>
  <c r="H28" i="1"/>
  <c r="H27" i="1"/>
  <c r="H26" i="1"/>
  <c r="H25" i="1"/>
  <c r="H24" i="1"/>
  <c r="H23" i="1"/>
  <c r="H22" i="1"/>
  <c r="H21" i="1"/>
  <c r="H20" i="1"/>
  <c r="H19" i="1"/>
  <c r="H18" i="1"/>
  <c r="H17" i="1"/>
  <c r="H16" i="1"/>
  <c r="H15" i="1"/>
  <c r="H14" i="1"/>
  <c r="H13" i="1"/>
  <c r="H12" i="1"/>
  <c r="H11" i="1"/>
  <c r="H9" i="1"/>
  <c r="H8" i="1"/>
  <c r="H7" i="1"/>
  <c r="H6" i="1"/>
  <c r="H5" i="1"/>
  <c r="I82" i="1"/>
  <c r="J82" i="1" s="1"/>
  <c r="I81" i="1"/>
  <c r="J81" i="1" s="1"/>
  <c r="I78" i="1"/>
  <c r="J78" i="1" s="1"/>
  <c r="I77" i="1"/>
  <c r="I72" i="1"/>
  <c r="J72" i="1" s="1"/>
  <c r="I71" i="1"/>
  <c r="J71" i="1" s="1"/>
  <c r="I67" i="1"/>
  <c r="J67" i="1" s="1"/>
  <c r="I66" i="1"/>
  <c r="J66" i="1" s="1"/>
  <c r="I61" i="1"/>
  <c r="J61" i="1" s="1"/>
  <c r="I60" i="1"/>
  <c r="J60" i="1" s="1"/>
  <c r="I54" i="1"/>
  <c r="J54" i="1" s="1"/>
  <c r="I53" i="1"/>
  <c r="J53" i="1" s="1"/>
  <c r="I52" i="1"/>
  <c r="J52" i="1" s="1"/>
  <c r="I51" i="1"/>
  <c r="J51" i="1" s="1"/>
  <c r="I50" i="1"/>
  <c r="J50" i="1" s="1"/>
  <c r="I44" i="1"/>
  <c r="J44" i="1" s="1"/>
  <c r="I38" i="1"/>
  <c r="J38" i="1" s="1"/>
  <c r="I31" i="1"/>
  <c r="J31" i="1" s="1"/>
  <c r="I30" i="1"/>
  <c r="J30" i="1" s="1"/>
  <c r="I28" i="1"/>
  <c r="J28" i="1" s="1"/>
  <c r="I27" i="1"/>
  <c r="J27" i="1" s="1"/>
  <c r="I9" i="1"/>
  <c r="J9" i="1" s="1"/>
  <c r="I17" i="1"/>
  <c r="I16" i="1"/>
  <c r="J16" i="1" s="1"/>
  <c r="I23" i="1"/>
  <c r="J23" i="1" s="1"/>
  <c r="I80" i="1"/>
  <c r="J80" i="1" s="1"/>
  <c r="I76" i="1"/>
  <c r="J76" i="1" s="1"/>
  <c r="I70" i="1"/>
  <c r="J70" i="1" s="1"/>
  <c r="I65" i="1"/>
  <c r="J65" i="1" s="1"/>
  <c r="I64" i="1"/>
  <c r="J64" i="1" s="1"/>
  <c r="I59" i="1"/>
  <c r="J59" i="1" s="1"/>
  <c r="I58" i="1"/>
  <c r="J58" i="1" s="1"/>
  <c r="I49" i="1"/>
  <c r="J49" i="1" s="1"/>
  <c r="I43" i="1"/>
  <c r="J43" i="1" s="1"/>
  <c r="I37" i="1"/>
  <c r="J37" i="1" s="1"/>
  <c r="I26" i="1"/>
  <c r="J26" i="1" s="1"/>
  <c r="I24" i="1"/>
  <c r="J24" i="1" s="1"/>
  <c r="I22" i="1"/>
  <c r="J22" i="1" s="1"/>
  <c r="I15" i="1"/>
  <c r="J15" i="1" s="1"/>
  <c r="I8" i="1"/>
  <c r="J8" i="1" s="1"/>
  <c r="I79" i="1"/>
  <c r="J79" i="1" s="1"/>
  <c r="I75" i="1"/>
  <c r="J75" i="1" s="1"/>
  <c r="I74" i="1"/>
  <c r="I69" i="1"/>
  <c r="J69" i="1" s="1"/>
  <c r="I68" i="1"/>
  <c r="J68" i="1" s="1"/>
  <c r="I63" i="1"/>
  <c r="J63" i="1" s="1"/>
  <c r="I62" i="1"/>
  <c r="I57" i="1"/>
  <c r="J57" i="1" s="1"/>
  <c r="I56" i="1"/>
  <c r="I48" i="1"/>
  <c r="J48" i="1" s="1"/>
  <c r="I47" i="1"/>
  <c r="J47" i="1" s="1"/>
  <c r="I46" i="1"/>
  <c r="J46" i="1" s="1"/>
  <c r="I42" i="1"/>
  <c r="J42" i="1" s="1"/>
  <c r="I41" i="1"/>
  <c r="J41" i="1" s="1"/>
  <c r="I40" i="1"/>
  <c r="J40" i="1" s="1"/>
  <c r="I39" i="1"/>
  <c r="J39" i="1" s="1"/>
  <c r="I36" i="1"/>
  <c r="J36" i="1" s="1"/>
  <c r="I35" i="1"/>
  <c r="J35" i="1" s="1"/>
  <c r="I34" i="1"/>
  <c r="J34" i="1" s="1"/>
  <c r="I33" i="1"/>
  <c r="J33" i="1" s="1"/>
  <c r="I29" i="1"/>
  <c r="J29" i="1" s="1"/>
  <c r="I25" i="1"/>
  <c r="J25" i="1" s="1"/>
  <c r="I21" i="1"/>
  <c r="J21" i="1" s="1"/>
  <c r="I20" i="1"/>
  <c r="I19" i="1"/>
  <c r="J19" i="1" s="1"/>
  <c r="I18" i="1"/>
  <c r="J18" i="1" s="1"/>
  <c r="I14" i="1"/>
  <c r="J14" i="1" s="1"/>
  <c r="I13" i="1"/>
  <c r="J13" i="1" s="1"/>
  <c r="I12" i="1"/>
  <c r="J12" i="1" s="1"/>
  <c r="I11" i="1"/>
  <c r="J11" i="1" s="1"/>
  <c r="I7" i="1"/>
  <c r="J7" i="1" s="1"/>
  <c r="I6" i="1"/>
  <c r="J6" i="1" s="1"/>
  <c r="I5" i="1"/>
  <c r="J45" i="1" l="1"/>
  <c r="J5" i="1"/>
  <c r="J10" i="1" s="1"/>
  <c r="I10" i="1"/>
  <c r="J55" i="1"/>
  <c r="I45" i="1"/>
  <c r="I55" i="1"/>
  <c r="J56" i="1"/>
  <c r="J73" i="1" s="1"/>
  <c r="I73" i="1"/>
  <c r="J74" i="1"/>
  <c r="I83" i="1"/>
  <c r="J17" i="1"/>
  <c r="J32" i="1" s="1"/>
  <c r="I32" i="1"/>
  <c r="I84" i="1" s="1"/>
  <c r="J77" i="1"/>
  <c r="G83" i="6"/>
  <c r="F83" i="6"/>
  <c r="F84" i="6" s="1"/>
  <c r="E83" i="6"/>
  <c r="E84" i="6" s="1"/>
  <c r="G84" i="6" s="1"/>
  <c r="F73" i="6"/>
  <c r="E73" i="6"/>
  <c r="G73" i="6" s="1"/>
  <c r="F55" i="6"/>
  <c r="E55" i="6"/>
  <c r="G55" i="6" s="1"/>
  <c r="F45" i="6"/>
  <c r="E45" i="6"/>
  <c r="G45" i="6" s="1"/>
  <c r="G32" i="6"/>
  <c r="F32" i="6"/>
  <c r="E32" i="6"/>
  <c r="F10" i="6"/>
  <c r="E10" i="6"/>
  <c r="G10" i="6" s="1"/>
  <c r="F83" i="1"/>
  <c r="F73" i="1"/>
  <c r="F55" i="1"/>
  <c r="F45" i="1"/>
  <c r="E83" i="1"/>
  <c r="E73" i="1"/>
  <c r="E10" i="1"/>
  <c r="F10" i="1"/>
  <c r="E32" i="1"/>
  <c r="E45" i="1"/>
  <c r="E55" i="1"/>
  <c r="J83" i="1" l="1"/>
  <c r="J84" i="1" s="1"/>
  <c r="L5" i="1" s="1"/>
  <c r="G55" i="1"/>
  <c r="G45" i="1"/>
  <c r="G10" i="1"/>
  <c r="G32" i="1"/>
  <c r="K5" i="1"/>
  <c r="G73" i="1"/>
  <c r="E84" i="1"/>
  <c r="F84" i="1"/>
  <c r="H84" i="1" l="1"/>
  <c r="G83" i="1"/>
  <c r="G84" i="1"/>
  <c r="G11" i="3" l="1"/>
  <c r="H12" i="3" l="1"/>
</calcChain>
</file>

<file path=xl/sharedStrings.xml><?xml version="1.0" encoding="utf-8"?>
<sst xmlns="http://schemas.openxmlformats.org/spreadsheetml/2006/main" count="383" uniqueCount="72">
  <si>
    <t>ПРИЛОЖЕНИЕ №1</t>
  </si>
  <si>
    <t xml:space="preserve">ПРОДАЖБА НА СТОЯЩА ДЪРВЕСИНА НА КОРЕН </t>
  </si>
  <si>
    <t>Обект №</t>
  </si>
  <si>
    <t>Отдел и подотдел</t>
  </si>
  <si>
    <t>Дървесен вид</t>
  </si>
  <si>
    <t>Сортимент</t>
  </si>
  <si>
    <t>Прогнозно количество дървесина пл.куб.м.</t>
  </si>
  <si>
    <t>Прогнозно количество дървесина пр.куб.м.</t>
  </si>
  <si>
    <t>Трупи за бичене над 30 см</t>
  </si>
  <si>
    <t>Трупи за бичене 18-29 см</t>
  </si>
  <si>
    <t>Средна технологична дървесина</t>
  </si>
  <si>
    <t>Дребна технологична дървесина</t>
  </si>
  <si>
    <t>Дърва технологична дървесина</t>
  </si>
  <si>
    <t>Дърва за огрев</t>
  </si>
  <si>
    <t>Общо за подотдела</t>
  </si>
  <si>
    <t>Трупи за бичене над 50 см</t>
  </si>
  <si>
    <t>ВСИЧКО ЗА ОБЕКТА</t>
  </si>
  <si>
    <t>ПРИЛОЖЕНИЕ №2</t>
  </si>
  <si>
    <t xml:space="preserve">ЗА ПРОДАВАЧА:                                        </t>
  </si>
  <si>
    <t>ЗА КУПУВАЧА:</t>
  </si>
  <si>
    <t xml:space="preserve">   \.................................................\</t>
  </si>
  <si>
    <t>Валентина Георгиева</t>
  </si>
  <si>
    <t>Ръководител счетоводен отдел</t>
  </si>
  <si>
    <t>Изготвил:</t>
  </si>
  <si>
    <t>инж. Росен Русинов – зам. директор при ТП ДГС „Омуртаг“</t>
  </si>
  <si>
    <t>Съгласувал:</t>
  </si>
  <si>
    <t xml:space="preserve">ПРИЛОЖЕНИЕ 3 </t>
  </si>
  <si>
    <t>към Договор №…... от …...........20…. г.</t>
  </si>
  <si>
    <r>
      <t xml:space="preserve">График за покупко-продажба на </t>
    </r>
    <r>
      <rPr>
        <b/>
        <sz val="12"/>
        <color rgb="FFFF0000"/>
        <rFont val="Times New Roman"/>
        <family val="1"/>
        <charset val="204"/>
      </rPr>
      <t>прогнозни количества стояща дървесина на корен</t>
    </r>
  </si>
  <si>
    <t>ТП  ДГС</t>
  </si>
  <si>
    <t>Тримесечие на 2024 год. / прогнозно количество дървесиан (пл.куб.м)</t>
  </si>
  <si>
    <t>Общо количество,
пл.куб.м</t>
  </si>
  <si>
    <t>I-во</t>
  </si>
  <si>
    <t>II-ро</t>
  </si>
  <si>
    <t>III-то</t>
  </si>
  <si>
    <t>IV-то</t>
  </si>
  <si>
    <t>Омуртаг</t>
  </si>
  <si>
    <t xml:space="preserve">Начална ед. цена за продажба на стояща дървесина на корен, €/м3 без ДДС </t>
  </si>
  <si>
    <t>Обща начална цена за продажба на стояща дървесина на корен, под която не може да се подават ценови предложения, €/м3 без ДДС</t>
  </si>
  <si>
    <t>Гаранция за участие, €</t>
  </si>
  <si>
    <t xml:space="preserve">Достигната ед. цена за продажба на стояща дървесина на корен, €/м3 без ДДС </t>
  </si>
  <si>
    <t>Гаранция за изпълнение, €</t>
  </si>
  <si>
    <t xml:space="preserve"> по тримесечия на 2026 година</t>
  </si>
  <si>
    <t>Янита Петрова – юрисконсулт при ТП ДГС „Омуртаг“</t>
  </si>
  <si>
    <t xml:space="preserve">Начална ед. цена за продажба на стояща дървесина на корен, лв/м3 без ДДС </t>
  </si>
  <si>
    <t>Обща начална цена за продажба на стояща дървесина на корен, под която не може да се подават ценови предложения, лв/м3 без ДДС</t>
  </si>
  <si>
    <t>Гаранция за участие, лв</t>
  </si>
  <si>
    <t>бб</t>
  </si>
  <si>
    <t>Обли греди</t>
  </si>
  <si>
    <t>здб</t>
  </si>
  <si>
    <t>ОЗМ</t>
  </si>
  <si>
    <t>бк</t>
  </si>
  <si>
    <t>гбр</t>
  </si>
  <si>
    <t xml:space="preserve">Достигната ед. цена за продажба на стояща дървесина на корен, лв/м3 без ДДС </t>
  </si>
  <si>
    <t>Гаранция за изпълнение, лв</t>
  </si>
  <si>
    <t>инж. Бахни Пенев Бахнев</t>
  </si>
  <si>
    <t>и.д. Директор на ТП ДГС „Омуртаг“</t>
  </si>
  <si>
    <t>Обща достигната цена за продажба на стояща дървесина на корен, €/м3 без ДДС</t>
  </si>
  <si>
    <t>Обща достигната цена за продажба на стояща дървесина на корен, лв/м3 без ДДС</t>
  </si>
  <si>
    <t>17-12-26</t>
  </si>
  <si>
    <t>226-ж</t>
  </si>
  <si>
    <t>236-т</t>
  </si>
  <si>
    <t>цр</t>
  </si>
  <si>
    <t>264-б</t>
  </si>
  <si>
    <t>чб</t>
  </si>
  <si>
    <t>276-е</t>
  </si>
  <si>
    <t>бл</t>
  </si>
  <si>
    <t>кгбр</t>
  </si>
  <si>
    <t>323-д</t>
  </si>
  <si>
    <t>кл</t>
  </si>
  <si>
    <t>392-ж</t>
  </si>
  <si>
    <t>за обект № 17-12-26, ТП " ДГС Омуртаг"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</si>
</sst>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b/>
      <sz val="12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2"/>
      <color rgb="FFFF0000"/>
      <name val="Times New Roman"/>
      <family val="1"/>
      <charset val="204"/>
    </font>
    <font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9">
    <xf numFmtId="0" fontId="0" fillId="0" borderId="0" xfId="0"/>
    <xf numFmtId="0" fontId="3" fillId="0" borderId="0" xfId="0" applyFont="1"/>
    <xf numFmtId="0" fontId="3" fillId="0" borderId="2" xfId="0" applyFont="1" applyBorder="1" applyAlignment="1">
      <alignment horizontal="left"/>
    </xf>
    <xf numFmtId="0" fontId="3" fillId="0" borderId="2" xfId="0" applyFont="1" applyBorder="1"/>
    <xf numFmtId="2" fontId="3" fillId="0" borderId="2" xfId="0" applyNumberFormat="1" applyFont="1" applyBorder="1"/>
    <xf numFmtId="0" fontId="5" fillId="0" borderId="2" xfId="0" applyFont="1" applyBorder="1"/>
    <xf numFmtId="2" fontId="5" fillId="0" borderId="2" xfId="0" applyNumberFormat="1" applyFont="1" applyBorder="1"/>
    <xf numFmtId="2" fontId="3" fillId="0" borderId="0" xfId="0" applyNumberFormat="1" applyFont="1"/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7" fillId="0" borderId="0" xfId="0" applyFont="1" applyAlignment="1">
      <alignment horizontal="justify" vertical="center"/>
    </xf>
    <xf numFmtId="0" fontId="8" fillId="0" borderId="0" xfId="0" applyFont="1" applyAlignment="1">
      <alignment horizontal="justify" vertical="center"/>
    </xf>
    <xf numFmtId="0" fontId="9" fillId="0" borderId="0" xfId="0" applyFont="1" applyAlignment="1">
      <alignment horizontal="center" vertical="center"/>
    </xf>
    <xf numFmtId="0" fontId="2" fillId="2" borderId="0" xfId="0" applyFont="1" applyFill="1" applyAlignment="1">
      <alignment vertical="top"/>
    </xf>
    <xf numFmtId="0" fontId="2" fillId="2" borderId="0" xfId="0" applyFont="1" applyFill="1" applyAlignment="1">
      <alignment vertical="center"/>
    </xf>
    <xf numFmtId="0" fontId="4" fillId="0" borderId="0" xfId="0" applyFont="1" applyAlignment="1">
      <alignment vertical="top"/>
    </xf>
    <xf numFmtId="0" fontId="4" fillId="0" borderId="2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11" fillId="0" borderId="2" xfId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11" fillId="0" borderId="2" xfId="1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1" fontId="3" fillId="0" borderId="0" xfId="0" applyNumberFormat="1" applyFont="1"/>
    <xf numFmtId="0" fontId="5" fillId="0" borderId="5" xfId="0" applyFont="1" applyBorder="1" applyAlignment="1">
      <alignment horizontal="center"/>
    </xf>
    <xf numFmtId="0" fontId="5" fillId="0" borderId="8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5" xfId="0" applyFont="1" applyBorder="1" applyAlignment="1">
      <alignment horizontal="left"/>
    </xf>
    <xf numFmtId="0" fontId="5" fillId="0" borderId="6" xfId="0" applyFont="1" applyBorder="1" applyAlignment="1">
      <alignment horizontal="left"/>
    </xf>
    <xf numFmtId="0" fontId="3" fillId="0" borderId="3" xfId="0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49" fontId="3" fillId="0" borderId="7" xfId="0" applyNumberFormat="1" applyFont="1" applyBorder="1" applyAlignment="1">
      <alignment horizontal="center" vertical="center"/>
    </xf>
    <xf numFmtId="0" fontId="2" fillId="0" borderId="1" xfId="1" applyFont="1" applyBorder="1" applyAlignment="1">
      <alignment horizontal="center"/>
    </xf>
    <xf numFmtId="2" fontId="11" fillId="0" borderId="3" xfId="1" applyNumberFormat="1" applyFont="1" applyBorder="1" applyAlignment="1">
      <alignment horizontal="center" vertical="center" wrapText="1"/>
    </xf>
    <xf numFmtId="2" fontId="11" fillId="0" borderId="7" xfId="1" applyNumberFormat="1" applyFont="1" applyBorder="1" applyAlignment="1">
      <alignment horizontal="center" vertical="center" wrapText="1"/>
    </xf>
    <xf numFmtId="2" fontId="3" fillId="0" borderId="3" xfId="0" applyNumberFormat="1" applyFont="1" applyBorder="1" applyAlignment="1">
      <alignment horizontal="center" vertical="center" wrapText="1"/>
    </xf>
    <xf numFmtId="2" fontId="3" fillId="0" borderId="7" xfId="0" applyNumberFormat="1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2" fillId="0" borderId="0" xfId="1" applyFont="1" applyAlignment="1">
      <alignment horizontal="center"/>
    </xf>
    <xf numFmtId="0" fontId="9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11" fillId="0" borderId="3" xfId="1" applyFont="1" applyBorder="1" applyAlignment="1">
      <alignment horizontal="center" vertical="center" wrapText="1"/>
    </xf>
    <xf numFmtId="0" fontId="11" fillId="0" borderId="7" xfId="1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top"/>
    </xf>
    <xf numFmtId="0" fontId="2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</cellXfs>
  <cellStyles count="2">
    <cellStyle name="Нормален" xfId="0" builtinId="0"/>
    <cellStyle name="Нормален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тема">
  <a:themeElements>
    <a:clrScheme name="О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О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О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86"/>
  <sheetViews>
    <sheetView tabSelected="1" topLeftCell="A52" zoomScale="90" zoomScaleNormal="90" workbookViewId="0">
      <selection activeCell="J73" sqref="J73"/>
    </sheetView>
  </sheetViews>
  <sheetFormatPr defaultColWidth="9.28515625" defaultRowHeight="15" x14ac:dyDescent="0.25"/>
  <cols>
    <col min="1" max="3" width="10.7109375" style="1" customWidth="1"/>
    <col min="4" max="4" width="30.7109375" style="1" bestFit="1" customWidth="1"/>
    <col min="5" max="6" width="12.7109375" style="1" customWidth="1"/>
    <col min="7" max="8" width="13.7109375" style="1" customWidth="1"/>
    <col min="9" max="10" width="17.7109375" style="1" customWidth="1"/>
    <col min="11" max="11" width="10.7109375" style="1" customWidth="1"/>
    <col min="12" max="12" width="10.85546875" style="1" customWidth="1"/>
    <col min="13" max="13" width="9.5703125" style="1" bestFit="1" customWidth="1"/>
    <col min="14" max="16384" width="9.28515625" style="1"/>
  </cols>
  <sheetData>
    <row r="1" spans="1:13" ht="15.75" customHeight="1" x14ac:dyDescent="0.25">
      <c r="A1" s="42" t="s">
        <v>0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</row>
    <row r="2" spans="1:13" ht="15.75" customHeight="1" x14ac:dyDescent="0.25">
      <c r="A2" s="42"/>
      <c r="B2" s="42"/>
      <c r="C2" s="42"/>
      <c r="D2" s="42"/>
      <c r="E2" s="42"/>
      <c r="F2" s="42"/>
      <c r="G2" s="42"/>
      <c r="H2" s="42"/>
      <c r="I2" s="42"/>
      <c r="J2" s="42"/>
      <c r="K2" s="42"/>
    </row>
    <row r="3" spans="1:13" ht="15.75" customHeight="1" x14ac:dyDescent="0.25">
      <c r="A3" s="33" t="s">
        <v>1</v>
      </c>
      <c r="B3" s="33"/>
      <c r="C3" s="33"/>
      <c r="D3" s="33"/>
      <c r="E3" s="33"/>
      <c r="F3" s="33"/>
      <c r="G3" s="33"/>
      <c r="H3" s="33"/>
      <c r="I3" s="33"/>
      <c r="J3" s="33"/>
      <c r="K3" s="33"/>
      <c r="L3" s="33"/>
    </row>
    <row r="4" spans="1:13" ht="137.44999999999999" customHeight="1" x14ac:dyDescent="0.25">
      <c r="A4" s="20" t="s">
        <v>2</v>
      </c>
      <c r="B4" s="20" t="s">
        <v>3</v>
      </c>
      <c r="C4" s="20" t="s">
        <v>4</v>
      </c>
      <c r="D4" s="22" t="s">
        <v>5</v>
      </c>
      <c r="E4" s="20" t="s">
        <v>6</v>
      </c>
      <c r="F4" s="20" t="s">
        <v>7</v>
      </c>
      <c r="G4" s="20" t="s">
        <v>37</v>
      </c>
      <c r="H4" s="20" t="s">
        <v>44</v>
      </c>
      <c r="I4" s="20" t="s">
        <v>38</v>
      </c>
      <c r="J4" s="20" t="s">
        <v>45</v>
      </c>
      <c r="K4" s="21" t="s">
        <v>39</v>
      </c>
      <c r="L4" s="21" t="s">
        <v>46</v>
      </c>
    </row>
    <row r="5" spans="1:13" x14ac:dyDescent="0.25">
      <c r="A5" s="31" t="s">
        <v>59</v>
      </c>
      <c r="B5" s="30" t="s">
        <v>60</v>
      </c>
      <c r="C5" s="2" t="s">
        <v>47</v>
      </c>
      <c r="D5" s="3" t="s">
        <v>8</v>
      </c>
      <c r="E5" s="3">
        <v>167</v>
      </c>
      <c r="F5" s="3"/>
      <c r="G5" s="4">
        <v>42.57</v>
      </c>
      <c r="H5" s="4">
        <f>G5*1.95583</f>
        <v>83.259683100000004</v>
      </c>
      <c r="I5" s="4">
        <f>E5*G5</f>
        <v>7109.19</v>
      </c>
      <c r="J5" s="4">
        <f>I5*1.95583</f>
        <v>13904.367077699999</v>
      </c>
      <c r="K5" s="34">
        <f>I84*0.05</f>
        <v>5482.7714999999998</v>
      </c>
      <c r="L5" s="36">
        <f>J84*0.05</f>
        <v>10723.368982845001</v>
      </c>
    </row>
    <row r="6" spans="1:13" x14ac:dyDescent="0.25">
      <c r="A6" s="31"/>
      <c r="B6" s="30"/>
      <c r="C6" s="2" t="s">
        <v>47</v>
      </c>
      <c r="D6" s="3" t="s">
        <v>9</v>
      </c>
      <c r="E6" s="3">
        <v>55</v>
      </c>
      <c r="F6" s="3"/>
      <c r="G6" s="4">
        <v>34.57</v>
      </c>
      <c r="H6" s="4">
        <f t="shared" ref="H6:H9" si="0">G6*1.95583</f>
        <v>67.613043099999999</v>
      </c>
      <c r="I6" s="4">
        <f t="shared" ref="I6:I7" si="1">E6*G6</f>
        <v>1901.35</v>
      </c>
      <c r="J6" s="4">
        <f t="shared" ref="J6:J9" si="2">I6*1.95583</f>
        <v>3718.7173704999996</v>
      </c>
      <c r="K6" s="34"/>
      <c r="L6" s="36"/>
    </row>
    <row r="7" spans="1:13" x14ac:dyDescent="0.25">
      <c r="A7" s="31"/>
      <c r="B7" s="30"/>
      <c r="C7" s="2" t="s">
        <v>47</v>
      </c>
      <c r="D7" s="3" t="s">
        <v>48</v>
      </c>
      <c r="E7" s="3">
        <v>8</v>
      </c>
      <c r="F7" s="3"/>
      <c r="G7" s="4">
        <v>29.57</v>
      </c>
      <c r="H7" s="4">
        <f t="shared" si="0"/>
        <v>57.833893099999997</v>
      </c>
      <c r="I7" s="4">
        <f t="shared" si="1"/>
        <v>236.56</v>
      </c>
      <c r="J7" s="4">
        <f t="shared" si="2"/>
        <v>462.67114479999998</v>
      </c>
      <c r="K7" s="34"/>
      <c r="L7" s="36"/>
    </row>
    <row r="8" spans="1:13" x14ac:dyDescent="0.25">
      <c r="A8" s="31"/>
      <c r="B8" s="30"/>
      <c r="C8" s="2" t="s">
        <v>47</v>
      </c>
      <c r="D8" s="3" t="s">
        <v>10</v>
      </c>
      <c r="E8" s="3">
        <v>22</v>
      </c>
      <c r="F8" s="3">
        <v>34</v>
      </c>
      <c r="G8" s="4">
        <v>15.37</v>
      </c>
      <c r="H8" s="4">
        <f t="shared" si="0"/>
        <v>30.061107099999997</v>
      </c>
      <c r="I8" s="4">
        <f>F8*G8</f>
        <v>522.57999999999993</v>
      </c>
      <c r="J8" s="4">
        <f t="shared" si="2"/>
        <v>1022.0776413999998</v>
      </c>
      <c r="K8" s="34"/>
      <c r="L8" s="36"/>
      <c r="M8" s="24"/>
    </row>
    <row r="9" spans="1:13" x14ac:dyDescent="0.25">
      <c r="A9" s="31"/>
      <c r="B9" s="30"/>
      <c r="C9" s="2" t="s">
        <v>47</v>
      </c>
      <c r="D9" s="3" t="s">
        <v>12</v>
      </c>
      <c r="E9" s="3">
        <v>164</v>
      </c>
      <c r="F9" s="3">
        <v>252</v>
      </c>
      <c r="G9" s="4">
        <v>15.37</v>
      </c>
      <c r="H9" s="4">
        <f t="shared" si="0"/>
        <v>30.061107099999997</v>
      </c>
      <c r="I9" s="4">
        <f>F9*G9</f>
        <v>3873.24</v>
      </c>
      <c r="J9" s="4">
        <f t="shared" si="2"/>
        <v>7575.3989891999991</v>
      </c>
      <c r="K9" s="34"/>
      <c r="L9" s="36"/>
      <c r="M9" s="24"/>
    </row>
    <row r="10" spans="1:13" x14ac:dyDescent="0.25">
      <c r="A10" s="31"/>
      <c r="B10" s="28" t="s">
        <v>14</v>
      </c>
      <c r="C10" s="29"/>
      <c r="D10" s="3"/>
      <c r="E10" s="5">
        <f>SUM(E5:E9)</f>
        <v>416</v>
      </c>
      <c r="F10" s="5">
        <f>SUM(F5:F9)</f>
        <v>286</v>
      </c>
      <c r="G10" s="6">
        <f>I10/E10</f>
        <v>32.795480769230764</v>
      </c>
      <c r="H10" s="6"/>
      <c r="I10" s="5">
        <f t="shared" ref="I10:J10" si="3">SUM(I5:I9)</f>
        <v>13642.919999999998</v>
      </c>
      <c r="J10" s="6">
        <f t="shared" si="3"/>
        <v>26683.232223599996</v>
      </c>
      <c r="K10" s="34"/>
      <c r="L10" s="36"/>
    </row>
    <row r="11" spans="1:13" x14ac:dyDescent="0.25">
      <c r="A11" s="31"/>
      <c r="B11" s="40" t="s">
        <v>61</v>
      </c>
      <c r="C11" s="2" t="s">
        <v>49</v>
      </c>
      <c r="D11" s="3" t="s">
        <v>15</v>
      </c>
      <c r="E11" s="3">
        <v>2</v>
      </c>
      <c r="F11" s="3"/>
      <c r="G11" s="4">
        <v>98.57</v>
      </c>
      <c r="H11" s="4">
        <f t="shared" ref="H11:H31" si="4">G11*1.95583</f>
        <v>192.78616309999998</v>
      </c>
      <c r="I11" s="4">
        <f t="shared" ref="I11:I14" si="5">E11*G11</f>
        <v>197.14</v>
      </c>
      <c r="J11" s="4">
        <f t="shared" ref="J11:J31" si="6">I11*1.95583</f>
        <v>385.57232619999996</v>
      </c>
      <c r="K11" s="34"/>
      <c r="L11" s="36"/>
    </row>
    <row r="12" spans="1:13" x14ac:dyDescent="0.25">
      <c r="A12" s="31"/>
      <c r="B12" s="41"/>
      <c r="C12" s="2" t="s">
        <v>49</v>
      </c>
      <c r="D12" s="3" t="s">
        <v>8</v>
      </c>
      <c r="E12" s="3">
        <v>76</v>
      </c>
      <c r="F12" s="3"/>
      <c r="G12" s="4">
        <v>78.569999999999993</v>
      </c>
      <c r="H12" s="4">
        <f t="shared" si="4"/>
        <v>153.66956309999998</v>
      </c>
      <c r="I12" s="4">
        <f t="shared" si="5"/>
        <v>5971.32</v>
      </c>
      <c r="J12" s="4">
        <f t="shared" si="6"/>
        <v>11678.886795599999</v>
      </c>
      <c r="K12" s="34"/>
      <c r="L12" s="36"/>
    </row>
    <row r="13" spans="1:13" x14ac:dyDescent="0.25">
      <c r="A13" s="31"/>
      <c r="B13" s="41"/>
      <c r="C13" s="2" t="s">
        <v>49</v>
      </c>
      <c r="D13" s="3" t="s">
        <v>9</v>
      </c>
      <c r="E13" s="3">
        <v>75</v>
      </c>
      <c r="F13" s="3"/>
      <c r="G13" s="4">
        <v>50.57</v>
      </c>
      <c r="H13" s="4">
        <f t="shared" si="4"/>
        <v>98.906323099999994</v>
      </c>
      <c r="I13" s="4">
        <f t="shared" si="5"/>
        <v>3792.75</v>
      </c>
      <c r="J13" s="4">
        <f t="shared" si="6"/>
        <v>7417.9742324999997</v>
      </c>
      <c r="K13" s="34"/>
      <c r="L13" s="36"/>
    </row>
    <row r="14" spans="1:13" x14ac:dyDescent="0.25">
      <c r="A14" s="31"/>
      <c r="B14" s="41"/>
      <c r="C14" s="2" t="s">
        <v>49</v>
      </c>
      <c r="D14" s="3" t="s">
        <v>50</v>
      </c>
      <c r="E14" s="3">
        <v>43</v>
      </c>
      <c r="F14" s="3"/>
      <c r="G14" s="4">
        <v>40.57</v>
      </c>
      <c r="H14" s="4">
        <f t="shared" si="4"/>
        <v>79.348023099999992</v>
      </c>
      <c r="I14" s="4">
        <f t="shared" si="5"/>
        <v>1744.51</v>
      </c>
      <c r="J14" s="4">
        <f t="shared" si="6"/>
        <v>3411.9649933000001</v>
      </c>
      <c r="K14" s="34"/>
      <c r="L14" s="36"/>
    </row>
    <row r="15" spans="1:13" x14ac:dyDescent="0.25">
      <c r="A15" s="31"/>
      <c r="B15" s="41"/>
      <c r="C15" s="2" t="s">
        <v>49</v>
      </c>
      <c r="D15" s="3" t="s">
        <v>10</v>
      </c>
      <c r="E15" s="3">
        <v>18</v>
      </c>
      <c r="F15" s="3">
        <v>30</v>
      </c>
      <c r="G15" s="4">
        <v>21.34</v>
      </c>
      <c r="H15" s="4">
        <f t="shared" si="4"/>
        <v>41.737412200000001</v>
      </c>
      <c r="I15" s="4">
        <f>F15*G15</f>
        <v>640.20000000000005</v>
      </c>
      <c r="J15" s="4">
        <f t="shared" si="6"/>
        <v>1252.1223660000001</v>
      </c>
      <c r="K15" s="34"/>
      <c r="L15" s="36"/>
      <c r="M15" s="24"/>
    </row>
    <row r="16" spans="1:13" x14ac:dyDescent="0.25">
      <c r="A16" s="31"/>
      <c r="B16" s="41"/>
      <c r="C16" s="2" t="s">
        <v>49</v>
      </c>
      <c r="D16" s="3" t="s">
        <v>12</v>
      </c>
      <c r="E16" s="3">
        <v>180</v>
      </c>
      <c r="F16" s="3">
        <v>300</v>
      </c>
      <c r="G16" s="4">
        <v>21.34</v>
      </c>
      <c r="H16" s="4">
        <f t="shared" si="4"/>
        <v>41.737412200000001</v>
      </c>
      <c r="I16" s="4">
        <f t="shared" ref="I16:I17" si="7">F16*G16</f>
        <v>6402</v>
      </c>
      <c r="J16" s="4">
        <f t="shared" si="6"/>
        <v>12521.22366</v>
      </c>
      <c r="K16" s="34"/>
      <c r="L16" s="36"/>
      <c r="M16" s="24"/>
    </row>
    <row r="17" spans="1:13" x14ac:dyDescent="0.25">
      <c r="A17" s="31"/>
      <c r="B17" s="41"/>
      <c r="C17" s="2" t="s">
        <v>49</v>
      </c>
      <c r="D17" s="3" t="s">
        <v>13</v>
      </c>
      <c r="E17" s="3">
        <v>180</v>
      </c>
      <c r="F17" s="3">
        <v>327</v>
      </c>
      <c r="G17" s="4">
        <v>22.32</v>
      </c>
      <c r="H17" s="4">
        <f t="shared" si="4"/>
        <v>43.6541256</v>
      </c>
      <c r="I17" s="4">
        <f t="shared" si="7"/>
        <v>7298.64</v>
      </c>
      <c r="J17" s="4">
        <f t="shared" si="6"/>
        <v>14274.8990712</v>
      </c>
      <c r="K17" s="34"/>
      <c r="L17" s="36"/>
      <c r="M17" s="24"/>
    </row>
    <row r="18" spans="1:13" x14ac:dyDescent="0.25">
      <c r="A18" s="31"/>
      <c r="B18" s="41"/>
      <c r="C18" s="2" t="s">
        <v>51</v>
      </c>
      <c r="D18" s="3" t="s">
        <v>15</v>
      </c>
      <c r="E18" s="3">
        <v>11</v>
      </c>
      <c r="F18" s="3"/>
      <c r="G18" s="4">
        <v>72.569999999999993</v>
      </c>
      <c r="H18" s="4">
        <f t="shared" si="4"/>
        <v>141.9345831</v>
      </c>
      <c r="I18" s="4">
        <f t="shared" ref="I18:I21" si="8">E18*G18</f>
        <v>798.27</v>
      </c>
      <c r="J18" s="4">
        <f t="shared" si="6"/>
        <v>1561.2804140999999</v>
      </c>
      <c r="K18" s="34"/>
      <c r="L18" s="36"/>
    </row>
    <row r="19" spans="1:13" x14ac:dyDescent="0.25">
      <c r="A19" s="31"/>
      <c r="B19" s="41"/>
      <c r="C19" s="2" t="s">
        <v>51</v>
      </c>
      <c r="D19" s="3" t="s">
        <v>8</v>
      </c>
      <c r="E19" s="3">
        <v>26</v>
      </c>
      <c r="F19" s="3"/>
      <c r="G19" s="4">
        <v>56.57</v>
      </c>
      <c r="H19" s="4">
        <f t="shared" si="4"/>
        <v>110.6413031</v>
      </c>
      <c r="I19" s="4">
        <f t="shared" si="8"/>
        <v>1470.82</v>
      </c>
      <c r="J19" s="4">
        <f t="shared" si="6"/>
        <v>2876.6738805999998</v>
      </c>
      <c r="K19" s="34"/>
      <c r="L19" s="36"/>
    </row>
    <row r="20" spans="1:13" x14ac:dyDescent="0.25">
      <c r="A20" s="31"/>
      <c r="B20" s="41"/>
      <c r="C20" s="2" t="s">
        <v>51</v>
      </c>
      <c r="D20" s="3" t="s">
        <v>9</v>
      </c>
      <c r="E20" s="3">
        <v>8</v>
      </c>
      <c r="F20" s="3"/>
      <c r="G20" s="4">
        <v>42.57</v>
      </c>
      <c r="H20" s="4">
        <f t="shared" si="4"/>
        <v>83.259683100000004</v>
      </c>
      <c r="I20" s="4">
        <f t="shared" si="8"/>
        <v>340.56</v>
      </c>
      <c r="J20" s="4">
        <f t="shared" si="6"/>
        <v>666.07746480000003</v>
      </c>
      <c r="K20" s="34"/>
      <c r="L20" s="36"/>
    </row>
    <row r="21" spans="1:13" x14ac:dyDescent="0.25">
      <c r="A21" s="31"/>
      <c r="B21" s="41"/>
      <c r="C21" s="2" t="s">
        <v>51</v>
      </c>
      <c r="D21" s="3" t="s">
        <v>50</v>
      </c>
      <c r="E21" s="3">
        <v>11</v>
      </c>
      <c r="F21" s="3"/>
      <c r="G21" s="4">
        <v>40.57</v>
      </c>
      <c r="H21" s="4">
        <f t="shared" si="4"/>
        <v>79.348023099999992</v>
      </c>
      <c r="I21" s="4">
        <f t="shared" si="8"/>
        <v>446.27</v>
      </c>
      <c r="J21" s="4">
        <f t="shared" si="6"/>
        <v>872.82825409999998</v>
      </c>
      <c r="K21" s="34"/>
      <c r="L21" s="36"/>
    </row>
    <row r="22" spans="1:13" x14ac:dyDescent="0.25">
      <c r="A22" s="31"/>
      <c r="B22" s="41"/>
      <c r="C22" s="2" t="s">
        <v>51</v>
      </c>
      <c r="D22" s="3" t="s">
        <v>10</v>
      </c>
      <c r="E22" s="3">
        <v>3</v>
      </c>
      <c r="F22" s="3">
        <v>5</v>
      </c>
      <c r="G22" s="4">
        <v>21.34</v>
      </c>
      <c r="H22" s="4">
        <f t="shared" si="4"/>
        <v>41.737412200000001</v>
      </c>
      <c r="I22" s="4">
        <f>F22*G22</f>
        <v>106.7</v>
      </c>
      <c r="J22" s="4">
        <f t="shared" si="6"/>
        <v>208.687061</v>
      </c>
      <c r="K22" s="34"/>
      <c r="L22" s="36"/>
      <c r="M22" s="24"/>
    </row>
    <row r="23" spans="1:13" x14ac:dyDescent="0.25">
      <c r="A23" s="31"/>
      <c r="B23" s="41"/>
      <c r="C23" s="2" t="s">
        <v>51</v>
      </c>
      <c r="D23" s="3" t="s">
        <v>12</v>
      </c>
      <c r="E23" s="3">
        <v>30</v>
      </c>
      <c r="F23" s="3">
        <v>50</v>
      </c>
      <c r="G23" s="4">
        <v>21.34</v>
      </c>
      <c r="H23" s="4">
        <f t="shared" si="4"/>
        <v>41.737412200000001</v>
      </c>
      <c r="I23" s="4">
        <f>F23*G23</f>
        <v>1067</v>
      </c>
      <c r="J23" s="4">
        <f t="shared" si="6"/>
        <v>2086.8706099999999</v>
      </c>
      <c r="K23" s="34"/>
      <c r="L23" s="36"/>
      <c r="M23" s="24"/>
    </row>
    <row r="24" spans="1:13" x14ac:dyDescent="0.25">
      <c r="A24" s="31"/>
      <c r="B24" s="41"/>
      <c r="C24" s="2" t="s">
        <v>51</v>
      </c>
      <c r="D24" s="3" t="s">
        <v>13</v>
      </c>
      <c r="E24" s="3">
        <v>30</v>
      </c>
      <c r="F24" s="3">
        <v>55</v>
      </c>
      <c r="G24" s="4">
        <v>22.32</v>
      </c>
      <c r="H24" s="4">
        <f t="shared" si="4"/>
        <v>43.6541256</v>
      </c>
      <c r="I24" s="4">
        <f>F24*G24</f>
        <v>1227.5999999999999</v>
      </c>
      <c r="J24" s="4">
        <f t="shared" si="6"/>
        <v>2400.9769079999996</v>
      </c>
      <c r="K24" s="34"/>
      <c r="L24" s="36"/>
      <c r="M24" s="24"/>
    </row>
    <row r="25" spans="1:13" x14ac:dyDescent="0.25">
      <c r="A25" s="31"/>
      <c r="B25" s="41"/>
      <c r="C25" s="2" t="s">
        <v>52</v>
      </c>
      <c r="D25" s="3" t="s">
        <v>9</v>
      </c>
      <c r="E25" s="3">
        <v>3</v>
      </c>
      <c r="F25" s="3"/>
      <c r="G25" s="4">
        <v>42.57</v>
      </c>
      <c r="H25" s="4">
        <f t="shared" si="4"/>
        <v>83.259683100000004</v>
      </c>
      <c r="I25" s="4">
        <f>E25*G25</f>
        <v>127.71000000000001</v>
      </c>
      <c r="J25" s="4">
        <f t="shared" si="6"/>
        <v>249.7790493</v>
      </c>
      <c r="K25" s="34"/>
      <c r="L25" s="36"/>
    </row>
    <row r="26" spans="1:13" x14ac:dyDescent="0.25">
      <c r="A26" s="31"/>
      <c r="B26" s="41"/>
      <c r="C26" s="2" t="s">
        <v>52</v>
      </c>
      <c r="D26" s="3" t="s">
        <v>10</v>
      </c>
      <c r="E26" s="3">
        <v>7</v>
      </c>
      <c r="F26" s="3">
        <v>12</v>
      </c>
      <c r="G26" s="4">
        <v>21.34</v>
      </c>
      <c r="H26" s="4">
        <f t="shared" si="4"/>
        <v>41.737412200000001</v>
      </c>
      <c r="I26" s="4">
        <f>F26*G26</f>
        <v>256.08</v>
      </c>
      <c r="J26" s="4">
        <f t="shared" si="6"/>
        <v>500.84894639999993</v>
      </c>
      <c r="K26" s="34"/>
      <c r="L26" s="36"/>
      <c r="M26" s="24"/>
    </row>
    <row r="27" spans="1:13" x14ac:dyDescent="0.25">
      <c r="A27" s="31"/>
      <c r="B27" s="41"/>
      <c r="C27" s="2" t="s">
        <v>52</v>
      </c>
      <c r="D27" s="3" t="s">
        <v>12</v>
      </c>
      <c r="E27" s="3">
        <v>38</v>
      </c>
      <c r="F27" s="3">
        <v>63</v>
      </c>
      <c r="G27" s="4">
        <v>21.34</v>
      </c>
      <c r="H27" s="4">
        <f t="shared" si="4"/>
        <v>41.737412200000001</v>
      </c>
      <c r="I27" s="4">
        <f t="shared" ref="I27:I28" si="9">F27*G27</f>
        <v>1344.42</v>
      </c>
      <c r="J27" s="4">
        <f t="shared" si="6"/>
        <v>2629.4569686</v>
      </c>
      <c r="K27" s="34"/>
      <c r="L27" s="36"/>
      <c r="M27" s="24"/>
    </row>
    <row r="28" spans="1:13" x14ac:dyDescent="0.25">
      <c r="A28" s="31"/>
      <c r="B28" s="41"/>
      <c r="C28" s="2" t="s">
        <v>52</v>
      </c>
      <c r="D28" s="3" t="s">
        <v>13</v>
      </c>
      <c r="E28" s="3">
        <v>40</v>
      </c>
      <c r="F28" s="3">
        <v>73</v>
      </c>
      <c r="G28" s="4">
        <v>22.32</v>
      </c>
      <c r="H28" s="4">
        <f t="shared" si="4"/>
        <v>43.6541256</v>
      </c>
      <c r="I28" s="4">
        <f t="shared" si="9"/>
        <v>1629.3600000000001</v>
      </c>
      <c r="J28" s="4">
        <f t="shared" si="6"/>
        <v>3186.7511688</v>
      </c>
      <c r="K28" s="34"/>
      <c r="L28" s="36"/>
      <c r="M28" s="24"/>
    </row>
    <row r="29" spans="1:13" x14ac:dyDescent="0.25">
      <c r="A29" s="31"/>
      <c r="B29" s="41"/>
      <c r="C29" s="2" t="s">
        <v>62</v>
      </c>
      <c r="D29" s="3" t="s">
        <v>8</v>
      </c>
      <c r="E29" s="3">
        <v>3</v>
      </c>
      <c r="F29" s="3"/>
      <c r="G29" s="4">
        <v>42.57</v>
      </c>
      <c r="H29" s="4">
        <f t="shared" si="4"/>
        <v>83.259683100000004</v>
      </c>
      <c r="I29" s="4">
        <f>E29*G29</f>
        <v>127.71000000000001</v>
      </c>
      <c r="J29" s="4">
        <f t="shared" si="6"/>
        <v>249.7790493</v>
      </c>
      <c r="K29" s="34"/>
      <c r="L29" s="36"/>
    </row>
    <row r="30" spans="1:13" x14ac:dyDescent="0.25">
      <c r="A30" s="31"/>
      <c r="B30" s="41"/>
      <c r="C30" s="2" t="s">
        <v>62</v>
      </c>
      <c r="D30" s="3" t="s">
        <v>12</v>
      </c>
      <c r="E30" s="3">
        <v>10</v>
      </c>
      <c r="F30" s="3">
        <v>17</v>
      </c>
      <c r="G30" s="4">
        <v>21.34</v>
      </c>
      <c r="H30" s="4">
        <f t="shared" si="4"/>
        <v>41.737412200000001</v>
      </c>
      <c r="I30" s="4">
        <f t="shared" ref="I30:I31" si="10">F30*G30</f>
        <v>362.78</v>
      </c>
      <c r="J30" s="4">
        <f t="shared" si="6"/>
        <v>709.5360073999999</v>
      </c>
      <c r="K30" s="34"/>
      <c r="L30" s="36"/>
      <c r="M30" s="24"/>
    </row>
    <row r="31" spans="1:13" x14ac:dyDescent="0.25">
      <c r="A31" s="31"/>
      <c r="B31" s="41"/>
      <c r="C31" s="2" t="s">
        <v>62</v>
      </c>
      <c r="D31" s="3" t="s">
        <v>13</v>
      </c>
      <c r="E31" s="3">
        <v>13</v>
      </c>
      <c r="F31" s="3">
        <v>24</v>
      </c>
      <c r="G31" s="4">
        <v>22.32</v>
      </c>
      <c r="H31" s="4">
        <f t="shared" si="4"/>
        <v>43.6541256</v>
      </c>
      <c r="I31" s="4">
        <f t="shared" si="10"/>
        <v>535.68000000000006</v>
      </c>
      <c r="J31" s="4">
        <f t="shared" si="6"/>
        <v>1047.6990144000001</v>
      </c>
      <c r="K31" s="34"/>
      <c r="L31" s="36"/>
      <c r="M31" s="24"/>
    </row>
    <row r="32" spans="1:13" x14ac:dyDescent="0.25">
      <c r="A32" s="31"/>
      <c r="B32" s="28" t="s">
        <v>14</v>
      </c>
      <c r="C32" s="29"/>
      <c r="D32" s="3"/>
      <c r="E32" s="5">
        <f>SUM(E11:E31)</f>
        <v>807</v>
      </c>
      <c r="F32" s="5">
        <f>SUM(F11:F31)</f>
        <v>956</v>
      </c>
      <c r="G32" s="6">
        <f>I32/E32</f>
        <v>44.47028500619578</v>
      </c>
      <c r="H32" s="6"/>
      <c r="I32" s="5">
        <f t="shared" ref="I32:J32" si="11">SUM(I11:I31)</f>
        <v>35887.519999999997</v>
      </c>
      <c r="J32" s="6">
        <f t="shared" si="11"/>
        <v>70189.888241600012</v>
      </c>
      <c r="K32" s="34"/>
      <c r="L32" s="36"/>
    </row>
    <row r="33" spans="1:13" x14ac:dyDescent="0.25">
      <c r="A33" s="31"/>
      <c r="B33" s="38" t="s">
        <v>63</v>
      </c>
      <c r="C33" s="2" t="s">
        <v>64</v>
      </c>
      <c r="D33" s="3" t="s">
        <v>15</v>
      </c>
      <c r="E33" s="3">
        <v>2</v>
      </c>
      <c r="F33" s="3"/>
      <c r="G33" s="4">
        <v>50.57</v>
      </c>
      <c r="H33" s="4">
        <f t="shared" ref="H33:H44" si="12">G33*1.95583</f>
        <v>98.906323099999994</v>
      </c>
      <c r="I33" s="4">
        <f t="shared" ref="I33:I36" si="13">E33*G33</f>
        <v>101.14</v>
      </c>
      <c r="J33" s="4">
        <f t="shared" ref="J33:J44" si="14">I33*1.95583</f>
        <v>197.81264619999999</v>
      </c>
      <c r="K33" s="34"/>
      <c r="L33" s="36"/>
    </row>
    <row r="34" spans="1:13" x14ac:dyDescent="0.25">
      <c r="A34" s="31"/>
      <c r="B34" s="30"/>
      <c r="C34" s="2" t="s">
        <v>64</v>
      </c>
      <c r="D34" s="3" t="s">
        <v>8</v>
      </c>
      <c r="E34" s="3">
        <v>57</v>
      </c>
      <c r="F34" s="3"/>
      <c r="G34" s="4">
        <v>37.57</v>
      </c>
      <c r="H34" s="4">
        <f t="shared" si="12"/>
        <v>73.480533100000002</v>
      </c>
      <c r="I34" s="4">
        <f t="shared" si="13"/>
        <v>2141.4900000000002</v>
      </c>
      <c r="J34" s="4">
        <f t="shared" si="14"/>
        <v>4188.3903867000008</v>
      </c>
      <c r="K34" s="34"/>
      <c r="L34" s="36"/>
    </row>
    <row r="35" spans="1:13" x14ac:dyDescent="0.25">
      <c r="A35" s="31"/>
      <c r="B35" s="30"/>
      <c r="C35" s="2" t="s">
        <v>64</v>
      </c>
      <c r="D35" s="3" t="s">
        <v>9</v>
      </c>
      <c r="E35" s="3">
        <v>25</v>
      </c>
      <c r="F35" s="3"/>
      <c r="G35" s="4">
        <v>31.57</v>
      </c>
      <c r="H35" s="4">
        <f t="shared" si="12"/>
        <v>61.745553100000002</v>
      </c>
      <c r="I35" s="4">
        <f t="shared" si="13"/>
        <v>789.25</v>
      </c>
      <c r="J35" s="4">
        <f t="shared" si="14"/>
        <v>1543.6388274999999</v>
      </c>
      <c r="K35" s="34"/>
      <c r="L35" s="36"/>
    </row>
    <row r="36" spans="1:13" x14ac:dyDescent="0.25">
      <c r="A36" s="31"/>
      <c r="B36" s="30"/>
      <c r="C36" s="2" t="s">
        <v>64</v>
      </c>
      <c r="D36" s="3" t="s">
        <v>48</v>
      </c>
      <c r="E36" s="3">
        <v>5</v>
      </c>
      <c r="F36" s="3"/>
      <c r="G36" s="4">
        <v>29.57</v>
      </c>
      <c r="H36" s="4">
        <f t="shared" si="12"/>
        <v>57.833893099999997</v>
      </c>
      <c r="I36" s="4">
        <f t="shared" si="13"/>
        <v>147.85</v>
      </c>
      <c r="J36" s="4">
        <f t="shared" si="14"/>
        <v>289.1694655</v>
      </c>
      <c r="K36" s="34"/>
      <c r="L36" s="36"/>
    </row>
    <row r="37" spans="1:13" x14ac:dyDescent="0.25">
      <c r="A37" s="31"/>
      <c r="B37" s="30"/>
      <c r="C37" s="2" t="s">
        <v>64</v>
      </c>
      <c r="D37" s="3" t="s">
        <v>10</v>
      </c>
      <c r="E37" s="3">
        <v>14</v>
      </c>
      <c r="F37" s="3">
        <v>22</v>
      </c>
      <c r="G37" s="4">
        <v>15.37</v>
      </c>
      <c r="H37" s="4">
        <f t="shared" si="12"/>
        <v>30.061107099999997</v>
      </c>
      <c r="I37" s="4">
        <f>F37*G37</f>
        <v>338.14</v>
      </c>
      <c r="J37" s="4">
        <f t="shared" si="14"/>
        <v>661.34435619999999</v>
      </c>
      <c r="K37" s="34"/>
      <c r="L37" s="36"/>
      <c r="M37" s="24"/>
    </row>
    <row r="38" spans="1:13" x14ac:dyDescent="0.25">
      <c r="A38" s="31"/>
      <c r="B38" s="30"/>
      <c r="C38" s="2" t="s">
        <v>64</v>
      </c>
      <c r="D38" s="3" t="s">
        <v>12</v>
      </c>
      <c r="E38" s="3">
        <v>275</v>
      </c>
      <c r="F38" s="3">
        <v>423</v>
      </c>
      <c r="G38" s="4">
        <v>15.37</v>
      </c>
      <c r="H38" s="4">
        <f t="shared" si="12"/>
        <v>30.061107099999997</v>
      </c>
      <c r="I38" s="4">
        <f>F38*G38</f>
        <v>6501.5099999999993</v>
      </c>
      <c r="J38" s="4">
        <f t="shared" si="14"/>
        <v>12715.848303299997</v>
      </c>
      <c r="K38" s="34"/>
      <c r="L38" s="36"/>
      <c r="M38" s="24"/>
    </row>
    <row r="39" spans="1:13" x14ac:dyDescent="0.25">
      <c r="A39" s="31"/>
      <c r="B39" s="30"/>
      <c r="C39" s="2" t="s">
        <v>47</v>
      </c>
      <c r="D39" s="3" t="s">
        <v>15</v>
      </c>
      <c r="E39" s="3">
        <v>2</v>
      </c>
      <c r="F39" s="3"/>
      <c r="G39" s="4">
        <v>52.57</v>
      </c>
      <c r="H39" s="4">
        <f t="shared" si="12"/>
        <v>102.81798309999999</v>
      </c>
      <c r="I39" s="4">
        <f t="shared" ref="I39:I42" si="15">E39*G39</f>
        <v>105.14</v>
      </c>
      <c r="J39" s="4">
        <f t="shared" si="14"/>
        <v>205.63596619999998</v>
      </c>
      <c r="K39" s="34"/>
      <c r="L39" s="36"/>
    </row>
    <row r="40" spans="1:13" x14ac:dyDescent="0.25">
      <c r="A40" s="31"/>
      <c r="B40" s="30"/>
      <c r="C40" s="2" t="s">
        <v>47</v>
      </c>
      <c r="D40" s="3" t="s">
        <v>8</v>
      </c>
      <c r="E40" s="3">
        <v>77</v>
      </c>
      <c r="F40" s="3"/>
      <c r="G40" s="4">
        <v>42.57</v>
      </c>
      <c r="H40" s="4">
        <f t="shared" si="12"/>
        <v>83.259683100000004</v>
      </c>
      <c r="I40" s="4">
        <f t="shared" si="15"/>
        <v>3277.89</v>
      </c>
      <c r="J40" s="4">
        <f t="shared" si="14"/>
        <v>6410.9955986999994</v>
      </c>
      <c r="K40" s="34"/>
      <c r="L40" s="36"/>
    </row>
    <row r="41" spans="1:13" x14ac:dyDescent="0.25">
      <c r="A41" s="31"/>
      <c r="B41" s="30"/>
      <c r="C41" s="2" t="s">
        <v>47</v>
      </c>
      <c r="D41" s="3" t="s">
        <v>9</v>
      </c>
      <c r="E41" s="3">
        <v>27</v>
      </c>
      <c r="F41" s="3"/>
      <c r="G41" s="4">
        <v>34.57</v>
      </c>
      <c r="H41" s="4">
        <f t="shared" si="12"/>
        <v>67.613043099999999</v>
      </c>
      <c r="I41" s="4">
        <f t="shared" si="15"/>
        <v>933.39</v>
      </c>
      <c r="J41" s="4">
        <f t="shared" si="14"/>
        <v>1825.5521636999999</v>
      </c>
      <c r="K41" s="34"/>
      <c r="L41" s="36"/>
    </row>
    <row r="42" spans="1:13" x14ac:dyDescent="0.25">
      <c r="A42" s="31"/>
      <c r="B42" s="30"/>
      <c r="C42" s="2" t="s">
        <v>47</v>
      </c>
      <c r="D42" s="3" t="s">
        <v>48</v>
      </c>
      <c r="E42" s="3">
        <v>3</v>
      </c>
      <c r="F42" s="3"/>
      <c r="G42" s="4">
        <v>29.57</v>
      </c>
      <c r="H42" s="4">
        <f t="shared" si="12"/>
        <v>57.833893099999997</v>
      </c>
      <c r="I42" s="4">
        <f t="shared" si="15"/>
        <v>88.710000000000008</v>
      </c>
      <c r="J42" s="4">
        <f t="shared" si="14"/>
        <v>173.50167930000001</v>
      </c>
      <c r="K42" s="34"/>
      <c r="L42" s="36"/>
    </row>
    <row r="43" spans="1:13" x14ac:dyDescent="0.25">
      <c r="A43" s="31"/>
      <c r="B43" s="30"/>
      <c r="C43" s="2" t="s">
        <v>47</v>
      </c>
      <c r="D43" s="3" t="s">
        <v>10</v>
      </c>
      <c r="E43" s="3">
        <v>12</v>
      </c>
      <c r="F43" s="3">
        <v>18</v>
      </c>
      <c r="G43" s="4">
        <v>15.37</v>
      </c>
      <c r="H43" s="4">
        <f t="shared" si="12"/>
        <v>30.061107099999997</v>
      </c>
      <c r="I43" s="4">
        <f>F43*G43</f>
        <v>276.65999999999997</v>
      </c>
      <c r="J43" s="4">
        <f t="shared" si="14"/>
        <v>541.09992779999993</v>
      </c>
      <c r="K43" s="34"/>
      <c r="L43" s="36"/>
      <c r="M43" s="24"/>
    </row>
    <row r="44" spans="1:13" x14ac:dyDescent="0.25">
      <c r="A44" s="31"/>
      <c r="B44" s="39"/>
      <c r="C44" s="2" t="s">
        <v>47</v>
      </c>
      <c r="D44" s="3" t="s">
        <v>12</v>
      </c>
      <c r="E44" s="3">
        <v>115</v>
      </c>
      <c r="F44" s="3">
        <v>177</v>
      </c>
      <c r="G44" s="4">
        <v>15.37</v>
      </c>
      <c r="H44" s="4">
        <f t="shared" si="12"/>
        <v>30.061107099999997</v>
      </c>
      <c r="I44" s="4">
        <f>F44*G44</f>
        <v>2720.49</v>
      </c>
      <c r="J44" s="4">
        <f t="shared" si="14"/>
        <v>5320.8159566999993</v>
      </c>
      <c r="K44" s="34"/>
      <c r="L44" s="36"/>
      <c r="M44" s="24"/>
    </row>
    <row r="45" spans="1:13" x14ac:dyDescent="0.25">
      <c r="A45" s="31"/>
      <c r="B45" s="28" t="s">
        <v>14</v>
      </c>
      <c r="C45" s="29"/>
      <c r="D45" s="3"/>
      <c r="E45" s="5">
        <f>SUM(E33:E44)</f>
        <v>614</v>
      </c>
      <c r="F45" s="5">
        <f>SUM(F33:F44)</f>
        <v>640</v>
      </c>
      <c r="G45" s="6">
        <f>I45/E45</f>
        <v>28.374039087947878</v>
      </c>
      <c r="H45" s="6"/>
      <c r="I45" s="5">
        <f t="shared" ref="I45:J45" si="16">SUM(I33:I44)</f>
        <v>17421.659999999996</v>
      </c>
      <c r="J45" s="6">
        <f t="shared" si="16"/>
        <v>34073.805277799991</v>
      </c>
      <c r="K45" s="34"/>
      <c r="L45" s="36"/>
    </row>
    <row r="46" spans="1:13" x14ac:dyDescent="0.25">
      <c r="A46" s="31"/>
      <c r="B46" s="30" t="s">
        <v>65</v>
      </c>
      <c r="C46" s="2" t="s">
        <v>62</v>
      </c>
      <c r="D46" s="3" t="s">
        <v>8</v>
      </c>
      <c r="E46" s="3">
        <v>19</v>
      </c>
      <c r="F46" s="3"/>
      <c r="G46" s="4">
        <v>42.57</v>
      </c>
      <c r="H46" s="4">
        <f t="shared" ref="H46:H54" si="17">G46*1.95583</f>
        <v>83.259683100000004</v>
      </c>
      <c r="I46" s="4">
        <f t="shared" ref="I46:I48" si="18">E46*G46</f>
        <v>808.83</v>
      </c>
      <c r="J46" s="4">
        <f t="shared" ref="J46:J54" si="19">I46*1.95583</f>
        <v>1581.9339789000001</v>
      </c>
      <c r="K46" s="34"/>
      <c r="L46" s="36"/>
    </row>
    <row r="47" spans="1:13" x14ac:dyDescent="0.25">
      <c r="A47" s="31"/>
      <c r="B47" s="30"/>
      <c r="C47" s="2" t="s">
        <v>62</v>
      </c>
      <c r="D47" s="3" t="s">
        <v>9</v>
      </c>
      <c r="E47" s="3">
        <v>50</v>
      </c>
      <c r="F47" s="3"/>
      <c r="G47" s="4">
        <v>42.57</v>
      </c>
      <c r="H47" s="4">
        <f t="shared" si="17"/>
        <v>83.259683100000004</v>
      </c>
      <c r="I47" s="4">
        <f t="shared" si="18"/>
        <v>2128.5</v>
      </c>
      <c r="J47" s="4">
        <f t="shared" si="19"/>
        <v>4162.9841550000001</v>
      </c>
      <c r="K47" s="34"/>
      <c r="L47" s="36"/>
    </row>
    <row r="48" spans="1:13" x14ac:dyDescent="0.25">
      <c r="A48" s="31"/>
      <c r="B48" s="30"/>
      <c r="C48" s="2" t="s">
        <v>62</v>
      </c>
      <c r="D48" s="3" t="s">
        <v>50</v>
      </c>
      <c r="E48" s="3">
        <v>23</v>
      </c>
      <c r="F48" s="3"/>
      <c r="G48" s="4">
        <v>40.57</v>
      </c>
      <c r="H48" s="4">
        <f t="shared" si="17"/>
        <v>79.348023099999992</v>
      </c>
      <c r="I48" s="4">
        <f t="shared" si="18"/>
        <v>933.11</v>
      </c>
      <c r="J48" s="4">
        <f t="shared" si="19"/>
        <v>1825.0045313000001</v>
      </c>
      <c r="K48" s="34"/>
      <c r="L48" s="36"/>
    </row>
    <row r="49" spans="1:13" x14ac:dyDescent="0.25">
      <c r="A49" s="31"/>
      <c r="B49" s="30"/>
      <c r="C49" s="2" t="s">
        <v>62</v>
      </c>
      <c r="D49" s="3" t="s">
        <v>10</v>
      </c>
      <c r="E49" s="3">
        <v>44</v>
      </c>
      <c r="F49" s="3">
        <v>73</v>
      </c>
      <c r="G49" s="4">
        <v>21.34</v>
      </c>
      <c r="H49" s="4">
        <f t="shared" si="17"/>
        <v>41.737412200000001</v>
      </c>
      <c r="I49" s="4">
        <f>F49*G49</f>
        <v>1557.82</v>
      </c>
      <c r="J49" s="4">
        <f t="shared" si="19"/>
        <v>3046.8310905999997</v>
      </c>
      <c r="K49" s="34"/>
      <c r="L49" s="36"/>
      <c r="M49" s="24"/>
    </row>
    <row r="50" spans="1:13" x14ac:dyDescent="0.25">
      <c r="A50" s="31"/>
      <c r="B50" s="30"/>
      <c r="C50" s="2" t="s">
        <v>62</v>
      </c>
      <c r="D50" s="3" t="s">
        <v>12</v>
      </c>
      <c r="E50" s="3">
        <v>120</v>
      </c>
      <c r="F50" s="3">
        <v>200</v>
      </c>
      <c r="G50" s="4">
        <v>21.34</v>
      </c>
      <c r="H50" s="4">
        <f t="shared" si="17"/>
        <v>41.737412200000001</v>
      </c>
      <c r="I50" s="4">
        <f t="shared" ref="I50:I54" si="20">F50*G50</f>
        <v>4268</v>
      </c>
      <c r="J50" s="4">
        <f t="shared" si="19"/>
        <v>8347.4824399999998</v>
      </c>
      <c r="K50" s="34"/>
      <c r="L50" s="36"/>
      <c r="M50" s="24"/>
    </row>
    <row r="51" spans="1:13" x14ac:dyDescent="0.25">
      <c r="A51" s="31"/>
      <c r="B51" s="30"/>
      <c r="C51" s="2" t="s">
        <v>62</v>
      </c>
      <c r="D51" s="3" t="s">
        <v>13</v>
      </c>
      <c r="E51" s="3">
        <v>120</v>
      </c>
      <c r="F51" s="3">
        <v>218</v>
      </c>
      <c r="G51" s="4">
        <v>22.32</v>
      </c>
      <c r="H51" s="4">
        <f t="shared" si="17"/>
        <v>43.6541256</v>
      </c>
      <c r="I51" s="4">
        <f t="shared" si="20"/>
        <v>4865.76</v>
      </c>
      <c r="J51" s="4">
        <f t="shared" si="19"/>
        <v>9516.5993808000003</v>
      </c>
      <c r="K51" s="34"/>
      <c r="L51" s="36"/>
      <c r="M51" s="24"/>
    </row>
    <row r="52" spans="1:13" x14ac:dyDescent="0.25">
      <c r="A52" s="31"/>
      <c r="B52" s="30"/>
      <c r="C52" s="2" t="s">
        <v>66</v>
      </c>
      <c r="D52" s="3" t="s">
        <v>12</v>
      </c>
      <c r="E52" s="3">
        <v>1</v>
      </c>
      <c r="F52" s="3">
        <v>2</v>
      </c>
      <c r="G52" s="4">
        <v>21.34</v>
      </c>
      <c r="H52" s="4">
        <f t="shared" si="17"/>
        <v>41.737412200000001</v>
      </c>
      <c r="I52" s="4">
        <f t="shared" si="20"/>
        <v>42.68</v>
      </c>
      <c r="J52" s="4">
        <f t="shared" si="19"/>
        <v>83.474824400000003</v>
      </c>
      <c r="K52" s="34"/>
      <c r="L52" s="36"/>
      <c r="M52" s="24"/>
    </row>
    <row r="53" spans="1:13" x14ac:dyDescent="0.25">
      <c r="A53" s="31"/>
      <c r="B53" s="30"/>
      <c r="C53" s="2" t="s">
        <v>66</v>
      </c>
      <c r="D53" s="3" t="s">
        <v>13</v>
      </c>
      <c r="E53" s="3">
        <v>2</v>
      </c>
      <c r="F53" s="3">
        <v>4</v>
      </c>
      <c r="G53" s="4">
        <v>22.32</v>
      </c>
      <c r="H53" s="4">
        <f t="shared" si="17"/>
        <v>43.6541256</v>
      </c>
      <c r="I53" s="4">
        <f t="shared" si="20"/>
        <v>89.28</v>
      </c>
      <c r="J53" s="4">
        <f t="shared" si="19"/>
        <v>174.6165024</v>
      </c>
      <c r="K53" s="34"/>
      <c r="L53" s="36"/>
      <c r="M53" s="24"/>
    </row>
    <row r="54" spans="1:13" x14ac:dyDescent="0.25">
      <c r="A54" s="31"/>
      <c r="B54" s="30"/>
      <c r="C54" s="2" t="s">
        <v>67</v>
      </c>
      <c r="D54" s="3" t="s">
        <v>13</v>
      </c>
      <c r="E54" s="3">
        <v>1</v>
      </c>
      <c r="F54" s="3">
        <v>2</v>
      </c>
      <c r="G54" s="4">
        <v>22.32</v>
      </c>
      <c r="H54" s="4">
        <f t="shared" si="17"/>
        <v>43.6541256</v>
      </c>
      <c r="I54" s="4">
        <f t="shared" si="20"/>
        <v>44.64</v>
      </c>
      <c r="J54" s="4">
        <f t="shared" si="19"/>
        <v>87.308251200000001</v>
      </c>
      <c r="K54" s="34"/>
      <c r="L54" s="36"/>
      <c r="M54" s="24"/>
    </row>
    <row r="55" spans="1:13" x14ac:dyDescent="0.25">
      <c r="A55" s="31"/>
      <c r="B55" s="28" t="s">
        <v>14</v>
      </c>
      <c r="C55" s="29"/>
      <c r="D55" s="3"/>
      <c r="E55" s="5">
        <f>SUM(E46:E54)</f>
        <v>380</v>
      </c>
      <c r="F55" s="5">
        <f>SUM(F46:F54)</f>
        <v>499</v>
      </c>
      <c r="G55" s="6">
        <f>I55/E55</f>
        <v>38.785842105263157</v>
      </c>
      <c r="H55" s="6"/>
      <c r="I55" s="5">
        <f t="shared" ref="I55:J55" si="21">SUM(I46:I54)</f>
        <v>14738.62</v>
      </c>
      <c r="J55" s="6">
        <f t="shared" si="21"/>
        <v>28826.235154600003</v>
      </c>
      <c r="K55" s="34"/>
      <c r="L55" s="36"/>
    </row>
    <row r="56" spans="1:13" x14ac:dyDescent="0.25">
      <c r="A56" s="31"/>
      <c r="B56" s="38" t="s">
        <v>68</v>
      </c>
      <c r="C56" s="2" t="s">
        <v>52</v>
      </c>
      <c r="D56" s="3" t="s">
        <v>8</v>
      </c>
      <c r="E56" s="3">
        <v>1</v>
      </c>
      <c r="F56" s="3"/>
      <c r="G56" s="4">
        <v>42.57</v>
      </c>
      <c r="H56" s="4">
        <f t="shared" ref="H56:H72" si="22">G56*1.95583</f>
        <v>83.259683100000004</v>
      </c>
      <c r="I56" s="4">
        <f t="shared" ref="I56:I57" si="23">E56*G56</f>
        <v>42.57</v>
      </c>
      <c r="J56" s="4">
        <f t="shared" ref="J56:J72" si="24">I56*1.95583</f>
        <v>83.259683100000004</v>
      </c>
      <c r="K56" s="34"/>
      <c r="L56" s="36"/>
    </row>
    <row r="57" spans="1:13" x14ac:dyDescent="0.25">
      <c r="A57" s="31"/>
      <c r="B57" s="30"/>
      <c r="C57" s="2" t="s">
        <v>52</v>
      </c>
      <c r="D57" s="3" t="s">
        <v>9</v>
      </c>
      <c r="E57" s="3">
        <v>35</v>
      </c>
      <c r="F57" s="3"/>
      <c r="G57" s="4">
        <v>42.57</v>
      </c>
      <c r="H57" s="4">
        <f t="shared" si="22"/>
        <v>83.259683100000004</v>
      </c>
      <c r="I57" s="4">
        <f t="shared" si="23"/>
        <v>1489.95</v>
      </c>
      <c r="J57" s="4">
        <f t="shared" si="24"/>
        <v>2914.0889084999999</v>
      </c>
      <c r="K57" s="34"/>
      <c r="L57" s="36"/>
    </row>
    <row r="58" spans="1:13" x14ac:dyDescent="0.25">
      <c r="A58" s="31"/>
      <c r="B58" s="30"/>
      <c r="C58" s="2" t="s">
        <v>52</v>
      </c>
      <c r="D58" s="3" t="s">
        <v>10</v>
      </c>
      <c r="E58" s="3">
        <v>97</v>
      </c>
      <c r="F58" s="3">
        <v>162</v>
      </c>
      <c r="G58" s="4">
        <v>21.34</v>
      </c>
      <c r="H58" s="4">
        <f t="shared" si="22"/>
        <v>41.737412200000001</v>
      </c>
      <c r="I58" s="4">
        <f t="shared" ref="I58:I61" si="25">F58*G58</f>
        <v>3457.08</v>
      </c>
      <c r="J58" s="4">
        <f t="shared" si="24"/>
        <v>6761.4607763999993</v>
      </c>
      <c r="K58" s="34"/>
      <c r="L58" s="36"/>
      <c r="M58" s="24"/>
    </row>
    <row r="59" spans="1:13" x14ac:dyDescent="0.25">
      <c r="A59" s="31"/>
      <c r="B59" s="30"/>
      <c r="C59" s="2" t="s">
        <v>52</v>
      </c>
      <c r="D59" s="3" t="s">
        <v>11</v>
      </c>
      <c r="E59" s="3">
        <v>6</v>
      </c>
      <c r="F59" s="3">
        <v>10</v>
      </c>
      <c r="G59" s="4">
        <v>21.34</v>
      </c>
      <c r="H59" s="4">
        <f t="shared" si="22"/>
        <v>41.737412200000001</v>
      </c>
      <c r="I59" s="4">
        <f t="shared" si="25"/>
        <v>213.4</v>
      </c>
      <c r="J59" s="4">
        <f t="shared" si="24"/>
        <v>417.374122</v>
      </c>
      <c r="K59" s="34"/>
      <c r="L59" s="36"/>
      <c r="M59" s="24"/>
    </row>
    <row r="60" spans="1:13" x14ac:dyDescent="0.25">
      <c r="A60" s="31"/>
      <c r="B60" s="30"/>
      <c r="C60" s="2" t="s">
        <v>52</v>
      </c>
      <c r="D60" s="3" t="s">
        <v>12</v>
      </c>
      <c r="E60" s="3">
        <v>75</v>
      </c>
      <c r="F60" s="3">
        <v>125</v>
      </c>
      <c r="G60" s="4">
        <v>21.34</v>
      </c>
      <c r="H60" s="4">
        <f t="shared" si="22"/>
        <v>41.737412200000001</v>
      </c>
      <c r="I60" s="4">
        <f t="shared" si="25"/>
        <v>2667.5</v>
      </c>
      <c r="J60" s="4">
        <f t="shared" si="24"/>
        <v>5217.1765249999999</v>
      </c>
      <c r="K60" s="34"/>
      <c r="L60" s="36"/>
      <c r="M60" s="24"/>
    </row>
    <row r="61" spans="1:13" x14ac:dyDescent="0.25">
      <c r="A61" s="31"/>
      <c r="B61" s="30"/>
      <c r="C61" s="2" t="s">
        <v>52</v>
      </c>
      <c r="D61" s="3" t="s">
        <v>13</v>
      </c>
      <c r="E61" s="3">
        <v>80</v>
      </c>
      <c r="F61" s="3">
        <v>145</v>
      </c>
      <c r="G61" s="4">
        <v>22.32</v>
      </c>
      <c r="H61" s="4">
        <f t="shared" si="22"/>
        <v>43.6541256</v>
      </c>
      <c r="I61" s="4">
        <f t="shared" si="25"/>
        <v>3236.4</v>
      </c>
      <c r="J61" s="4">
        <f t="shared" si="24"/>
        <v>6329.8482119999999</v>
      </c>
      <c r="K61" s="34"/>
      <c r="L61" s="36"/>
      <c r="M61" s="24"/>
    </row>
    <row r="62" spans="1:13" x14ac:dyDescent="0.25">
      <c r="A62" s="31"/>
      <c r="B62" s="30"/>
      <c r="C62" s="2" t="s">
        <v>51</v>
      </c>
      <c r="D62" s="3" t="s">
        <v>8</v>
      </c>
      <c r="E62" s="3">
        <v>3</v>
      </c>
      <c r="F62" s="3"/>
      <c r="G62" s="4">
        <v>56.57</v>
      </c>
      <c r="H62" s="4">
        <f t="shared" si="22"/>
        <v>110.6413031</v>
      </c>
      <c r="I62" s="4">
        <f t="shared" ref="I62:I63" si="26">E62*G62</f>
        <v>169.71</v>
      </c>
      <c r="J62" s="4">
        <f t="shared" si="24"/>
        <v>331.92390929999999</v>
      </c>
      <c r="K62" s="34"/>
      <c r="L62" s="36"/>
    </row>
    <row r="63" spans="1:13" x14ac:dyDescent="0.25">
      <c r="A63" s="31"/>
      <c r="B63" s="30"/>
      <c r="C63" s="2" t="s">
        <v>51</v>
      </c>
      <c r="D63" s="3" t="s">
        <v>9</v>
      </c>
      <c r="E63" s="3">
        <v>10</v>
      </c>
      <c r="F63" s="3"/>
      <c r="G63" s="4">
        <v>42.57</v>
      </c>
      <c r="H63" s="4">
        <f t="shared" si="22"/>
        <v>83.259683100000004</v>
      </c>
      <c r="I63" s="4">
        <f t="shared" si="26"/>
        <v>425.7</v>
      </c>
      <c r="J63" s="4">
        <f t="shared" si="24"/>
        <v>832.59683099999995</v>
      </c>
      <c r="K63" s="34"/>
      <c r="L63" s="36"/>
    </row>
    <row r="64" spans="1:13" x14ac:dyDescent="0.25">
      <c r="A64" s="31"/>
      <c r="B64" s="30"/>
      <c r="C64" s="2" t="s">
        <v>51</v>
      </c>
      <c r="D64" s="3" t="s">
        <v>10</v>
      </c>
      <c r="E64" s="3">
        <v>17</v>
      </c>
      <c r="F64" s="3">
        <v>28</v>
      </c>
      <c r="G64" s="4">
        <v>21.34</v>
      </c>
      <c r="H64" s="4">
        <f t="shared" si="22"/>
        <v>41.737412200000001</v>
      </c>
      <c r="I64" s="4">
        <f t="shared" ref="I64:I67" si="27">F64*G64</f>
        <v>597.52</v>
      </c>
      <c r="J64" s="4">
        <f t="shared" si="24"/>
        <v>1168.6475415999998</v>
      </c>
      <c r="K64" s="34"/>
      <c r="L64" s="36"/>
      <c r="M64" s="24"/>
    </row>
    <row r="65" spans="1:13" x14ac:dyDescent="0.25">
      <c r="A65" s="31"/>
      <c r="B65" s="30"/>
      <c r="C65" s="2" t="s">
        <v>51</v>
      </c>
      <c r="D65" s="3" t="s">
        <v>11</v>
      </c>
      <c r="E65" s="3">
        <v>1</v>
      </c>
      <c r="F65" s="3">
        <v>2</v>
      </c>
      <c r="G65" s="4">
        <v>21.34</v>
      </c>
      <c r="H65" s="4">
        <f t="shared" si="22"/>
        <v>41.737412200000001</v>
      </c>
      <c r="I65" s="4">
        <f t="shared" si="27"/>
        <v>42.68</v>
      </c>
      <c r="J65" s="4">
        <f t="shared" si="24"/>
        <v>83.474824400000003</v>
      </c>
      <c r="K65" s="34"/>
      <c r="L65" s="36"/>
      <c r="M65" s="24"/>
    </row>
    <row r="66" spans="1:13" x14ac:dyDescent="0.25">
      <c r="A66" s="31"/>
      <c r="B66" s="30"/>
      <c r="C66" s="2" t="s">
        <v>51</v>
      </c>
      <c r="D66" s="3" t="s">
        <v>12</v>
      </c>
      <c r="E66" s="3">
        <v>24</v>
      </c>
      <c r="F66" s="3">
        <v>40</v>
      </c>
      <c r="G66" s="4">
        <v>21.34</v>
      </c>
      <c r="H66" s="4">
        <f t="shared" si="22"/>
        <v>41.737412200000001</v>
      </c>
      <c r="I66" s="4">
        <f t="shared" si="27"/>
        <v>853.6</v>
      </c>
      <c r="J66" s="4">
        <f t="shared" si="24"/>
        <v>1669.496488</v>
      </c>
      <c r="K66" s="34"/>
      <c r="L66" s="36"/>
      <c r="M66" s="24"/>
    </row>
    <row r="67" spans="1:13" x14ac:dyDescent="0.25">
      <c r="A67" s="31"/>
      <c r="B67" s="30"/>
      <c r="C67" s="2" t="s">
        <v>51</v>
      </c>
      <c r="D67" s="3" t="s">
        <v>13</v>
      </c>
      <c r="E67" s="3">
        <v>25</v>
      </c>
      <c r="F67" s="3">
        <v>45</v>
      </c>
      <c r="G67" s="4">
        <v>22.32</v>
      </c>
      <c r="H67" s="4">
        <f t="shared" si="22"/>
        <v>43.6541256</v>
      </c>
      <c r="I67" s="4">
        <f t="shared" si="27"/>
        <v>1004.4</v>
      </c>
      <c r="J67" s="4">
        <f t="shared" si="24"/>
        <v>1964.4356519999999</v>
      </c>
      <c r="K67" s="34"/>
      <c r="L67" s="36"/>
      <c r="M67" s="24"/>
    </row>
    <row r="68" spans="1:13" x14ac:dyDescent="0.25">
      <c r="A68" s="31"/>
      <c r="B68" s="30"/>
      <c r="C68" s="2" t="s">
        <v>69</v>
      </c>
      <c r="D68" s="3" t="s">
        <v>8</v>
      </c>
      <c r="E68" s="3">
        <v>1</v>
      </c>
      <c r="F68" s="3"/>
      <c r="G68" s="4">
        <v>31.57</v>
      </c>
      <c r="H68" s="4">
        <f t="shared" si="22"/>
        <v>61.745553100000002</v>
      </c>
      <c r="I68" s="4">
        <f t="shared" ref="I68:I69" si="28">E68*G68</f>
        <v>31.57</v>
      </c>
      <c r="J68" s="4">
        <f t="shared" si="24"/>
        <v>61.745553100000002</v>
      </c>
      <c r="K68" s="34"/>
      <c r="L68" s="36"/>
    </row>
    <row r="69" spans="1:13" x14ac:dyDescent="0.25">
      <c r="A69" s="31"/>
      <c r="B69" s="30"/>
      <c r="C69" s="2" t="s">
        <v>69</v>
      </c>
      <c r="D69" s="3" t="s">
        <v>9</v>
      </c>
      <c r="E69" s="3">
        <v>4</v>
      </c>
      <c r="F69" s="3"/>
      <c r="G69" s="4">
        <v>31.57</v>
      </c>
      <c r="H69" s="4">
        <f t="shared" si="22"/>
        <v>61.745553100000002</v>
      </c>
      <c r="I69" s="4">
        <f t="shared" si="28"/>
        <v>126.28</v>
      </c>
      <c r="J69" s="4">
        <f t="shared" si="24"/>
        <v>246.98221240000001</v>
      </c>
      <c r="K69" s="34"/>
      <c r="L69" s="36"/>
    </row>
    <row r="70" spans="1:13" x14ac:dyDescent="0.25">
      <c r="A70" s="31"/>
      <c r="B70" s="30"/>
      <c r="C70" s="2" t="s">
        <v>69</v>
      </c>
      <c r="D70" s="3" t="s">
        <v>10</v>
      </c>
      <c r="E70" s="3">
        <v>3</v>
      </c>
      <c r="F70" s="3">
        <v>5</v>
      </c>
      <c r="G70" s="4">
        <v>21.34</v>
      </c>
      <c r="H70" s="4">
        <f t="shared" si="22"/>
        <v>41.737412200000001</v>
      </c>
      <c r="I70" s="4">
        <f>F70*G70</f>
        <v>106.7</v>
      </c>
      <c r="J70" s="4">
        <f t="shared" si="24"/>
        <v>208.687061</v>
      </c>
      <c r="K70" s="34"/>
      <c r="L70" s="36"/>
      <c r="M70" s="24"/>
    </row>
    <row r="71" spans="1:13" x14ac:dyDescent="0.25">
      <c r="A71" s="31"/>
      <c r="B71" s="30"/>
      <c r="C71" s="2" t="s">
        <v>69</v>
      </c>
      <c r="D71" s="3" t="s">
        <v>12</v>
      </c>
      <c r="E71" s="3">
        <v>5</v>
      </c>
      <c r="F71" s="3">
        <v>8</v>
      </c>
      <c r="G71" s="4">
        <v>21.34</v>
      </c>
      <c r="H71" s="4">
        <f t="shared" si="22"/>
        <v>41.737412200000001</v>
      </c>
      <c r="I71" s="4">
        <f t="shared" ref="I71:I72" si="29">F71*G71</f>
        <v>170.72</v>
      </c>
      <c r="J71" s="4">
        <f t="shared" si="24"/>
        <v>333.89929760000001</v>
      </c>
      <c r="K71" s="34"/>
      <c r="L71" s="36"/>
      <c r="M71" s="24"/>
    </row>
    <row r="72" spans="1:13" x14ac:dyDescent="0.25">
      <c r="A72" s="31"/>
      <c r="B72" s="39"/>
      <c r="C72" s="2" t="s">
        <v>69</v>
      </c>
      <c r="D72" s="3" t="s">
        <v>13</v>
      </c>
      <c r="E72" s="3">
        <v>6</v>
      </c>
      <c r="F72" s="3">
        <v>11</v>
      </c>
      <c r="G72" s="4">
        <v>22.32</v>
      </c>
      <c r="H72" s="4">
        <f t="shared" si="22"/>
        <v>43.6541256</v>
      </c>
      <c r="I72" s="4">
        <f t="shared" si="29"/>
        <v>245.52</v>
      </c>
      <c r="J72" s="4">
        <f t="shared" si="24"/>
        <v>480.19538160000002</v>
      </c>
      <c r="K72" s="34"/>
      <c r="L72" s="36"/>
      <c r="M72" s="24"/>
    </row>
    <row r="73" spans="1:13" x14ac:dyDescent="0.25">
      <c r="A73" s="31"/>
      <c r="B73" s="28" t="s">
        <v>14</v>
      </c>
      <c r="C73" s="29"/>
      <c r="D73" s="3"/>
      <c r="E73" s="5">
        <f>SUM(E56:E72)</f>
        <v>393</v>
      </c>
      <c r="F73" s="5">
        <f>SUM(F56:F72)</f>
        <v>581</v>
      </c>
      <c r="G73" s="6">
        <f>I73/E73</f>
        <v>37.865903307888047</v>
      </c>
      <c r="H73" s="6"/>
      <c r="I73" s="5">
        <f t="shared" ref="I73:J73" si="30">SUM(I56:I72)</f>
        <v>14881.300000000001</v>
      </c>
      <c r="J73" s="6">
        <f t="shared" si="30"/>
        <v>29105.292978999998</v>
      </c>
      <c r="K73" s="34"/>
      <c r="L73" s="36"/>
    </row>
    <row r="74" spans="1:13" x14ac:dyDescent="0.25">
      <c r="A74" s="31"/>
      <c r="B74" s="38" t="s">
        <v>70</v>
      </c>
      <c r="C74" s="2" t="s">
        <v>62</v>
      </c>
      <c r="D74" s="3" t="s">
        <v>8</v>
      </c>
      <c r="E74" s="3">
        <v>22</v>
      </c>
      <c r="F74" s="3"/>
      <c r="G74" s="4">
        <v>42.57</v>
      </c>
      <c r="H74" s="4">
        <f t="shared" ref="H74:H82" si="31">G74*1.95583</f>
        <v>83.259683100000004</v>
      </c>
      <c r="I74" s="4">
        <f t="shared" ref="I74:I75" si="32">E74*G74</f>
        <v>936.54</v>
      </c>
      <c r="J74" s="4">
        <f t="shared" ref="J74:J82" si="33">I74*1.95583</f>
        <v>1831.7130281999998</v>
      </c>
      <c r="K74" s="34"/>
      <c r="L74" s="36"/>
    </row>
    <row r="75" spans="1:13" x14ac:dyDescent="0.25">
      <c r="A75" s="31"/>
      <c r="B75" s="30"/>
      <c r="C75" s="2" t="s">
        <v>62</v>
      </c>
      <c r="D75" s="3" t="s">
        <v>9</v>
      </c>
      <c r="E75" s="3">
        <v>64</v>
      </c>
      <c r="F75" s="3"/>
      <c r="G75" s="4">
        <v>42.57</v>
      </c>
      <c r="H75" s="4">
        <f t="shared" si="31"/>
        <v>83.259683100000004</v>
      </c>
      <c r="I75" s="4">
        <f t="shared" si="32"/>
        <v>2724.48</v>
      </c>
      <c r="J75" s="4">
        <f t="shared" si="33"/>
        <v>5328.6197184000002</v>
      </c>
      <c r="K75" s="34"/>
      <c r="L75" s="36"/>
    </row>
    <row r="76" spans="1:13" x14ac:dyDescent="0.25">
      <c r="A76" s="31"/>
      <c r="B76" s="30"/>
      <c r="C76" s="2" t="s">
        <v>62</v>
      </c>
      <c r="D76" s="3" t="s">
        <v>10</v>
      </c>
      <c r="E76" s="3">
        <v>37</v>
      </c>
      <c r="F76" s="3">
        <v>62</v>
      </c>
      <c r="G76" s="4">
        <v>21.34</v>
      </c>
      <c r="H76" s="4">
        <f t="shared" si="31"/>
        <v>41.737412200000001</v>
      </c>
      <c r="I76" s="4">
        <f>F76*G76</f>
        <v>1323.08</v>
      </c>
      <c r="J76" s="4">
        <f t="shared" si="33"/>
        <v>2587.7195563999999</v>
      </c>
      <c r="K76" s="34"/>
      <c r="L76" s="36"/>
      <c r="M76" s="24"/>
    </row>
    <row r="77" spans="1:13" x14ac:dyDescent="0.25">
      <c r="A77" s="31"/>
      <c r="B77" s="30"/>
      <c r="C77" s="2" t="s">
        <v>62</v>
      </c>
      <c r="D77" s="3" t="s">
        <v>12</v>
      </c>
      <c r="E77" s="3">
        <v>94</v>
      </c>
      <c r="F77" s="3">
        <v>157</v>
      </c>
      <c r="G77" s="4">
        <v>21.34</v>
      </c>
      <c r="H77" s="4">
        <f t="shared" si="31"/>
        <v>41.737412200000001</v>
      </c>
      <c r="I77" s="4">
        <f t="shared" ref="I77:I78" si="34">F77*G77</f>
        <v>3350.38</v>
      </c>
      <c r="J77" s="4">
        <f t="shared" si="33"/>
        <v>6552.7737153999997</v>
      </c>
      <c r="K77" s="34"/>
      <c r="L77" s="36"/>
      <c r="M77" s="24"/>
    </row>
    <row r="78" spans="1:13" x14ac:dyDescent="0.25">
      <c r="A78" s="31"/>
      <c r="B78" s="30"/>
      <c r="C78" s="2" t="s">
        <v>62</v>
      </c>
      <c r="D78" s="3" t="s">
        <v>13</v>
      </c>
      <c r="E78" s="3">
        <v>94</v>
      </c>
      <c r="F78" s="3">
        <v>171</v>
      </c>
      <c r="G78" s="4">
        <v>22.32</v>
      </c>
      <c r="H78" s="4">
        <f t="shared" si="31"/>
        <v>43.6541256</v>
      </c>
      <c r="I78" s="4">
        <f t="shared" si="34"/>
        <v>3816.7200000000003</v>
      </c>
      <c r="J78" s="4">
        <f t="shared" si="33"/>
        <v>7464.8554776000001</v>
      </c>
      <c r="K78" s="34"/>
      <c r="L78" s="36"/>
      <c r="M78" s="24"/>
    </row>
    <row r="79" spans="1:13" x14ac:dyDescent="0.25">
      <c r="A79" s="31"/>
      <c r="B79" s="30"/>
      <c r="C79" s="2" t="s">
        <v>52</v>
      </c>
      <c r="D79" s="3" t="s">
        <v>9</v>
      </c>
      <c r="E79" s="3">
        <v>1</v>
      </c>
      <c r="F79" s="3"/>
      <c r="G79" s="4">
        <v>42.57</v>
      </c>
      <c r="H79" s="4">
        <f t="shared" si="31"/>
        <v>83.259683100000004</v>
      </c>
      <c r="I79" s="4">
        <f>E79*G79</f>
        <v>42.57</v>
      </c>
      <c r="J79" s="4">
        <f t="shared" si="33"/>
        <v>83.259683100000004</v>
      </c>
      <c r="K79" s="34"/>
      <c r="L79" s="36"/>
    </row>
    <row r="80" spans="1:13" x14ac:dyDescent="0.25">
      <c r="A80" s="31"/>
      <c r="B80" s="30"/>
      <c r="C80" s="2" t="s">
        <v>52</v>
      </c>
      <c r="D80" s="3" t="s">
        <v>10</v>
      </c>
      <c r="E80" s="3">
        <v>8</v>
      </c>
      <c r="F80" s="3">
        <v>13</v>
      </c>
      <c r="G80" s="4">
        <v>21.34</v>
      </c>
      <c r="H80" s="4">
        <f t="shared" si="31"/>
        <v>41.737412200000001</v>
      </c>
      <c r="I80" s="4">
        <f>F80*G80</f>
        <v>277.42</v>
      </c>
      <c r="J80" s="4">
        <f t="shared" si="33"/>
        <v>542.58635860000004</v>
      </c>
      <c r="K80" s="34"/>
      <c r="L80" s="36"/>
      <c r="M80" s="24"/>
    </row>
    <row r="81" spans="1:13" x14ac:dyDescent="0.25">
      <c r="A81" s="31"/>
      <c r="B81" s="30"/>
      <c r="C81" s="2" t="s">
        <v>52</v>
      </c>
      <c r="D81" s="3" t="s">
        <v>12</v>
      </c>
      <c r="E81" s="3">
        <v>8</v>
      </c>
      <c r="F81" s="3">
        <v>13</v>
      </c>
      <c r="G81" s="4">
        <v>21.34</v>
      </c>
      <c r="H81" s="4">
        <f t="shared" si="31"/>
        <v>41.737412200000001</v>
      </c>
      <c r="I81" s="4">
        <f t="shared" ref="I81:I82" si="35">F81*G81</f>
        <v>277.42</v>
      </c>
      <c r="J81" s="4">
        <f>I81*1.95583</f>
        <v>542.58635860000004</v>
      </c>
      <c r="K81" s="34"/>
      <c r="L81" s="36"/>
      <c r="M81" s="24"/>
    </row>
    <row r="82" spans="1:13" x14ac:dyDescent="0.25">
      <c r="A82" s="31"/>
      <c r="B82" s="30"/>
      <c r="C82" s="2" t="s">
        <v>52</v>
      </c>
      <c r="D82" s="3" t="s">
        <v>13</v>
      </c>
      <c r="E82" s="3">
        <v>8</v>
      </c>
      <c r="F82" s="3">
        <v>15</v>
      </c>
      <c r="G82" s="4">
        <v>22.32</v>
      </c>
      <c r="H82" s="4">
        <f t="shared" si="31"/>
        <v>43.6541256</v>
      </c>
      <c r="I82" s="4">
        <f t="shared" si="35"/>
        <v>334.8</v>
      </c>
      <c r="J82" s="4">
        <f t="shared" si="33"/>
        <v>654.81188399999996</v>
      </c>
      <c r="K82" s="34"/>
      <c r="L82" s="36"/>
      <c r="M82" s="24"/>
    </row>
    <row r="83" spans="1:13" x14ac:dyDescent="0.25">
      <c r="A83" s="31"/>
      <c r="B83" s="28" t="s">
        <v>14</v>
      </c>
      <c r="C83" s="29"/>
      <c r="D83" s="3"/>
      <c r="E83" s="5">
        <f>SUM(E74:E82)</f>
        <v>336</v>
      </c>
      <c r="F83" s="5">
        <f>SUM(F74:F82)</f>
        <v>431</v>
      </c>
      <c r="G83" s="6">
        <f>I83/E83</f>
        <v>38.938720238095236</v>
      </c>
      <c r="H83" s="6"/>
      <c r="I83" s="5">
        <f t="shared" ref="I83:J83" si="36">SUM(I74:I82)</f>
        <v>13083.41</v>
      </c>
      <c r="J83" s="6">
        <f t="shared" si="36"/>
        <v>25588.9257803</v>
      </c>
      <c r="K83" s="34"/>
      <c r="L83" s="36"/>
    </row>
    <row r="84" spans="1:13" x14ac:dyDescent="0.25">
      <c r="A84" s="32"/>
      <c r="B84" s="25" t="s">
        <v>16</v>
      </c>
      <c r="C84" s="26"/>
      <c r="D84" s="27"/>
      <c r="E84" s="5">
        <f>SUM(E83,E73,E55,E45,E32,E10)</f>
        <v>2946</v>
      </c>
      <c r="F84" s="5">
        <f>SUM(F83,F55,F45,F32,F10)</f>
        <v>2812</v>
      </c>
      <c r="G84" s="6">
        <f>I84/E84</f>
        <v>37.221802443991848</v>
      </c>
      <c r="H84" s="6">
        <f>J84/E84</f>
        <v>72.799517874032588</v>
      </c>
      <c r="I84" s="5">
        <f t="shared" ref="I84:J84" si="37">SUM(I83,I73,I55,I45,I32,I10)</f>
        <v>109655.43</v>
      </c>
      <c r="J84" s="6">
        <f t="shared" si="37"/>
        <v>214467.37965690001</v>
      </c>
      <c r="K84" s="35"/>
      <c r="L84" s="37"/>
    </row>
    <row r="85" spans="1:13" x14ac:dyDescent="0.25">
      <c r="I85" s="7"/>
      <c r="J85" s="7"/>
    </row>
    <row r="86" spans="1:13" x14ac:dyDescent="0.25">
      <c r="I86" s="7"/>
      <c r="J86" s="7"/>
    </row>
  </sheetData>
  <autoFilter ref="A4:K84"/>
  <mergeCells count="19">
    <mergeCell ref="A1:L1"/>
    <mergeCell ref="B45:C45"/>
    <mergeCell ref="A2:K2"/>
    <mergeCell ref="B10:C10"/>
    <mergeCell ref="B32:C32"/>
    <mergeCell ref="B84:D84"/>
    <mergeCell ref="B83:C83"/>
    <mergeCell ref="B5:B9"/>
    <mergeCell ref="A5:A84"/>
    <mergeCell ref="A3:L3"/>
    <mergeCell ref="B55:C55"/>
    <mergeCell ref="K5:K84"/>
    <mergeCell ref="L5:L84"/>
    <mergeCell ref="B33:B44"/>
    <mergeCell ref="B46:B54"/>
    <mergeCell ref="B11:B31"/>
    <mergeCell ref="B73:C73"/>
    <mergeCell ref="B56:B72"/>
    <mergeCell ref="B74:B82"/>
  </mergeCells>
  <printOptions horizontalCentered="1"/>
  <pageMargins left="0.70866141732283472" right="0.70866141732283472" top="0.55118110236220474" bottom="0.55118110236220474" header="0.31496062992125984" footer="0.31496062992125984"/>
  <pageSetup paperSize="9" scale="50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98"/>
  <sheetViews>
    <sheetView topLeftCell="A67" zoomScale="90" zoomScaleNormal="90" workbookViewId="0">
      <selection activeCell="A5" sqref="A5:A84"/>
    </sheetView>
  </sheetViews>
  <sheetFormatPr defaultColWidth="9.28515625" defaultRowHeight="15" x14ac:dyDescent="0.25"/>
  <cols>
    <col min="1" max="3" width="10.7109375" style="1" customWidth="1"/>
    <col min="4" max="4" width="30.7109375" style="1" bestFit="1" customWidth="1"/>
    <col min="5" max="6" width="12.7109375" style="1" customWidth="1"/>
    <col min="7" max="8" width="13.7109375" style="1" customWidth="1"/>
    <col min="9" max="10" width="17.7109375" style="1" customWidth="1"/>
    <col min="11" max="12" width="11.85546875" style="1" customWidth="1"/>
    <col min="13" max="16384" width="9.28515625" style="1"/>
  </cols>
  <sheetData>
    <row r="1" spans="1:12" ht="15.75" customHeight="1" x14ac:dyDescent="0.25">
      <c r="A1" s="42" t="s">
        <v>17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</row>
    <row r="2" spans="1:12" ht="15.75" customHeight="1" x14ac:dyDescent="0.25">
      <c r="A2" s="42"/>
      <c r="B2" s="42"/>
      <c r="C2" s="42"/>
      <c r="D2" s="42"/>
      <c r="E2" s="42"/>
      <c r="F2" s="42"/>
      <c r="G2" s="42"/>
      <c r="H2" s="42"/>
      <c r="I2" s="42"/>
      <c r="J2" s="42"/>
      <c r="K2" s="42"/>
    </row>
    <row r="3" spans="1:12" ht="15.75" customHeight="1" x14ac:dyDescent="0.25">
      <c r="A3" s="33" t="s">
        <v>1</v>
      </c>
      <c r="B3" s="33"/>
      <c r="C3" s="33"/>
      <c r="D3" s="33"/>
      <c r="E3" s="33"/>
      <c r="F3" s="33"/>
      <c r="G3" s="33"/>
      <c r="H3" s="33"/>
      <c r="I3" s="33"/>
      <c r="J3" s="33"/>
      <c r="K3" s="33"/>
      <c r="L3" s="33"/>
    </row>
    <row r="4" spans="1:12" ht="117" customHeight="1" x14ac:dyDescent="0.25">
      <c r="A4" s="20" t="s">
        <v>2</v>
      </c>
      <c r="B4" s="20" t="s">
        <v>3</v>
      </c>
      <c r="C4" s="20" t="s">
        <v>4</v>
      </c>
      <c r="D4" s="22" t="s">
        <v>5</v>
      </c>
      <c r="E4" s="20" t="s">
        <v>6</v>
      </c>
      <c r="F4" s="20" t="s">
        <v>7</v>
      </c>
      <c r="G4" s="20" t="s">
        <v>40</v>
      </c>
      <c r="H4" s="20" t="s">
        <v>53</v>
      </c>
      <c r="I4" s="20" t="s">
        <v>57</v>
      </c>
      <c r="J4" s="20" t="s">
        <v>58</v>
      </c>
      <c r="K4" s="21" t="s">
        <v>41</v>
      </c>
      <c r="L4" s="21" t="s">
        <v>54</v>
      </c>
    </row>
    <row r="5" spans="1:12" x14ac:dyDescent="0.25">
      <c r="A5" s="31" t="s">
        <v>59</v>
      </c>
      <c r="B5" s="30" t="s">
        <v>60</v>
      </c>
      <c r="C5" s="2" t="s">
        <v>47</v>
      </c>
      <c r="D5" s="3" t="s">
        <v>8</v>
      </c>
      <c r="E5" s="3">
        <v>167</v>
      </c>
      <c r="F5" s="3"/>
      <c r="G5" s="4"/>
      <c r="H5" s="4"/>
      <c r="I5" s="4"/>
      <c r="J5" s="4"/>
      <c r="K5" s="46"/>
      <c r="L5" s="48"/>
    </row>
    <row r="6" spans="1:12" x14ac:dyDescent="0.25">
      <c r="A6" s="31"/>
      <c r="B6" s="30"/>
      <c r="C6" s="2" t="s">
        <v>47</v>
      </c>
      <c r="D6" s="3" t="s">
        <v>9</v>
      </c>
      <c r="E6" s="3">
        <v>55</v>
      </c>
      <c r="F6" s="3"/>
      <c r="G6" s="4"/>
      <c r="H6" s="4"/>
      <c r="I6" s="4"/>
      <c r="J6" s="4"/>
      <c r="K6" s="46"/>
      <c r="L6" s="48"/>
    </row>
    <row r="7" spans="1:12" x14ac:dyDescent="0.25">
      <c r="A7" s="31"/>
      <c r="B7" s="30"/>
      <c r="C7" s="2" t="s">
        <v>47</v>
      </c>
      <c r="D7" s="3" t="s">
        <v>48</v>
      </c>
      <c r="E7" s="3">
        <v>8</v>
      </c>
      <c r="F7" s="3"/>
      <c r="G7" s="4"/>
      <c r="H7" s="4"/>
      <c r="I7" s="4"/>
      <c r="J7" s="4"/>
      <c r="K7" s="46"/>
      <c r="L7" s="48"/>
    </row>
    <row r="8" spans="1:12" x14ac:dyDescent="0.25">
      <c r="A8" s="31"/>
      <c r="B8" s="30"/>
      <c r="C8" s="2" t="s">
        <v>47</v>
      </c>
      <c r="D8" s="3" t="s">
        <v>10</v>
      </c>
      <c r="E8" s="3">
        <v>22</v>
      </c>
      <c r="F8" s="3">
        <v>34</v>
      </c>
      <c r="G8" s="4"/>
      <c r="H8" s="4"/>
      <c r="I8" s="4"/>
      <c r="J8" s="4"/>
      <c r="K8" s="46"/>
      <c r="L8" s="48"/>
    </row>
    <row r="9" spans="1:12" x14ac:dyDescent="0.25">
      <c r="A9" s="31"/>
      <c r="B9" s="30"/>
      <c r="C9" s="2" t="s">
        <v>47</v>
      </c>
      <c r="D9" s="3" t="s">
        <v>12</v>
      </c>
      <c r="E9" s="3">
        <v>164</v>
      </c>
      <c r="F9" s="3">
        <v>252</v>
      </c>
      <c r="G9" s="4"/>
      <c r="H9" s="4"/>
      <c r="I9" s="4"/>
      <c r="J9" s="4"/>
      <c r="K9" s="46"/>
      <c r="L9" s="48"/>
    </row>
    <row r="10" spans="1:12" x14ac:dyDescent="0.25">
      <c r="A10" s="31"/>
      <c r="B10" s="28" t="s">
        <v>14</v>
      </c>
      <c r="C10" s="29"/>
      <c r="D10" s="3"/>
      <c r="E10" s="5">
        <f>SUM(E5:E9)</f>
        <v>416</v>
      </c>
      <c r="F10" s="5">
        <f>SUM(F5:F9)</f>
        <v>286</v>
      </c>
      <c r="G10" s="6">
        <f>I10/E10</f>
        <v>0</v>
      </c>
      <c r="H10" s="6"/>
      <c r="I10" s="6"/>
      <c r="J10" s="6"/>
      <c r="K10" s="46"/>
      <c r="L10" s="48"/>
    </row>
    <row r="11" spans="1:12" x14ac:dyDescent="0.25">
      <c r="A11" s="31"/>
      <c r="B11" s="40" t="s">
        <v>61</v>
      </c>
      <c r="C11" s="2" t="s">
        <v>49</v>
      </c>
      <c r="D11" s="3" t="s">
        <v>15</v>
      </c>
      <c r="E11" s="3">
        <v>2</v>
      </c>
      <c r="F11" s="3"/>
      <c r="G11" s="4"/>
      <c r="H11" s="4"/>
      <c r="I11" s="4"/>
      <c r="J11" s="4"/>
      <c r="K11" s="46"/>
      <c r="L11" s="48"/>
    </row>
    <row r="12" spans="1:12" x14ac:dyDescent="0.25">
      <c r="A12" s="31"/>
      <c r="B12" s="41"/>
      <c r="C12" s="2" t="s">
        <v>49</v>
      </c>
      <c r="D12" s="3" t="s">
        <v>8</v>
      </c>
      <c r="E12" s="3">
        <v>76</v>
      </c>
      <c r="F12" s="3"/>
      <c r="G12" s="4"/>
      <c r="H12" s="4"/>
      <c r="I12" s="4"/>
      <c r="J12" s="4"/>
      <c r="K12" s="46"/>
      <c r="L12" s="48"/>
    </row>
    <row r="13" spans="1:12" x14ac:dyDescent="0.25">
      <c r="A13" s="31"/>
      <c r="B13" s="41"/>
      <c r="C13" s="2" t="s">
        <v>49</v>
      </c>
      <c r="D13" s="3" t="s">
        <v>9</v>
      </c>
      <c r="E13" s="3">
        <v>75</v>
      </c>
      <c r="F13" s="3"/>
      <c r="G13" s="4"/>
      <c r="H13" s="4"/>
      <c r="I13" s="4"/>
      <c r="J13" s="4"/>
      <c r="K13" s="46"/>
      <c r="L13" s="48"/>
    </row>
    <row r="14" spans="1:12" x14ac:dyDescent="0.25">
      <c r="A14" s="31"/>
      <c r="B14" s="41"/>
      <c r="C14" s="2" t="s">
        <v>49</v>
      </c>
      <c r="D14" s="3" t="s">
        <v>50</v>
      </c>
      <c r="E14" s="3">
        <v>43</v>
      </c>
      <c r="F14" s="3"/>
      <c r="G14" s="4"/>
      <c r="H14" s="4"/>
      <c r="I14" s="4"/>
      <c r="J14" s="4"/>
      <c r="K14" s="46"/>
      <c r="L14" s="48"/>
    </row>
    <row r="15" spans="1:12" x14ac:dyDescent="0.25">
      <c r="A15" s="31"/>
      <c r="B15" s="41"/>
      <c r="C15" s="2" t="s">
        <v>49</v>
      </c>
      <c r="D15" s="3" t="s">
        <v>10</v>
      </c>
      <c r="E15" s="3">
        <v>18</v>
      </c>
      <c r="F15" s="3">
        <v>30</v>
      </c>
      <c r="G15" s="4"/>
      <c r="H15" s="4"/>
      <c r="I15" s="4"/>
      <c r="J15" s="4"/>
      <c r="K15" s="46"/>
      <c r="L15" s="48"/>
    </row>
    <row r="16" spans="1:12" x14ac:dyDescent="0.25">
      <c r="A16" s="31"/>
      <c r="B16" s="41"/>
      <c r="C16" s="2" t="s">
        <v>49</v>
      </c>
      <c r="D16" s="3" t="s">
        <v>12</v>
      </c>
      <c r="E16" s="3">
        <v>180</v>
      </c>
      <c r="F16" s="3">
        <v>300</v>
      </c>
      <c r="G16" s="4"/>
      <c r="H16" s="4"/>
      <c r="I16" s="4"/>
      <c r="J16" s="4"/>
      <c r="K16" s="46"/>
      <c r="L16" s="48"/>
    </row>
    <row r="17" spans="1:12" x14ac:dyDescent="0.25">
      <c r="A17" s="31"/>
      <c r="B17" s="41"/>
      <c r="C17" s="2" t="s">
        <v>49</v>
      </c>
      <c r="D17" s="3" t="s">
        <v>12</v>
      </c>
      <c r="E17" s="3">
        <v>180</v>
      </c>
      <c r="F17" s="3">
        <v>300</v>
      </c>
      <c r="G17" s="4"/>
      <c r="H17" s="4"/>
      <c r="I17" s="4"/>
      <c r="J17" s="4"/>
      <c r="K17" s="46"/>
      <c r="L17" s="48"/>
    </row>
    <row r="18" spans="1:12" x14ac:dyDescent="0.25">
      <c r="A18" s="31"/>
      <c r="B18" s="41"/>
      <c r="C18" s="2" t="s">
        <v>51</v>
      </c>
      <c r="D18" s="3" t="s">
        <v>15</v>
      </c>
      <c r="E18" s="3">
        <v>11</v>
      </c>
      <c r="F18" s="3"/>
      <c r="G18" s="4"/>
      <c r="H18" s="4"/>
      <c r="I18" s="4"/>
      <c r="J18" s="4"/>
      <c r="K18" s="46"/>
      <c r="L18" s="48"/>
    </row>
    <row r="19" spans="1:12" x14ac:dyDescent="0.25">
      <c r="A19" s="31"/>
      <c r="B19" s="41"/>
      <c r="C19" s="2" t="s">
        <v>51</v>
      </c>
      <c r="D19" s="3" t="s">
        <v>8</v>
      </c>
      <c r="E19" s="3">
        <v>26</v>
      </c>
      <c r="F19" s="3"/>
      <c r="G19" s="4"/>
      <c r="H19" s="4"/>
      <c r="I19" s="4"/>
      <c r="J19" s="4"/>
      <c r="K19" s="46"/>
      <c r="L19" s="48"/>
    </row>
    <row r="20" spans="1:12" x14ac:dyDescent="0.25">
      <c r="A20" s="31"/>
      <c r="B20" s="41"/>
      <c r="C20" s="2" t="s">
        <v>51</v>
      </c>
      <c r="D20" s="3" t="s">
        <v>9</v>
      </c>
      <c r="E20" s="3">
        <v>8</v>
      </c>
      <c r="F20" s="3"/>
      <c r="G20" s="4"/>
      <c r="H20" s="4"/>
      <c r="I20" s="4"/>
      <c r="J20" s="4"/>
      <c r="K20" s="46"/>
      <c r="L20" s="48"/>
    </row>
    <row r="21" spans="1:12" x14ac:dyDescent="0.25">
      <c r="A21" s="31"/>
      <c r="B21" s="41"/>
      <c r="C21" s="2" t="s">
        <v>51</v>
      </c>
      <c r="D21" s="3" t="s">
        <v>50</v>
      </c>
      <c r="E21" s="3">
        <v>11</v>
      </c>
      <c r="F21" s="3"/>
      <c r="G21" s="4"/>
      <c r="H21" s="4"/>
      <c r="I21" s="4"/>
      <c r="J21" s="4"/>
      <c r="K21" s="46"/>
      <c r="L21" s="48"/>
    </row>
    <row r="22" spans="1:12" x14ac:dyDescent="0.25">
      <c r="A22" s="31"/>
      <c r="B22" s="41"/>
      <c r="C22" s="2" t="s">
        <v>51</v>
      </c>
      <c r="D22" s="3" t="s">
        <v>10</v>
      </c>
      <c r="E22" s="3">
        <v>3</v>
      </c>
      <c r="F22" s="3">
        <v>5</v>
      </c>
      <c r="G22" s="4"/>
      <c r="H22" s="4"/>
      <c r="I22" s="4"/>
      <c r="J22" s="4"/>
      <c r="K22" s="46"/>
      <c r="L22" s="48"/>
    </row>
    <row r="23" spans="1:12" x14ac:dyDescent="0.25">
      <c r="A23" s="31"/>
      <c r="B23" s="41"/>
      <c r="C23" s="2" t="s">
        <v>51</v>
      </c>
      <c r="D23" s="3" t="s">
        <v>12</v>
      </c>
      <c r="E23" s="3">
        <v>30</v>
      </c>
      <c r="F23" s="3">
        <v>50</v>
      </c>
      <c r="G23" s="4"/>
      <c r="H23" s="4"/>
      <c r="I23" s="4"/>
      <c r="J23" s="4"/>
      <c r="K23" s="46"/>
      <c r="L23" s="48"/>
    </row>
    <row r="24" spans="1:12" x14ac:dyDescent="0.25">
      <c r="A24" s="31"/>
      <c r="B24" s="41"/>
      <c r="C24" s="2" t="s">
        <v>51</v>
      </c>
      <c r="D24" s="3" t="s">
        <v>13</v>
      </c>
      <c r="E24" s="3">
        <v>30</v>
      </c>
      <c r="F24" s="3">
        <v>55</v>
      </c>
      <c r="G24" s="4"/>
      <c r="H24" s="4"/>
      <c r="I24" s="4"/>
      <c r="J24" s="4"/>
      <c r="K24" s="46"/>
      <c r="L24" s="48"/>
    </row>
    <row r="25" spans="1:12" x14ac:dyDescent="0.25">
      <c r="A25" s="31"/>
      <c r="B25" s="41"/>
      <c r="C25" s="2" t="s">
        <v>52</v>
      </c>
      <c r="D25" s="3" t="s">
        <v>9</v>
      </c>
      <c r="E25" s="3">
        <v>3</v>
      </c>
      <c r="F25" s="3"/>
      <c r="G25" s="4"/>
      <c r="H25" s="4"/>
      <c r="I25" s="4"/>
      <c r="J25" s="4"/>
      <c r="K25" s="46"/>
      <c r="L25" s="48"/>
    </row>
    <row r="26" spans="1:12" x14ac:dyDescent="0.25">
      <c r="A26" s="31"/>
      <c r="B26" s="41"/>
      <c r="C26" s="2" t="s">
        <v>52</v>
      </c>
      <c r="D26" s="3" t="s">
        <v>10</v>
      </c>
      <c r="E26" s="3">
        <v>7</v>
      </c>
      <c r="F26" s="3">
        <v>12</v>
      </c>
      <c r="G26" s="4"/>
      <c r="H26" s="4"/>
      <c r="I26" s="4"/>
      <c r="J26" s="4"/>
      <c r="K26" s="46"/>
      <c r="L26" s="48"/>
    </row>
    <row r="27" spans="1:12" x14ac:dyDescent="0.25">
      <c r="A27" s="31"/>
      <c r="B27" s="41"/>
      <c r="C27" s="2" t="s">
        <v>52</v>
      </c>
      <c r="D27" s="3" t="s">
        <v>12</v>
      </c>
      <c r="E27" s="3">
        <v>38</v>
      </c>
      <c r="F27" s="3">
        <v>63</v>
      </c>
      <c r="G27" s="4"/>
      <c r="H27" s="4"/>
      <c r="I27" s="4"/>
      <c r="J27" s="4"/>
      <c r="K27" s="46"/>
      <c r="L27" s="48"/>
    </row>
    <row r="28" spans="1:12" x14ac:dyDescent="0.25">
      <c r="A28" s="31"/>
      <c r="B28" s="41"/>
      <c r="C28" s="2" t="s">
        <v>52</v>
      </c>
      <c r="D28" s="3" t="s">
        <v>13</v>
      </c>
      <c r="E28" s="3">
        <v>40</v>
      </c>
      <c r="F28" s="3">
        <v>73</v>
      </c>
      <c r="G28" s="4"/>
      <c r="H28" s="4"/>
      <c r="I28" s="4"/>
      <c r="J28" s="4"/>
      <c r="K28" s="46"/>
      <c r="L28" s="48"/>
    </row>
    <row r="29" spans="1:12" x14ac:dyDescent="0.25">
      <c r="A29" s="31"/>
      <c r="B29" s="41"/>
      <c r="C29" s="2" t="s">
        <v>62</v>
      </c>
      <c r="D29" s="3" t="s">
        <v>8</v>
      </c>
      <c r="E29" s="3">
        <v>3</v>
      </c>
      <c r="F29" s="3"/>
      <c r="G29" s="4"/>
      <c r="H29" s="4"/>
      <c r="I29" s="4"/>
      <c r="J29" s="4"/>
      <c r="K29" s="46"/>
      <c r="L29" s="48"/>
    </row>
    <row r="30" spans="1:12" x14ac:dyDescent="0.25">
      <c r="A30" s="31"/>
      <c r="B30" s="41"/>
      <c r="C30" s="2" t="s">
        <v>62</v>
      </c>
      <c r="D30" s="3" t="s">
        <v>12</v>
      </c>
      <c r="E30" s="3">
        <v>10</v>
      </c>
      <c r="F30" s="3">
        <v>17</v>
      </c>
      <c r="G30" s="4"/>
      <c r="H30" s="4"/>
      <c r="I30" s="4"/>
      <c r="J30" s="4"/>
      <c r="K30" s="46"/>
      <c r="L30" s="48"/>
    </row>
    <row r="31" spans="1:12" x14ac:dyDescent="0.25">
      <c r="A31" s="31"/>
      <c r="B31" s="41"/>
      <c r="C31" s="2" t="s">
        <v>62</v>
      </c>
      <c r="D31" s="3" t="s">
        <v>13</v>
      </c>
      <c r="E31" s="3">
        <v>13</v>
      </c>
      <c r="F31" s="3">
        <v>24</v>
      </c>
      <c r="G31" s="4"/>
      <c r="H31" s="4"/>
      <c r="I31" s="4"/>
      <c r="J31" s="4"/>
      <c r="K31" s="46"/>
      <c r="L31" s="48"/>
    </row>
    <row r="32" spans="1:12" x14ac:dyDescent="0.25">
      <c r="A32" s="31"/>
      <c r="B32" s="28" t="s">
        <v>14</v>
      </c>
      <c r="C32" s="29"/>
      <c r="D32" s="3"/>
      <c r="E32" s="5">
        <f>SUM(E11:E31)</f>
        <v>807</v>
      </c>
      <c r="F32" s="5">
        <f>SUM(F11:F31)</f>
        <v>929</v>
      </c>
      <c r="G32" s="6">
        <f>I32/E32</f>
        <v>0</v>
      </c>
      <c r="H32" s="6"/>
      <c r="I32" s="6"/>
      <c r="J32" s="6"/>
      <c r="K32" s="46"/>
      <c r="L32" s="48"/>
    </row>
    <row r="33" spans="1:12" x14ac:dyDescent="0.25">
      <c r="A33" s="31"/>
      <c r="B33" s="38" t="s">
        <v>63</v>
      </c>
      <c r="C33" s="2" t="s">
        <v>64</v>
      </c>
      <c r="D33" s="3" t="s">
        <v>15</v>
      </c>
      <c r="E33" s="3">
        <v>2</v>
      </c>
      <c r="F33" s="3"/>
      <c r="G33" s="4"/>
      <c r="H33" s="4"/>
      <c r="I33" s="4"/>
      <c r="J33" s="4"/>
      <c r="K33" s="46"/>
      <c r="L33" s="48"/>
    </row>
    <row r="34" spans="1:12" x14ac:dyDescent="0.25">
      <c r="A34" s="31"/>
      <c r="B34" s="30"/>
      <c r="C34" s="2" t="s">
        <v>64</v>
      </c>
      <c r="D34" s="3" t="s">
        <v>8</v>
      </c>
      <c r="E34" s="3">
        <v>57</v>
      </c>
      <c r="F34" s="3"/>
      <c r="G34" s="4"/>
      <c r="H34" s="4"/>
      <c r="I34" s="4"/>
      <c r="J34" s="4"/>
      <c r="K34" s="46"/>
      <c r="L34" s="48"/>
    </row>
    <row r="35" spans="1:12" x14ac:dyDescent="0.25">
      <c r="A35" s="31"/>
      <c r="B35" s="30"/>
      <c r="C35" s="2" t="s">
        <v>64</v>
      </c>
      <c r="D35" s="3" t="s">
        <v>9</v>
      </c>
      <c r="E35" s="3">
        <v>25</v>
      </c>
      <c r="F35" s="3"/>
      <c r="G35" s="4"/>
      <c r="H35" s="4"/>
      <c r="I35" s="4"/>
      <c r="J35" s="4"/>
      <c r="K35" s="46"/>
      <c r="L35" s="48"/>
    </row>
    <row r="36" spans="1:12" x14ac:dyDescent="0.25">
      <c r="A36" s="31"/>
      <c r="B36" s="30"/>
      <c r="C36" s="2" t="s">
        <v>64</v>
      </c>
      <c r="D36" s="3" t="s">
        <v>48</v>
      </c>
      <c r="E36" s="3">
        <v>5</v>
      </c>
      <c r="F36" s="3"/>
      <c r="G36" s="4"/>
      <c r="H36" s="4"/>
      <c r="I36" s="4"/>
      <c r="J36" s="4"/>
      <c r="K36" s="46"/>
      <c r="L36" s="48"/>
    </row>
    <row r="37" spans="1:12" x14ac:dyDescent="0.25">
      <c r="A37" s="31"/>
      <c r="B37" s="30"/>
      <c r="C37" s="2" t="s">
        <v>64</v>
      </c>
      <c r="D37" s="3" t="s">
        <v>10</v>
      </c>
      <c r="E37" s="3">
        <v>14</v>
      </c>
      <c r="F37" s="3">
        <v>22</v>
      </c>
      <c r="G37" s="4"/>
      <c r="H37" s="4"/>
      <c r="I37" s="4"/>
      <c r="J37" s="4"/>
      <c r="K37" s="46"/>
      <c r="L37" s="48"/>
    </row>
    <row r="38" spans="1:12" x14ac:dyDescent="0.25">
      <c r="A38" s="31"/>
      <c r="B38" s="30"/>
      <c r="C38" s="2" t="s">
        <v>64</v>
      </c>
      <c r="D38" s="3" t="s">
        <v>12</v>
      </c>
      <c r="E38" s="3">
        <v>275</v>
      </c>
      <c r="F38" s="3">
        <v>423</v>
      </c>
      <c r="G38" s="4"/>
      <c r="H38" s="4"/>
      <c r="I38" s="4"/>
      <c r="J38" s="4"/>
      <c r="K38" s="46"/>
      <c r="L38" s="48"/>
    </row>
    <row r="39" spans="1:12" x14ac:dyDescent="0.25">
      <c r="A39" s="31"/>
      <c r="B39" s="30"/>
      <c r="C39" s="2" t="s">
        <v>47</v>
      </c>
      <c r="D39" s="3" t="s">
        <v>15</v>
      </c>
      <c r="E39" s="3">
        <v>2</v>
      </c>
      <c r="F39" s="3"/>
      <c r="G39" s="4"/>
      <c r="H39" s="4"/>
      <c r="I39" s="4"/>
      <c r="J39" s="4"/>
      <c r="K39" s="46"/>
      <c r="L39" s="48"/>
    </row>
    <row r="40" spans="1:12" x14ac:dyDescent="0.25">
      <c r="A40" s="31"/>
      <c r="B40" s="30"/>
      <c r="C40" s="2" t="s">
        <v>47</v>
      </c>
      <c r="D40" s="3" t="s">
        <v>8</v>
      </c>
      <c r="E40" s="3">
        <v>77</v>
      </c>
      <c r="F40" s="3"/>
      <c r="G40" s="4"/>
      <c r="H40" s="4"/>
      <c r="I40" s="4"/>
      <c r="J40" s="4"/>
      <c r="K40" s="46"/>
      <c r="L40" s="48"/>
    </row>
    <row r="41" spans="1:12" x14ac:dyDescent="0.25">
      <c r="A41" s="31"/>
      <c r="B41" s="30"/>
      <c r="C41" s="2" t="s">
        <v>47</v>
      </c>
      <c r="D41" s="3" t="s">
        <v>9</v>
      </c>
      <c r="E41" s="3">
        <v>27</v>
      </c>
      <c r="F41" s="3"/>
      <c r="G41" s="4"/>
      <c r="H41" s="4"/>
      <c r="I41" s="4"/>
      <c r="J41" s="4"/>
      <c r="K41" s="46"/>
      <c r="L41" s="48"/>
    </row>
    <row r="42" spans="1:12" x14ac:dyDescent="0.25">
      <c r="A42" s="31"/>
      <c r="B42" s="30"/>
      <c r="C42" s="2" t="s">
        <v>47</v>
      </c>
      <c r="D42" s="3" t="s">
        <v>48</v>
      </c>
      <c r="E42" s="3">
        <v>3</v>
      </c>
      <c r="F42" s="3"/>
      <c r="G42" s="4"/>
      <c r="H42" s="4"/>
      <c r="I42" s="4"/>
      <c r="J42" s="4"/>
      <c r="K42" s="46"/>
      <c r="L42" s="48"/>
    </row>
    <row r="43" spans="1:12" x14ac:dyDescent="0.25">
      <c r="A43" s="31"/>
      <c r="B43" s="30"/>
      <c r="C43" s="2" t="s">
        <v>47</v>
      </c>
      <c r="D43" s="3" t="s">
        <v>10</v>
      </c>
      <c r="E43" s="3">
        <v>12</v>
      </c>
      <c r="F43" s="3">
        <v>18</v>
      </c>
      <c r="G43" s="4"/>
      <c r="H43" s="4"/>
      <c r="I43" s="4"/>
      <c r="J43" s="4"/>
      <c r="K43" s="46"/>
      <c r="L43" s="48"/>
    </row>
    <row r="44" spans="1:12" x14ac:dyDescent="0.25">
      <c r="A44" s="31"/>
      <c r="B44" s="39"/>
      <c r="C44" s="2" t="s">
        <v>47</v>
      </c>
      <c r="D44" s="3" t="s">
        <v>12</v>
      </c>
      <c r="E44" s="3">
        <v>115</v>
      </c>
      <c r="F44" s="3">
        <v>177</v>
      </c>
      <c r="G44" s="4"/>
      <c r="H44" s="4"/>
      <c r="I44" s="4"/>
      <c r="J44" s="4"/>
      <c r="K44" s="46"/>
      <c r="L44" s="48"/>
    </row>
    <row r="45" spans="1:12" x14ac:dyDescent="0.25">
      <c r="A45" s="31"/>
      <c r="B45" s="28" t="s">
        <v>14</v>
      </c>
      <c r="C45" s="29"/>
      <c r="D45" s="3"/>
      <c r="E45" s="5">
        <f>SUM(E33:E44)</f>
        <v>614</v>
      </c>
      <c r="F45" s="5">
        <f>SUM(F33:F44)</f>
        <v>640</v>
      </c>
      <c r="G45" s="6">
        <f>I45/E45</f>
        <v>0</v>
      </c>
      <c r="H45" s="6"/>
      <c r="I45" s="6"/>
      <c r="J45" s="6"/>
      <c r="K45" s="46"/>
      <c r="L45" s="48"/>
    </row>
    <row r="46" spans="1:12" x14ac:dyDescent="0.25">
      <c r="A46" s="31"/>
      <c r="B46" s="30" t="s">
        <v>65</v>
      </c>
      <c r="C46" s="2" t="s">
        <v>62</v>
      </c>
      <c r="D46" s="3" t="s">
        <v>8</v>
      </c>
      <c r="E46" s="3">
        <v>19</v>
      </c>
      <c r="F46" s="3"/>
      <c r="G46" s="4"/>
      <c r="H46" s="4"/>
      <c r="I46" s="4"/>
      <c r="J46" s="4"/>
      <c r="K46" s="46"/>
      <c r="L46" s="48"/>
    </row>
    <row r="47" spans="1:12" x14ac:dyDescent="0.25">
      <c r="A47" s="31"/>
      <c r="B47" s="30"/>
      <c r="C47" s="2" t="s">
        <v>62</v>
      </c>
      <c r="D47" s="3" t="s">
        <v>9</v>
      </c>
      <c r="E47" s="3">
        <v>50</v>
      </c>
      <c r="F47" s="3"/>
      <c r="G47" s="4"/>
      <c r="H47" s="4"/>
      <c r="I47" s="4"/>
      <c r="J47" s="4"/>
      <c r="K47" s="46"/>
      <c r="L47" s="48"/>
    </row>
    <row r="48" spans="1:12" x14ac:dyDescent="0.25">
      <c r="A48" s="31"/>
      <c r="B48" s="30"/>
      <c r="C48" s="2" t="s">
        <v>62</v>
      </c>
      <c r="D48" s="3" t="s">
        <v>50</v>
      </c>
      <c r="E48" s="3">
        <v>23</v>
      </c>
      <c r="F48" s="3"/>
      <c r="G48" s="4"/>
      <c r="H48" s="4"/>
      <c r="I48" s="4"/>
      <c r="J48" s="4"/>
      <c r="K48" s="46"/>
      <c r="L48" s="48"/>
    </row>
    <row r="49" spans="1:12" x14ac:dyDescent="0.25">
      <c r="A49" s="31"/>
      <c r="B49" s="30"/>
      <c r="C49" s="2" t="s">
        <v>62</v>
      </c>
      <c r="D49" s="3" t="s">
        <v>10</v>
      </c>
      <c r="E49" s="3">
        <v>44</v>
      </c>
      <c r="F49" s="3">
        <v>73</v>
      </c>
      <c r="G49" s="4"/>
      <c r="H49" s="4"/>
      <c r="I49" s="4"/>
      <c r="J49" s="4"/>
      <c r="K49" s="46"/>
      <c r="L49" s="48"/>
    </row>
    <row r="50" spans="1:12" x14ac:dyDescent="0.25">
      <c r="A50" s="31"/>
      <c r="B50" s="30"/>
      <c r="C50" s="2" t="s">
        <v>62</v>
      </c>
      <c r="D50" s="3" t="s">
        <v>12</v>
      </c>
      <c r="E50" s="3">
        <v>120</v>
      </c>
      <c r="F50" s="3">
        <v>200</v>
      </c>
      <c r="G50" s="4"/>
      <c r="H50" s="4"/>
      <c r="I50" s="4"/>
      <c r="J50" s="4"/>
      <c r="K50" s="46"/>
      <c r="L50" s="48"/>
    </row>
    <row r="51" spans="1:12" x14ac:dyDescent="0.25">
      <c r="A51" s="31"/>
      <c r="B51" s="30"/>
      <c r="C51" s="2" t="s">
        <v>62</v>
      </c>
      <c r="D51" s="3" t="s">
        <v>13</v>
      </c>
      <c r="E51" s="3">
        <v>120</v>
      </c>
      <c r="F51" s="3">
        <v>218</v>
      </c>
      <c r="G51" s="4"/>
      <c r="H51" s="4"/>
      <c r="I51" s="4"/>
      <c r="J51" s="4"/>
      <c r="K51" s="46"/>
      <c r="L51" s="48"/>
    </row>
    <row r="52" spans="1:12" x14ac:dyDescent="0.25">
      <c r="A52" s="31"/>
      <c r="B52" s="30"/>
      <c r="C52" s="2" t="s">
        <v>66</v>
      </c>
      <c r="D52" s="3" t="s">
        <v>12</v>
      </c>
      <c r="E52" s="3">
        <v>1</v>
      </c>
      <c r="F52" s="3">
        <v>2</v>
      </c>
      <c r="G52" s="4"/>
      <c r="H52" s="4"/>
      <c r="I52" s="4"/>
      <c r="J52" s="4"/>
      <c r="K52" s="46"/>
      <c r="L52" s="48"/>
    </row>
    <row r="53" spans="1:12" x14ac:dyDescent="0.25">
      <c r="A53" s="31"/>
      <c r="B53" s="30"/>
      <c r="C53" s="2" t="s">
        <v>66</v>
      </c>
      <c r="D53" s="3" t="s">
        <v>13</v>
      </c>
      <c r="E53" s="3">
        <v>2</v>
      </c>
      <c r="F53" s="3">
        <v>4</v>
      </c>
      <c r="G53" s="4"/>
      <c r="H53" s="4"/>
      <c r="I53" s="4"/>
      <c r="J53" s="4"/>
      <c r="K53" s="46"/>
      <c r="L53" s="48"/>
    </row>
    <row r="54" spans="1:12" x14ac:dyDescent="0.25">
      <c r="A54" s="31"/>
      <c r="B54" s="30"/>
      <c r="C54" s="2" t="s">
        <v>67</v>
      </c>
      <c r="D54" s="3" t="s">
        <v>13</v>
      </c>
      <c r="E54" s="3">
        <v>1</v>
      </c>
      <c r="F54" s="3">
        <v>2</v>
      </c>
      <c r="G54" s="4"/>
      <c r="H54" s="4"/>
      <c r="I54" s="4"/>
      <c r="J54" s="4"/>
      <c r="K54" s="46"/>
      <c r="L54" s="48"/>
    </row>
    <row r="55" spans="1:12" x14ac:dyDescent="0.25">
      <c r="A55" s="31"/>
      <c r="B55" s="28" t="s">
        <v>14</v>
      </c>
      <c r="C55" s="29"/>
      <c r="D55" s="3"/>
      <c r="E55" s="5">
        <f>SUM(E46:E54)</f>
        <v>380</v>
      </c>
      <c r="F55" s="5">
        <f>SUM(F46:F54)</f>
        <v>499</v>
      </c>
      <c r="G55" s="6">
        <f>I55/E55</f>
        <v>0</v>
      </c>
      <c r="H55" s="6"/>
      <c r="I55" s="6"/>
      <c r="J55" s="6"/>
      <c r="K55" s="46"/>
      <c r="L55" s="48"/>
    </row>
    <row r="56" spans="1:12" x14ac:dyDescent="0.25">
      <c r="A56" s="31"/>
      <c r="B56" s="38" t="s">
        <v>68</v>
      </c>
      <c r="C56" s="2" t="s">
        <v>52</v>
      </c>
      <c r="D56" s="3" t="s">
        <v>8</v>
      </c>
      <c r="E56" s="3">
        <v>1</v>
      </c>
      <c r="F56" s="3"/>
      <c r="G56" s="4"/>
      <c r="H56" s="4"/>
      <c r="I56" s="4"/>
      <c r="J56" s="4"/>
      <c r="K56" s="46"/>
      <c r="L56" s="48"/>
    </row>
    <row r="57" spans="1:12" x14ac:dyDescent="0.25">
      <c r="A57" s="31"/>
      <c r="B57" s="30"/>
      <c r="C57" s="2" t="s">
        <v>52</v>
      </c>
      <c r="D57" s="3" t="s">
        <v>9</v>
      </c>
      <c r="E57" s="3">
        <v>35</v>
      </c>
      <c r="F57" s="3"/>
      <c r="G57" s="4"/>
      <c r="H57" s="4"/>
      <c r="I57" s="4"/>
      <c r="J57" s="4"/>
      <c r="K57" s="46"/>
      <c r="L57" s="48"/>
    </row>
    <row r="58" spans="1:12" x14ac:dyDescent="0.25">
      <c r="A58" s="31"/>
      <c r="B58" s="30"/>
      <c r="C58" s="2" t="s">
        <v>52</v>
      </c>
      <c r="D58" s="3" t="s">
        <v>10</v>
      </c>
      <c r="E58" s="3">
        <v>97</v>
      </c>
      <c r="F58" s="3">
        <v>162</v>
      </c>
      <c r="G58" s="4"/>
      <c r="H58" s="4"/>
      <c r="I58" s="4"/>
      <c r="J58" s="4"/>
      <c r="K58" s="46"/>
      <c r="L58" s="48"/>
    </row>
    <row r="59" spans="1:12" x14ac:dyDescent="0.25">
      <c r="A59" s="31"/>
      <c r="B59" s="30"/>
      <c r="C59" s="2" t="s">
        <v>52</v>
      </c>
      <c r="D59" s="3" t="s">
        <v>11</v>
      </c>
      <c r="E59" s="3">
        <v>6</v>
      </c>
      <c r="F59" s="3">
        <v>10</v>
      </c>
      <c r="G59" s="4"/>
      <c r="H59" s="4"/>
      <c r="I59" s="4"/>
      <c r="J59" s="4"/>
      <c r="K59" s="46"/>
      <c r="L59" s="48"/>
    </row>
    <row r="60" spans="1:12" x14ac:dyDescent="0.25">
      <c r="A60" s="31"/>
      <c r="B60" s="30"/>
      <c r="C60" s="2" t="s">
        <v>52</v>
      </c>
      <c r="D60" s="3" t="s">
        <v>12</v>
      </c>
      <c r="E60" s="3">
        <v>75</v>
      </c>
      <c r="F60" s="3">
        <v>125</v>
      </c>
      <c r="G60" s="4"/>
      <c r="H60" s="4"/>
      <c r="I60" s="4"/>
      <c r="J60" s="4"/>
      <c r="K60" s="46"/>
      <c r="L60" s="48"/>
    </row>
    <row r="61" spans="1:12" x14ac:dyDescent="0.25">
      <c r="A61" s="31"/>
      <c r="B61" s="30"/>
      <c r="C61" s="2" t="s">
        <v>52</v>
      </c>
      <c r="D61" s="3" t="s">
        <v>13</v>
      </c>
      <c r="E61" s="3">
        <v>80</v>
      </c>
      <c r="F61" s="3">
        <v>145</v>
      </c>
      <c r="G61" s="4"/>
      <c r="H61" s="4"/>
      <c r="I61" s="4"/>
      <c r="J61" s="4"/>
      <c r="K61" s="46"/>
      <c r="L61" s="48"/>
    </row>
    <row r="62" spans="1:12" x14ac:dyDescent="0.25">
      <c r="A62" s="31"/>
      <c r="B62" s="30"/>
      <c r="C62" s="2" t="s">
        <v>51</v>
      </c>
      <c r="D62" s="3" t="s">
        <v>8</v>
      </c>
      <c r="E62" s="3">
        <v>3</v>
      </c>
      <c r="F62" s="3"/>
      <c r="G62" s="4"/>
      <c r="H62" s="4"/>
      <c r="I62" s="4"/>
      <c r="J62" s="4"/>
      <c r="K62" s="46"/>
      <c r="L62" s="48"/>
    </row>
    <row r="63" spans="1:12" x14ac:dyDescent="0.25">
      <c r="A63" s="31"/>
      <c r="B63" s="30"/>
      <c r="C63" s="2" t="s">
        <v>51</v>
      </c>
      <c r="D63" s="3" t="s">
        <v>9</v>
      </c>
      <c r="E63" s="3">
        <v>10</v>
      </c>
      <c r="F63" s="3"/>
      <c r="G63" s="4"/>
      <c r="H63" s="4"/>
      <c r="I63" s="4"/>
      <c r="J63" s="4"/>
      <c r="K63" s="46"/>
      <c r="L63" s="48"/>
    </row>
    <row r="64" spans="1:12" x14ac:dyDescent="0.25">
      <c r="A64" s="31"/>
      <c r="B64" s="30"/>
      <c r="C64" s="2" t="s">
        <v>51</v>
      </c>
      <c r="D64" s="3" t="s">
        <v>10</v>
      </c>
      <c r="E64" s="3">
        <v>17</v>
      </c>
      <c r="F64" s="3">
        <v>28</v>
      </c>
      <c r="G64" s="4"/>
      <c r="H64" s="4"/>
      <c r="I64" s="4"/>
      <c r="J64" s="4"/>
      <c r="K64" s="46"/>
      <c r="L64" s="48"/>
    </row>
    <row r="65" spans="1:12" x14ac:dyDescent="0.25">
      <c r="A65" s="31"/>
      <c r="B65" s="30"/>
      <c r="C65" s="2" t="s">
        <v>51</v>
      </c>
      <c r="D65" s="3" t="s">
        <v>11</v>
      </c>
      <c r="E65" s="3">
        <v>1</v>
      </c>
      <c r="F65" s="3">
        <v>2</v>
      </c>
      <c r="G65" s="4"/>
      <c r="H65" s="4"/>
      <c r="I65" s="4"/>
      <c r="J65" s="4"/>
      <c r="K65" s="46"/>
      <c r="L65" s="48"/>
    </row>
    <row r="66" spans="1:12" x14ac:dyDescent="0.25">
      <c r="A66" s="31"/>
      <c r="B66" s="30"/>
      <c r="C66" s="2" t="s">
        <v>51</v>
      </c>
      <c r="D66" s="3" t="s">
        <v>12</v>
      </c>
      <c r="E66" s="3">
        <v>24</v>
      </c>
      <c r="F66" s="3">
        <v>40</v>
      </c>
      <c r="G66" s="4"/>
      <c r="H66" s="4"/>
      <c r="I66" s="4"/>
      <c r="J66" s="4"/>
      <c r="K66" s="46"/>
      <c r="L66" s="48"/>
    </row>
    <row r="67" spans="1:12" x14ac:dyDescent="0.25">
      <c r="A67" s="31"/>
      <c r="B67" s="30"/>
      <c r="C67" s="2" t="s">
        <v>51</v>
      </c>
      <c r="D67" s="3" t="s">
        <v>13</v>
      </c>
      <c r="E67" s="3">
        <v>25</v>
      </c>
      <c r="F67" s="3">
        <v>45</v>
      </c>
      <c r="G67" s="4"/>
      <c r="H67" s="4"/>
      <c r="I67" s="4"/>
      <c r="J67" s="4"/>
      <c r="K67" s="46"/>
      <c r="L67" s="48"/>
    </row>
    <row r="68" spans="1:12" x14ac:dyDescent="0.25">
      <c r="A68" s="31"/>
      <c r="B68" s="30"/>
      <c r="C68" s="2" t="s">
        <v>69</v>
      </c>
      <c r="D68" s="3" t="s">
        <v>8</v>
      </c>
      <c r="E68" s="3">
        <v>1</v>
      </c>
      <c r="F68" s="3"/>
      <c r="G68" s="4"/>
      <c r="H68" s="4"/>
      <c r="I68" s="4"/>
      <c r="J68" s="4"/>
      <c r="K68" s="46"/>
      <c r="L68" s="48"/>
    </row>
    <row r="69" spans="1:12" x14ac:dyDescent="0.25">
      <c r="A69" s="31"/>
      <c r="B69" s="30"/>
      <c r="C69" s="2" t="s">
        <v>69</v>
      </c>
      <c r="D69" s="3" t="s">
        <v>9</v>
      </c>
      <c r="E69" s="3">
        <v>4</v>
      </c>
      <c r="F69" s="3"/>
      <c r="G69" s="4"/>
      <c r="H69" s="4"/>
      <c r="I69" s="4"/>
      <c r="J69" s="4"/>
      <c r="K69" s="46"/>
      <c r="L69" s="48"/>
    </row>
    <row r="70" spans="1:12" x14ac:dyDescent="0.25">
      <c r="A70" s="31"/>
      <c r="B70" s="30"/>
      <c r="C70" s="2" t="s">
        <v>69</v>
      </c>
      <c r="D70" s="3" t="s">
        <v>10</v>
      </c>
      <c r="E70" s="3">
        <v>3</v>
      </c>
      <c r="F70" s="3">
        <v>5</v>
      </c>
      <c r="G70" s="4"/>
      <c r="H70" s="4"/>
      <c r="I70" s="4"/>
      <c r="J70" s="4"/>
      <c r="K70" s="46"/>
      <c r="L70" s="48"/>
    </row>
    <row r="71" spans="1:12" x14ac:dyDescent="0.25">
      <c r="A71" s="31"/>
      <c r="B71" s="30"/>
      <c r="C71" s="2" t="s">
        <v>69</v>
      </c>
      <c r="D71" s="3" t="s">
        <v>12</v>
      </c>
      <c r="E71" s="3">
        <v>5</v>
      </c>
      <c r="F71" s="3">
        <v>8</v>
      </c>
      <c r="G71" s="4"/>
      <c r="H71" s="4"/>
      <c r="I71" s="4"/>
      <c r="J71" s="4"/>
      <c r="K71" s="46"/>
      <c r="L71" s="48"/>
    </row>
    <row r="72" spans="1:12" x14ac:dyDescent="0.25">
      <c r="A72" s="31"/>
      <c r="B72" s="39"/>
      <c r="C72" s="2" t="s">
        <v>69</v>
      </c>
      <c r="D72" s="3" t="s">
        <v>13</v>
      </c>
      <c r="E72" s="3">
        <v>6</v>
      </c>
      <c r="F72" s="3">
        <v>11</v>
      </c>
      <c r="G72" s="4"/>
      <c r="H72" s="4"/>
      <c r="I72" s="4"/>
      <c r="J72" s="4"/>
      <c r="K72" s="46"/>
      <c r="L72" s="48"/>
    </row>
    <row r="73" spans="1:12" x14ac:dyDescent="0.25">
      <c r="A73" s="31"/>
      <c r="B73" s="28" t="s">
        <v>14</v>
      </c>
      <c r="C73" s="29"/>
      <c r="D73" s="3"/>
      <c r="E73" s="5">
        <f>SUM(E56:E72)</f>
        <v>393</v>
      </c>
      <c r="F73" s="5">
        <f>SUM(F56:F72)</f>
        <v>581</v>
      </c>
      <c r="G73" s="6">
        <f>I73/E73</f>
        <v>0</v>
      </c>
      <c r="H73" s="6"/>
      <c r="I73" s="6"/>
      <c r="J73" s="6"/>
      <c r="K73" s="46"/>
      <c r="L73" s="48"/>
    </row>
    <row r="74" spans="1:12" x14ac:dyDescent="0.25">
      <c r="A74" s="31"/>
      <c r="B74" s="38" t="s">
        <v>70</v>
      </c>
      <c r="C74" s="2" t="s">
        <v>62</v>
      </c>
      <c r="D74" s="3" t="s">
        <v>8</v>
      </c>
      <c r="E74" s="3">
        <v>22</v>
      </c>
      <c r="F74" s="3"/>
      <c r="G74" s="4"/>
      <c r="H74" s="4"/>
      <c r="I74" s="4"/>
      <c r="J74" s="4"/>
      <c r="K74" s="46"/>
      <c r="L74" s="48"/>
    </row>
    <row r="75" spans="1:12" x14ac:dyDescent="0.25">
      <c r="A75" s="31"/>
      <c r="B75" s="30"/>
      <c r="C75" s="2" t="s">
        <v>62</v>
      </c>
      <c r="D75" s="3" t="s">
        <v>9</v>
      </c>
      <c r="E75" s="3">
        <v>64</v>
      </c>
      <c r="F75" s="3"/>
      <c r="G75" s="4"/>
      <c r="H75" s="4"/>
      <c r="I75" s="4"/>
      <c r="J75" s="4"/>
      <c r="K75" s="46"/>
      <c r="L75" s="48"/>
    </row>
    <row r="76" spans="1:12" x14ac:dyDescent="0.25">
      <c r="A76" s="31"/>
      <c r="B76" s="30"/>
      <c r="C76" s="2" t="s">
        <v>62</v>
      </c>
      <c r="D76" s="3" t="s">
        <v>10</v>
      </c>
      <c r="E76" s="3">
        <v>37</v>
      </c>
      <c r="F76" s="3">
        <v>62</v>
      </c>
      <c r="G76" s="4"/>
      <c r="H76" s="4"/>
      <c r="I76" s="4"/>
      <c r="J76" s="4"/>
      <c r="K76" s="46"/>
      <c r="L76" s="48"/>
    </row>
    <row r="77" spans="1:12" x14ac:dyDescent="0.25">
      <c r="A77" s="31"/>
      <c r="B77" s="30"/>
      <c r="C77" s="2" t="s">
        <v>62</v>
      </c>
      <c r="D77" s="3" t="s">
        <v>12</v>
      </c>
      <c r="E77" s="3">
        <v>94</v>
      </c>
      <c r="F77" s="3">
        <v>157</v>
      </c>
      <c r="G77" s="4"/>
      <c r="H77" s="4"/>
      <c r="I77" s="4"/>
      <c r="J77" s="4"/>
      <c r="K77" s="46"/>
      <c r="L77" s="48"/>
    </row>
    <row r="78" spans="1:12" x14ac:dyDescent="0.25">
      <c r="A78" s="31"/>
      <c r="B78" s="30"/>
      <c r="C78" s="2" t="s">
        <v>62</v>
      </c>
      <c r="D78" s="3" t="s">
        <v>13</v>
      </c>
      <c r="E78" s="3">
        <v>94</v>
      </c>
      <c r="F78" s="3">
        <v>171</v>
      </c>
      <c r="G78" s="4"/>
      <c r="H78" s="4"/>
      <c r="I78" s="4"/>
      <c r="J78" s="4"/>
      <c r="K78" s="46"/>
      <c r="L78" s="48"/>
    </row>
    <row r="79" spans="1:12" x14ac:dyDescent="0.25">
      <c r="A79" s="31"/>
      <c r="B79" s="30"/>
      <c r="C79" s="2" t="s">
        <v>52</v>
      </c>
      <c r="D79" s="3" t="s">
        <v>9</v>
      </c>
      <c r="E79" s="3">
        <v>1</v>
      </c>
      <c r="F79" s="3"/>
      <c r="G79" s="4"/>
      <c r="H79" s="4"/>
      <c r="I79" s="4"/>
      <c r="J79" s="4"/>
      <c r="K79" s="46"/>
      <c r="L79" s="48"/>
    </row>
    <row r="80" spans="1:12" x14ac:dyDescent="0.25">
      <c r="A80" s="31"/>
      <c r="B80" s="30"/>
      <c r="C80" s="2" t="s">
        <v>52</v>
      </c>
      <c r="D80" s="3" t="s">
        <v>10</v>
      </c>
      <c r="E80" s="3">
        <v>8</v>
      </c>
      <c r="F80" s="3">
        <v>13</v>
      </c>
      <c r="G80" s="4"/>
      <c r="H80" s="4"/>
      <c r="I80" s="4"/>
      <c r="J80" s="4"/>
      <c r="K80" s="46"/>
      <c r="L80" s="48"/>
    </row>
    <row r="81" spans="1:12" x14ac:dyDescent="0.25">
      <c r="A81" s="31"/>
      <c r="B81" s="30"/>
      <c r="C81" s="2" t="s">
        <v>52</v>
      </c>
      <c r="D81" s="3" t="s">
        <v>12</v>
      </c>
      <c r="E81" s="3">
        <v>8</v>
      </c>
      <c r="F81" s="3">
        <v>13</v>
      </c>
      <c r="G81" s="4"/>
      <c r="H81" s="4"/>
      <c r="I81" s="4"/>
      <c r="J81" s="4"/>
      <c r="K81" s="46"/>
      <c r="L81" s="48"/>
    </row>
    <row r="82" spans="1:12" x14ac:dyDescent="0.25">
      <c r="A82" s="31"/>
      <c r="B82" s="30"/>
      <c r="C82" s="2" t="s">
        <v>52</v>
      </c>
      <c r="D82" s="3" t="s">
        <v>13</v>
      </c>
      <c r="E82" s="3">
        <v>8</v>
      </c>
      <c r="F82" s="3">
        <v>15</v>
      </c>
      <c r="G82" s="4"/>
      <c r="H82" s="4"/>
      <c r="I82" s="4"/>
      <c r="J82" s="4"/>
      <c r="K82" s="46"/>
      <c r="L82" s="48"/>
    </row>
    <row r="83" spans="1:12" x14ac:dyDescent="0.25">
      <c r="A83" s="31"/>
      <c r="B83" s="28" t="s">
        <v>14</v>
      </c>
      <c r="C83" s="29"/>
      <c r="D83" s="3"/>
      <c r="E83" s="5">
        <f>SUM(E74:E82)</f>
        <v>336</v>
      </c>
      <c r="F83" s="5">
        <f>SUM(F74:F82)</f>
        <v>431</v>
      </c>
      <c r="G83" s="6">
        <f>I83/E83</f>
        <v>0</v>
      </c>
      <c r="H83" s="6"/>
      <c r="I83" s="6"/>
      <c r="J83" s="6"/>
      <c r="K83" s="46"/>
      <c r="L83" s="48"/>
    </row>
    <row r="84" spans="1:12" x14ac:dyDescent="0.25">
      <c r="A84" s="32"/>
      <c r="B84" s="25" t="s">
        <v>16</v>
      </c>
      <c r="C84" s="26"/>
      <c r="D84" s="27"/>
      <c r="E84" s="5">
        <f>SUM(E83,E73,E55,E45,E32,E10)</f>
        <v>2946</v>
      </c>
      <c r="F84" s="5">
        <f>SUM(F83,F55,F45,F32,F10)</f>
        <v>2785</v>
      </c>
      <c r="G84" s="6">
        <f>I84/E84</f>
        <v>0</v>
      </c>
      <c r="H84" s="6"/>
      <c r="I84" s="6"/>
      <c r="J84" s="6"/>
      <c r="K84" s="47"/>
      <c r="L84" s="49"/>
    </row>
    <row r="87" spans="1:12" ht="15.75" x14ac:dyDescent="0.25">
      <c r="A87" s="8" t="s">
        <v>18</v>
      </c>
      <c r="B87" s="8"/>
      <c r="C87" s="8"/>
      <c r="D87" s="8"/>
      <c r="F87" s="8"/>
      <c r="I87" s="8" t="s">
        <v>19</v>
      </c>
    </row>
    <row r="88" spans="1:12" ht="15.75" x14ac:dyDescent="0.25">
      <c r="A88" s="9" t="s">
        <v>55</v>
      </c>
      <c r="B88" s="9"/>
      <c r="C88" s="9"/>
      <c r="D88" s="9"/>
      <c r="F88" s="9"/>
      <c r="I88" s="9" t="s">
        <v>20</v>
      </c>
    </row>
    <row r="89" spans="1:12" ht="15.75" x14ac:dyDescent="0.25">
      <c r="A89" s="10" t="s">
        <v>56</v>
      </c>
      <c r="B89" s="10"/>
      <c r="C89" s="10"/>
      <c r="D89" s="10"/>
      <c r="E89"/>
      <c r="F89"/>
    </row>
    <row r="90" spans="1:12" ht="15.75" x14ac:dyDescent="0.25">
      <c r="A90" s="11"/>
      <c r="B90"/>
      <c r="C90"/>
      <c r="D90"/>
      <c r="E90"/>
      <c r="F90"/>
    </row>
    <row r="91" spans="1:12" ht="15.75" x14ac:dyDescent="0.25">
      <c r="A91" s="44" t="s">
        <v>21</v>
      </c>
      <c r="B91" s="44"/>
      <c r="C91" s="44"/>
      <c r="D91" s="44"/>
      <c r="E91"/>
      <c r="F91"/>
    </row>
    <row r="92" spans="1:12" ht="15.75" x14ac:dyDescent="0.25">
      <c r="A92" s="45" t="s">
        <v>22</v>
      </c>
      <c r="B92" s="45"/>
      <c r="C92" s="45"/>
      <c r="D92" s="45"/>
      <c r="E92"/>
      <c r="F92"/>
    </row>
    <row r="93" spans="1:12" ht="15.75" x14ac:dyDescent="0.25">
      <c r="A93" s="12"/>
      <c r="B93"/>
      <c r="C93"/>
      <c r="D93"/>
      <c r="E93"/>
      <c r="F93"/>
    </row>
    <row r="94" spans="1:12" x14ac:dyDescent="0.25">
      <c r="A94" s="43" t="s">
        <v>23</v>
      </c>
      <c r="B94" s="43"/>
      <c r="C94"/>
      <c r="D94"/>
      <c r="E94"/>
      <c r="F94"/>
    </row>
    <row r="95" spans="1:12" x14ac:dyDescent="0.25">
      <c r="A95" s="43" t="s">
        <v>24</v>
      </c>
      <c r="B95" s="43"/>
      <c r="C95" s="43"/>
      <c r="D95" s="43"/>
      <c r="E95"/>
      <c r="F95"/>
    </row>
    <row r="96" spans="1:12" x14ac:dyDescent="0.25">
      <c r="A96" s="23"/>
      <c r="B96" s="23"/>
      <c r="C96" s="23"/>
      <c r="D96" s="23"/>
      <c r="E96"/>
      <c r="F96"/>
    </row>
    <row r="97" spans="1:6" x14ac:dyDescent="0.25">
      <c r="A97" s="43" t="s">
        <v>25</v>
      </c>
      <c r="B97" s="43"/>
      <c r="C97"/>
      <c r="D97"/>
      <c r="E97"/>
      <c r="F97"/>
    </row>
    <row r="98" spans="1:6" x14ac:dyDescent="0.25">
      <c r="A98" s="43" t="s">
        <v>43</v>
      </c>
      <c r="B98" s="43"/>
      <c r="C98" s="43"/>
      <c r="D98" s="43"/>
      <c r="E98"/>
      <c r="F98"/>
    </row>
  </sheetData>
  <autoFilter ref="A4:K4"/>
  <mergeCells count="25">
    <mergeCell ref="B84:D84"/>
    <mergeCell ref="B5:B9"/>
    <mergeCell ref="B10:C10"/>
    <mergeCell ref="A2:K2"/>
    <mergeCell ref="B55:C55"/>
    <mergeCell ref="B56:B72"/>
    <mergeCell ref="B73:C73"/>
    <mergeCell ref="B74:B82"/>
    <mergeCell ref="B83:C83"/>
    <mergeCell ref="A95:D95"/>
    <mergeCell ref="A97:B97"/>
    <mergeCell ref="A98:D98"/>
    <mergeCell ref="A1:L1"/>
    <mergeCell ref="A3:L3"/>
    <mergeCell ref="A91:D91"/>
    <mergeCell ref="A92:D92"/>
    <mergeCell ref="A94:B94"/>
    <mergeCell ref="A5:A84"/>
    <mergeCell ref="K5:K84"/>
    <mergeCell ref="L5:L84"/>
    <mergeCell ref="B11:B31"/>
    <mergeCell ref="B32:C32"/>
    <mergeCell ref="B33:B44"/>
    <mergeCell ref="B45:C45"/>
    <mergeCell ref="B46:B54"/>
  </mergeCells>
  <printOptions horizontalCentered="1"/>
  <pageMargins left="0.70866141732283472" right="0.70866141732283472" top="0.55118110236220474" bottom="0.55118110236220474" header="0.31496062992125984" footer="0.31496062992125984"/>
  <pageSetup paperSize="9" scale="49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I25"/>
  <sheetViews>
    <sheetView workbookViewId="0">
      <selection activeCell="B7" sqref="B7"/>
    </sheetView>
  </sheetViews>
  <sheetFormatPr defaultRowHeight="15" x14ac:dyDescent="0.25"/>
  <cols>
    <col min="2" max="2" width="9.7109375" customWidth="1"/>
    <col min="3" max="6" width="19" customWidth="1"/>
    <col min="7" max="7" width="13.28515625" customWidth="1"/>
  </cols>
  <sheetData>
    <row r="2" spans="2:9" ht="15.75" x14ac:dyDescent="0.25">
      <c r="B2" s="50" t="s">
        <v>26</v>
      </c>
      <c r="C2" s="50"/>
      <c r="D2" s="50"/>
      <c r="E2" s="50"/>
      <c r="F2" s="50"/>
      <c r="G2" s="50"/>
      <c r="H2" s="14"/>
      <c r="I2" s="14"/>
    </row>
    <row r="3" spans="2:9" ht="15.75" x14ac:dyDescent="0.25">
      <c r="B3" s="51" t="s">
        <v>27</v>
      </c>
      <c r="C3" s="51"/>
      <c r="D3" s="51"/>
      <c r="E3" s="51"/>
      <c r="F3" s="51"/>
      <c r="G3" s="51"/>
      <c r="H3" s="15"/>
      <c r="I3" s="15"/>
    </row>
    <row r="4" spans="2:9" ht="15.75" customHeight="1" x14ac:dyDescent="0.25">
      <c r="B4" s="52" t="s">
        <v>28</v>
      </c>
      <c r="C4" s="52"/>
      <c r="D4" s="52"/>
      <c r="E4" s="52"/>
      <c r="F4" s="52"/>
      <c r="G4" s="52"/>
      <c r="H4" s="15"/>
      <c r="I4" s="15"/>
    </row>
    <row r="5" spans="2:9" ht="15.75" x14ac:dyDescent="0.25">
      <c r="B5" s="51" t="s">
        <v>42</v>
      </c>
      <c r="C5" s="51"/>
      <c r="D5" s="51"/>
      <c r="E5" s="51"/>
      <c r="F5" s="51"/>
      <c r="G5" s="51"/>
      <c r="H5" s="15"/>
      <c r="I5" s="15"/>
    </row>
    <row r="6" spans="2:9" ht="15.75" x14ac:dyDescent="0.25">
      <c r="B6" s="51" t="s">
        <v>71</v>
      </c>
      <c r="C6" s="51"/>
      <c r="D6" s="51"/>
      <c r="E6" s="51"/>
      <c r="F6" s="51"/>
      <c r="G6" s="51"/>
      <c r="H6" s="16"/>
      <c r="I6" s="16"/>
    </row>
    <row r="7" spans="2:9" ht="15.75" x14ac:dyDescent="0.25">
      <c r="B7" s="16"/>
      <c r="C7" s="16"/>
      <c r="D7" s="16"/>
      <c r="E7" s="16"/>
      <c r="F7" s="16"/>
      <c r="G7" s="16"/>
      <c r="H7" s="16"/>
      <c r="I7" s="16"/>
    </row>
    <row r="8" spans="2:9" ht="15.75" x14ac:dyDescent="0.25">
      <c r="B8" s="16"/>
      <c r="C8" s="16"/>
      <c r="D8" s="16"/>
      <c r="E8" s="16"/>
      <c r="F8" s="16"/>
      <c r="G8" s="16"/>
      <c r="H8" s="16"/>
      <c r="I8" s="16"/>
    </row>
    <row r="9" spans="2:9" ht="15.75" x14ac:dyDescent="0.25">
      <c r="B9" s="53" t="s">
        <v>29</v>
      </c>
      <c r="C9" s="55" t="s">
        <v>30</v>
      </c>
      <c r="D9" s="56"/>
      <c r="E9" s="56"/>
      <c r="F9" s="57"/>
      <c r="G9" s="58" t="s">
        <v>31</v>
      </c>
      <c r="H9" s="16"/>
      <c r="I9" s="16"/>
    </row>
    <row r="10" spans="2:9" ht="15.75" x14ac:dyDescent="0.25">
      <c r="B10" s="54"/>
      <c r="C10" s="17" t="s">
        <v>32</v>
      </c>
      <c r="D10" s="17" t="s">
        <v>33</v>
      </c>
      <c r="E10" s="17" t="s">
        <v>34</v>
      </c>
      <c r="F10" s="17" t="s">
        <v>35</v>
      </c>
      <c r="G10" s="54"/>
      <c r="H10" s="16"/>
      <c r="I10" s="16"/>
    </row>
    <row r="11" spans="2:9" ht="15.75" x14ac:dyDescent="0.25">
      <c r="B11" s="18" t="s">
        <v>36</v>
      </c>
      <c r="C11" s="17">
        <v>0</v>
      </c>
      <c r="D11" s="17">
        <v>0</v>
      </c>
      <c r="E11" s="17">
        <v>2000</v>
      </c>
      <c r="F11" s="17">
        <v>946</v>
      </c>
      <c r="G11" s="19">
        <f>SUM(C11:F11)</f>
        <v>2946</v>
      </c>
      <c r="H11" s="16"/>
      <c r="I11" s="16"/>
    </row>
    <row r="12" spans="2:9" ht="15.75" x14ac:dyDescent="0.25">
      <c r="B12" s="16"/>
      <c r="C12" s="16"/>
      <c r="D12" s="16"/>
      <c r="E12" s="16"/>
      <c r="F12" s="16"/>
      <c r="G12" s="16"/>
      <c r="H12" s="16">
        <f>'Приложение №1 17-12-26 '!E84</f>
        <v>2946</v>
      </c>
      <c r="I12" s="16"/>
    </row>
    <row r="14" spans="2:9" ht="15.75" x14ac:dyDescent="0.25">
      <c r="B14" s="8" t="s">
        <v>18</v>
      </c>
      <c r="C14" s="8"/>
      <c r="D14" s="8"/>
      <c r="E14" s="8"/>
      <c r="F14" s="8" t="s">
        <v>19</v>
      </c>
      <c r="G14" s="8"/>
    </row>
    <row r="15" spans="2:9" ht="15.75" x14ac:dyDescent="0.25">
      <c r="B15" s="9" t="s">
        <v>55</v>
      </c>
      <c r="C15" s="9"/>
      <c r="D15" s="9"/>
      <c r="E15" s="9"/>
      <c r="F15" s="9" t="s">
        <v>20</v>
      </c>
      <c r="G15" s="9"/>
    </row>
    <row r="16" spans="2:9" ht="15.75" x14ac:dyDescent="0.25">
      <c r="B16" s="10" t="s">
        <v>56</v>
      </c>
      <c r="C16" s="10"/>
      <c r="D16" s="10"/>
      <c r="E16" s="10"/>
    </row>
    <row r="17" spans="2:5" ht="15.75" x14ac:dyDescent="0.25">
      <c r="B17" s="11"/>
    </row>
    <row r="18" spans="2:5" ht="15.75" x14ac:dyDescent="0.25">
      <c r="B18" s="44" t="s">
        <v>21</v>
      </c>
      <c r="C18" s="44"/>
      <c r="D18" s="44"/>
      <c r="E18" s="44"/>
    </row>
    <row r="19" spans="2:5" ht="15.75" x14ac:dyDescent="0.25">
      <c r="B19" s="45" t="s">
        <v>22</v>
      </c>
      <c r="C19" s="45"/>
      <c r="D19" s="45"/>
      <c r="E19" s="45"/>
    </row>
    <row r="20" spans="2:5" ht="15.75" x14ac:dyDescent="0.25">
      <c r="B20" s="12"/>
    </row>
    <row r="21" spans="2:5" x14ac:dyDescent="0.25">
      <c r="B21" s="43" t="s">
        <v>23</v>
      </c>
      <c r="C21" s="43"/>
    </row>
    <row r="22" spans="2:5" x14ac:dyDescent="0.25">
      <c r="B22" s="43" t="s">
        <v>24</v>
      </c>
      <c r="C22" s="43"/>
      <c r="D22" s="43"/>
      <c r="E22" s="43"/>
    </row>
    <row r="23" spans="2:5" x14ac:dyDescent="0.25">
      <c r="B23" s="13"/>
      <c r="C23" s="13"/>
      <c r="D23" s="13"/>
      <c r="E23" s="13"/>
    </row>
    <row r="24" spans="2:5" x14ac:dyDescent="0.25">
      <c r="B24" s="43" t="s">
        <v>25</v>
      </c>
      <c r="C24" s="43"/>
    </row>
    <row r="25" spans="2:5" x14ac:dyDescent="0.25">
      <c r="B25" s="43" t="s">
        <v>43</v>
      </c>
      <c r="C25" s="43"/>
      <c r="D25" s="43"/>
      <c r="E25" s="43"/>
    </row>
  </sheetData>
  <mergeCells count="14">
    <mergeCell ref="B25:E25"/>
    <mergeCell ref="B2:G2"/>
    <mergeCell ref="B3:G3"/>
    <mergeCell ref="B4:G4"/>
    <mergeCell ref="B5:G5"/>
    <mergeCell ref="B6:G6"/>
    <mergeCell ref="B9:B10"/>
    <mergeCell ref="C9:F9"/>
    <mergeCell ref="G9:G10"/>
    <mergeCell ref="B18:E18"/>
    <mergeCell ref="B19:E19"/>
    <mergeCell ref="B21:C21"/>
    <mergeCell ref="B22:E22"/>
    <mergeCell ref="B24:C24"/>
  </mergeCells>
  <pageMargins left="0.7" right="0.7" top="0.75" bottom="0.75" header="0.3" footer="0.3"/>
  <pageSetup paperSize="9" scale="72" fitToHeight="0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Работни листове</vt:lpstr>
      </vt:variant>
      <vt:variant>
        <vt:i4>3</vt:i4>
      </vt:variant>
    </vt:vector>
  </HeadingPairs>
  <TitlesOfParts>
    <vt:vector size="3" baseType="lpstr">
      <vt:lpstr>Приложение №1 17-12-26 </vt:lpstr>
      <vt:lpstr>Приложение №2 17-12-26</vt:lpstr>
      <vt:lpstr>Приложение №3 17-12-26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Rusinov</dc:creator>
  <cp:lastModifiedBy>Rusinov</cp:lastModifiedBy>
  <cp:lastPrinted>2025-08-26T09:43:51Z</cp:lastPrinted>
  <dcterms:created xsi:type="dcterms:W3CDTF">2025-06-23T11:53:00Z</dcterms:created>
  <dcterms:modified xsi:type="dcterms:W3CDTF">2026-05-15T07:39:10Z</dcterms:modified>
</cp:coreProperties>
</file>