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Admin\Desktop\Омуртаг\"/>
    </mc:Choice>
  </mc:AlternateContent>
  <xr:revisionPtr revIDLastSave="0" documentId="8_{80B5F456-93E5-415D-8FBA-68D53268D6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№1 17-11-26 " sheetId="1" r:id="rId1"/>
    <sheet name="Приложение №2 17-11-26" sheetId="6" r:id="rId2"/>
    <sheet name="Приложение №3 17-11-26" sheetId="3" r:id="rId3"/>
  </sheets>
  <definedNames>
    <definedName name="_xlnm._FilterDatabase" localSheetId="0" hidden="1">'Приложение №1 17-11-26 '!$A$4:$K$63</definedName>
    <definedName name="_xlnm._FilterDatabase" localSheetId="1" hidden="1">'Приложение №2 17-11-26'!$A$4:$K$4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E10" i="1"/>
  <c r="I58" i="1" l="1"/>
  <c r="J58" i="1" s="1"/>
  <c r="H58" i="1"/>
  <c r="I57" i="1"/>
  <c r="J57" i="1" s="1"/>
  <c r="H57" i="1"/>
  <c r="I56" i="1"/>
  <c r="J56" i="1" s="1"/>
  <c r="H56" i="1"/>
  <c r="I55" i="1"/>
  <c r="J55" i="1" s="1"/>
  <c r="H55" i="1"/>
  <c r="I51" i="1"/>
  <c r="J51" i="1" s="1"/>
  <c r="H51" i="1"/>
  <c r="I46" i="1"/>
  <c r="J46" i="1" s="1"/>
  <c r="H46" i="1"/>
  <c r="I45" i="1"/>
  <c r="J45" i="1" s="1"/>
  <c r="H45" i="1"/>
  <c r="I44" i="1"/>
  <c r="J44" i="1" s="1"/>
  <c r="H44" i="1"/>
  <c r="I43" i="1"/>
  <c r="J43" i="1" s="1"/>
  <c r="H43" i="1"/>
  <c r="I38" i="1"/>
  <c r="J38" i="1" s="1"/>
  <c r="H38" i="1"/>
  <c r="I37" i="1"/>
  <c r="J37" i="1" s="1"/>
  <c r="H37" i="1"/>
  <c r="I33" i="1"/>
  <c r="J33" i="1" s="1"/>
  <c r="H33" i="1"/>
  <c r="I32" i="1"/>
  <c r="J32" i="1" s="1"/>
  <c r="H32" i="1"/>
  <c r="I31" i="1"/>
  <c r="J31" i="1" s="1"/>
  <c r="H31" i="1"/>
  <c r="I27" i="1"/>
  <c r="J27" i="1" s="1"/>
  <c r="H27" i="1"/>
  <c r="I26" i="1"/>
  <c r="J26" i="1" s="1"/>
  <c r="H26" i="1"/>
  <c r="I25" i="1"/>
  <c r="J25" i="1" s="1"/>
  <c r="H25" i="1"/>
  <c r="I24" i="1"/>
  <c r="H24" i="1"/>
  <c r="I20" i="1"/>
  <c r="J20" i="1" s="1"/>
  <c r="H20" i="1"/>
  <c r="I19" i="1"/>
  <c r="H19" i="1"/>
  <c r="I18" i="1"/>
  <c r="J18" i="1" s="1"/>
  <c r="H18" i="1"/>
  <c r="I13" i="1"/>
  <c r="J13" i="1" s="1"/>
  <c r="H13" i="1"/>
  <c r="I12" i="1"/>
  <c r="H12" i="1"/>
  <c r="I11" i="1"/>
  <c r="J11" i="1" s="1"/>
  <c r="H11" i="1"/>
  <c r="I7" i="1"/>
  <c r="J7" i="1" s="1"/>
  <c r="H7" i="1"/>
  <c r="I6" i="1"/>
  <c r="H6" i="1"/>
  <c r="I5" i="1"/>
  <c r="J5" i="1" s="1"/>
  <c r="H5" i="1"/>
  <c r="H61" i="1"/>
  <c r="H60" i="1"/>
  <c r="H59" i="1"/>
  <c r="H54" i="1"/>
  <c r="H53" i="1"/>
  <c r="H52" i="1"/>
  <c r="H50" i="1"/>
  <c r="H49" i="1"/>
  <c r="H48" i="1"/>
  <c r="H47" i="1"/>
  <c r="H41" i="1"/>
  <c r="H40" i="1"/>
  <c r="H39" i="1"/>
  <c r="H36" i="1"/>
  <c r="H35" i="1"/>
  <c r="H34" i="1"/>
  <c r="H30" i="1"/>
  <c r="H29" i="1"/>
  <c r="H28" i="1"/>
  <c r="H22" i="1"/>
  <c r="H21" i="1"/>
  <c r="H16" i="1"/>
  <c r="H15" i="1"/>
  <c r="H14" i="1"/>
  <c r="H9" i="1"/>
  <c r="H8" i="1"/>
  <c r="I61" i="1"/>
  <c r="J61" i="1" s="1"/>
  <c r="I60" i="1"/>
  <c r="J60" i="1" s="1"/>
  <c r="I59" i="1"/>
  <c r="J59" i="1" s="1"/>
  <c r="I54" i="1"/>
  <c r="J54" i="1" s="1"/>
  <c r="I53" i="1"/>
  <c r="J53" i="1" s="1"/>
  <c r="I52" i="1"/>
  <c r="I50" i="1"/>
  <c r="J50" i="1" s="1"/>
  <c r="I49" i="1"/>
  <c r="J49" i="1" s="1"/>
  <c r="I48" i="1"/>
  <c r="J48" i="1" s="1"/>
  <c r="I47" i="1"/>
  <c r="J47" i="1" s="1"/>
  <c r="I41" i="1"/>
  <c r="J41" i="1" s="1"/>
  <c r="I40" i="1"/>
  <c r="J40" i="1" s="1"/>
  <c r="I39" i="1"/>
  <c r="J39" i="1" s="1"/>
  <c r="I36" i="1"/>
  <c r="J36" i="1" s="1"/>
  <c r="I35" i="1"/>
  <c r="J35" i="1" s="1"/>
  <c r="I34" i="1"/>
  <c r="J34" i="1" s="1"/>
  <c r="I30" i="1"/>
  <c r="J30" i="1" s="1"/>
  <c r="I29" i="1"/>
  <c r="J29" i="1" s="1"/>
  <c r="I28" i="1"/>
  <c r="J28" i="1" s="1"/>
  <c r="I22" i="1"/>
  <c r="J22" i="1" s="1"/>
  <c r="I21" i="1"/>
  <c r="J21" i="1" s="1"/>
  <c r="I16" i="1"/>
  <c r="J16" i="1" s="1"/>
  <c r="I15" i="1"/>
  <c r="J15" i="1" s="1"/>
  <c r="I14" i="1"/>
  <c r="J14" i="1" s="1"/>
  <c r="I9" i="1"/>
  <c r="J9" i="1" s="1"/>
  <c r="I8" i="1"/>
  <c r="J8" i="1" s="1"/>
  <c r="J24" i="1" l="1"/>
  <c r="J42" i="1" s="1"/>
  <c r="I42" i="1"/>
  <c r="J19" i="1"/>
  <c r="J23" i="1" s="1"/>
  <c r="I23" i="1"/>
  <c r="J12" i="1"/>
  <c r="J17" i="1" s="1"/>
  <c r="I17" i="1"/>
  <c r="J6" i="1"/>
  <c r="J10" i="1" s="1"/>
  <c r="I10" i="1"/>
  <c r="J52" i="1"/>
  <c r="J62" i="1" s="1"/>
  <c r="I62" i="1"/>
  <c r="J63" i="1"/>
  <c r="L5" i="1" s="1"/>
  <c r="E62" i="6"/>
  <c r="G62" i="6" s="1"/>
  <c r="F42" i="6"/>
  <c r="E42" i="6"/>
  <c r="G42" i="6" s="1"/>
  <c r="F23" i="6"/>
  <c r="F62" i="6" s="1"/>
  <c r="F63" i="6" s="1"/>
  <c r="E23" i="6"/>
  <c r="G23" i="6" s="1"/>
  <c r="F17" i="6"/>
  <c r="E17" i="6"/>
  <c r="G17" i="6" s="1"/>
  <c r="F10" i="6"/>
  <c r="E10" i="6"/>
  <c r="G10" i="6" s="1"/>
  <c r="E62" i="1"/>
  <c r="F42" i="1"/>
  <c r="E42" i="1"/>
  <c r="F23" i="1"/>
  <c r="E23" i="1"/>
  <c r="E17" i="1"/>
  <c r="I63" i="1" l="1"/>
  <c r="K5" i="1" s="1"/>
  <c r="E63" i="1"/>
  <c r="H63" i="1" s="1"/>
  <c r="E63" i="6"/>
  <c r="G63" i="6" s="1"/>
  <c r="G42" i="1"/>
  <c r="G23" i="1"/>
  <c r="F62" i="1" l="1"/>
  <c r="F17" i="1"/>
  <c r="F63" i="1" l="1"/>
  <c r="G11" i="3"/>
  <c r="G62" i="1" l="1"/>
  <c r="G10" i="1"/>
  <c r="G63" i="1" l="1"/>
  <c r="H12" i="3"/>
  <c r="G17" i="1"/>
</calcChain>
</file>

<file path=xl/sharedStrings.xml><?xml version="1.0" encoding="utf-8"?>
<sst xmlns="http://schemas.openxmlformats.org/spreadsheetml/2006/main" count="299" uniqueCount="68">
  <si>
    <t>ПРИЛОЖЕНИЕ №1</t>
  </si>
  <si>
    <t xml:space="preserve">ПРОДАЖБА НА СТОЯЩА ДЪРВЕСИНА НА КОРЕН </t>
  </si>
  <si>
    <t>Обект №</t>
  </si>
  <si>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</si>
  <si>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</si>
  <si>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</si>
  <si>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</si>
  <si>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</si>
  <si>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Трупи за бичене над 30 см</t>
  </si>
  <si>
    <t>Трупи за бичене 18-29 см</t>
  </si>
  <si>
    <t>Средна технологична дървесина</t>
  </si>
  <si>
    <t>Дребна технологична дървесина</t>
  </si>
  <si>
    <t>Дърва технологична дървесина</t>
  </si>
  <si>
    <t>Дърва за огрев</t>
  </si>
  <si>
    <t>Общо за подотдела</t>
  </si>
  <si>
    <t>Трупи за бичене над 50 см</t>
  </si>
  <si>
    <t>ВСИЧКО ЗА ОБЕКТА</t>
  </si>
  <si>
    <t>ПРИЛОЖЕНИЕ №2</t>
  </si>
  <si>
    <t xml:space="preserve">ЗА ПРОДАВАЧА:                                        </t>
  </si>
  <si>
    <t>ЗА КУПУВАЧА:</t>
  </si>
  <si>
    <t xml:space="preserve">   \.................................................\</t>
  </si>
  <si>
    <t>Валентина Георгиева</t>
  </si>
  <si>
    <t>Ръководител счетоводен отдел</t>
  </si>
  <si>
    <t>Изготвил:</t>
  </si>
  <si>
    <t>инж. Росен Русинов – зам. директор при ТП ДГС „Омуртаг“</t>
  </si>
  <si>
    <t>Съгласувал:</t>
  </si>
  <si>
    <t xml:space="preserve">ПРИЛОЖЕНИЕ 3 </t>
  </si>
  <si>
    <t>към Договор №…... от …...........20…. г.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</si>
  <si>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>прогнозни количества стояща дървесина на корен</t>
    </r>
  </si>
  <si>
    <t>ТП  ДГС</t>
  </si>
  <si>
    <t>Тримесечие на 2024 год. / прогнозно количество дървесиан (пл.куб.м)</t>
  </si>
  <si>
    <t>Общо количество,
пл.куб.м</t>
  </si>
  <si>
    <t>I-во</t>
  </si>
  <si>
    <t>II-ро</t>
  </si>
  <si>
    <t>III-то</t>
  </si>
  <si>
    <t>IV-то</t>
  </si>
  <si>
    <t>Омуртаг</t>
  </si>
  <si>
    <t xml:space="preserve">Начална ед. цена за продажба на стояща дървесина на корен, €/м3 без ДДС </t>
  </si>
  <si>
    <t>Обща начална цена за продажба на стояща дървесина на корен, под която не може да се подават ценови предложения, €/м3 без ДДС</t>
  </si>
  <si>
    <t>Гаранция за участие, €</t>
  </si>
  <si>
    <t xml:space="preserve">Достигната ед. цена за продажба на стояща дървесина на корен, €/м3 без ДДС </t>
  </si>
  <si>
    <t>Гаранция за изпълнение, €</t>
  </si>
  <si>
    <t xml:space="preserve"> по тримесечия на 2026 година</t>
  </si>
  <si>
    <t>Янита Петрова – юрисконсулт при ТП ДГС „Омуртаг“</t>
  </si>
  <si>
    <t xml:space="preserve">Начална ед. цена за продажба на стояща дървесина на корен, лв/м3 без ДДС </t>
  </si>
  <si>
    <t>Обща начална цена за продажба на стояща дървесина на корен, под която не може да се подават ценови предложения, лв/м3 без ДДС</t>
  </si>
  <si>
    <t>Гаранция за участие, лв</t>
  </si>
  <si>
    <t>136-а</t>
  </si>
  <si>
    <t>бб</t>
  </si>
  <si>
    <t>Обли греди</t>
  </si>
  <si>
    <t>136-д</t>
  </si>
  <si>
    <t>лп</t>
  </si>
  <si>
    <t>138-а</t>
  </si>
  <si>
    <t>170-и</t>
  </si>
  <si>
    <t>здб</t>
  </si>
  <si>
    <t>ОЗМ</t>
  </si>
  <si>
    <t>бк</t>
  </si>
  <si>
    <t>гбр</t>
  </si>
  <si>
    <t>трпл</t>
  </si>
  <si>
    <t xml:space="preserve">Достигната ед. цена за продажба на стояща дървесина на корен, лв/м3 без ДДС </t>
  </si>
  <si>
    <t>Гаранция за изпълнение, лв</t>
  </si>
  <si>
    <t>187-к</t>
  </si>
  <si>
    <t>инж. Бахни Пенев Бахнев</t>
  </si>
  <si>
    <t>и.д. Директор на ТП ДГС „Омуртаг“</t>
  </si>
  <si>
    <t>за обект № 17-11-26, ТП " ДГС Омуртаг"</t>
  </si>
  <si>
    <t>Обща достигната цена за продажба на стояща дървесина на корен, €/м3 без ДДС</t>
  </si>
  <si>
    <t>Обща достигната цена за продажба на стояща дървесина на корен, лв/м3 без ДДС</t>
  </si>
  <si>
    <t>17-11-26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</si>
</sst>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3" fillId="0" borderId="0" xfId="0" applyFont="1"/>
    <xf numFmtId="0" fontId="3" fillId="0" borderId="2" xfId="0" applyFont="1" applyBorder="1" applyAlignment="1">
      <alignment horizontal="left"/>
    </xf>
    <xf numFmtId="0" fontId="3" fillId="0" borderId="2" xfId="0" applyFont="1" applyBorder="1"/>
    <xf numFmtId="2" fontId="3" fillId="0" borderId="2" xfId="0" applyNumberFormat="1" applyFont="1" applyBorder="1"/>
    <xf numFmtId="0" fontId="5" fillId="0" borderId="2" xfId="0" applyFont="1" applyBorder="1"/>
    <xf numFmtId="2" fontId="5" fillId="0" borderId="2" xfId="0" applyNumberFormat="1" applyFont="1" applyBorder="1"/>
    <xf numFmtId="2" fontId="3" fillId="0" borderId="0" xfId="0" applyNumberFormat="1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vertical="center"/>
    </xf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2" fontId="11" fillId="0" borderId="3" xfId="1" applyNumberFormat="1" applyFont="1" applyBorder="1" applyAlignment="1">
      <alignment horizontal="center" vertical="center" wrapText="1"/>
    </xf>
    <xf numFmtId="2" fontId="11" fillId="0" borderId="7" xfId="1" applyNumberFormat="1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65"/>
  <sheetViews>
    <sheetView tabSelected="1" topLeftCell="A26" zoomScale="90" zoomScaleNormal="90" workbookViewId="0">
      <selection activeCell="J61" sqref="J61"/>
    </sheetView>
  </sheetViews>
  <sheetFormatPr defaultColWidth="9.28515625" defaultRowHeight="15" x14ac:dyDescent="0.25"/>
  <cols>
    <col min="1" max="3" width="10.7109375" style="1" customWidth="1"/>
    <col min="4" max="4" width="30.7109375" style="1" bestFit="1" customWidth="1"/>
    <col min="5" max="6" width="12.7109375" style="1" customWidth="1"/>
    <col min="7" max="8" width="13.7109375" style="1" customWidth="1"/>
    <col min="9" max="10" width="17.7109375" style="1" customWidth="1"/>
    <col min="11" max="11" width="10.7109375" style="1" customWidth="1"/>
    <col min="12" max="12" width="10.85546875" style="1" customWidth="1"/>
    <col min="13" max="16384" width="9.28515625" style="1"/>
  </cols>
  <sheetData>
    <row r="1" spans="1:12" ht="15.75" customHeight="1" x14ac:dyDescent="0.2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12" ht="15.75" customHeight="1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2" ht="15.75" customHeight="1" x14ac:dyDescent="0.25">
      <c r="A3" s="31" t="s">
        <v>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</row>
    <row r="4" spans="1:12" ht="137.44999999999999" customHeight="1" x14ac:dyDescent="0.25">
      <c r="A4" s="20" t="s">
        <v>2</v>
      </c>
      <c r="B4" s="20" t="s">
        <v>3</v>
      </c>
      <c r="C4" s="20" t="s">
        <v>4</v>
      </c>
      <c r="D4" s="22" t="s">
        <v>5</v>
      </c>
      <c r="E4" s="20" t="s">
        <v>6</v>
      </c>
      <c r="F4" s="20" t="s">
        <v>7</v>
      </c>
      <c r="G4" s="20" t="s">
        <v>37</v>
      </c>
      <c r="H4" s="20" t="s">
        <v>44</v>
      </c>
      <c r="I4" s="20" t="s">
        <v>38</v>
      </c>
      <c r="J4" s="20" t="s">
        <v>45</v>
      </c>
      <c r="K4" s="21" t="s">
        <v>39</v>
      </c>
      <c r="L4" s="21" t="s">
        <v>46</v>
      </c>
    </row>
    <row r="5" spans="1:12" x14ac:dyDescent="0.25">
      <c r="A5" s="29" t="s">
        <v>67</v>
      </c>
      <c r="B5" s="28" t="s">
        <v>47</v>
      </c>
      <c r="C5" s="2" t="s">
        <v>48</v>
      </c>
      <c r="D5" s="3" t="s">
        <v>8</v>
      </c>
      <c r="E5" s="3">
        <v>39</v>
      </c>
      <c r="F5" s="3"/>
      <c r="G5" s="4">
        <v>42.57</v>
      </c>
      <c r="H5" s="4">
        <f t="shared" ref="H5:H7" si="0">G5*1.95583</f>
        <v>83.259683100000004</v>
      </c>
      <c r="I5" s="4">
        <f t="shared" ref="I5" si="1">G5*E5</f>
        <v>1660.23</v>
      </c>
      <c r="J5" s="4">
        <f t="shared" ref="J5:J7" si="2">I5*1.95583</f>
        <v>3247.1276409000002</v>
      </c>
      <c r="K5" s="32">
        <f>I63*0.05</f>
        <v>5684.1104999999998</v>
      </c>
      <c r="L5" s="34">
        <f>J63*0.05</f>
        <v>11117.153839215</v>
      </c>
    </row>
    <row r="6" spans="1:12" x14ac:dyDescent="0.25">
      <c r="A6" s="29"/>
      <c r="B6" s="28"/>
      <c r="C6" s="2" t="s">
        <v>48</v>
      </c>
      <c r="D6" s="3" t="s">
        <v>9</v>
      </c>
      <c r="E6" s="3">
        <v>39</v>
      </c>
      <c r="F6" s="3"/>
      <c r="G6" s="4">
        <v>34.57</v>
      </c>
      <c r="H6" s="4">
        <f t="shared" si="0"/>
        <v>67.613043099999999</v>
      </c>
      <c r="I6" s="4">
        <f t="shared" ref="I6:I7" si="3">G6*E6</f>
        <v>1348.23</v>
      </c>
      <c r="J6" s="4">
        <f t="shared" si="2"/>
        <v>2636.9086809</v>
      </c>
      <c r="K6" s="32"/>
      <c r="L6" s="34"/>
    </row>
    <row r="7" spans="1:12" x14ac:dyDescent="0.25">
      <c r="A7" s="29"/>
      <c r="B7" s="28"/>
      <c r="C7" s="2" t="s">
        <v>48</v>
      </c>
      <c r="D7" s="3" t="s">
        <v>49</v>
      </c>
      <c r="E7" s="3">
        <v>10</v>
      </c>
      <c r="F7" s="3"/>
      <c r="G7" s="4">
        <v>29.57</v>
      </c>
      <c r="H7" s="4">
        <f t="shared" si="0"/>
        <v>57.833893099999997</v>
      </c>
      <c r="I7" s="4">
        <f t="shared" si="3"/>
        <v>295.7</v>
      </c>
      <c r="J7" s="4">
        <f t="shared" si="2"/>
        <v>578.338931</v>
      </c>
      <c r="K7" s="32"/>
      <c r="L7" s="34"/>
    </row>
    <row r="8" spans="1:12" x14ac:dyDescent="0.25">
      <c r="A8" s="29"/>
      <c r="B8" s="28"/>
      <c r="C8" s="2" t="s">
        <v>48</v>
      </c>
      <c r="D8" s="3" t="s">
        <v>10</v>
      </c>
      <c r="E8" s="3">
        <v>16</v>
      </c>
      <c r="F8" s="3">
        <v>25</v>
      </c>
      <c r="G8" s="4">
        <v>15.37</v>
      </c>
      <c r="H8" s="4">
        <f>G8*1.95583</f>
        <v>30.061107099999997</v>
      </c>
      <c r="I8" s="4">
        <f>F8*G8</f>
        <v>384.25</v>
      </c>
      <c r="J8" s="4">
        <f>I8*1.95583</f>
        <v>751.52767749999998</v>
      </c>
      <c r="K8" s="32"/>
      <c r="L8" s="34"/>
    </row>
    <row r="9" spans="1:12" x14ac:dyDescent="0.25">
      <c r="A9" s="29"/>
      <c r="B9" s="28"/>
      <c r="C9" s="2" t="s">
        <v>48</v>
      </c>
      <c r="D9" s="3" t="s">
        <v>12</v>
      </c>
      <c r="E9" s="3">
        <v>115</v>
      </c>
      <c r="F9" s="3">
        <v>177</v>
      </c>
      <c r="G9" s="4">
        <v>15.37</v>
      </c>
      <c r="H9" s="4">
        <f>G9*1.95583</f>
        <v>30.061107099999997</v>
      </c>
      <c r="I9" s="4">
        <f>F9*G9</f>
        <v>2720.49</v>
      </c>
      <c r="J9" s="4">
        <f>I9*1.95583</f>
        <v>5320.8159566999993</v>
      </c>
      <c r="K9" s="32"/>
      <c r="L9" s="34"/>
    </row>
    <row r="10" spans="1:12" x14ac:dyDescent="0.25">
      <c r="A10" s="29"/>
      <c r="B10" s="26" t="s">
        <v>14</v>
      </c>
      <c r="C10" s="27"/>
      <c r="D10" s="3"/>
      <c r="E10" s="5">
        <f>SUM(E5:E9)</f>
        <v>219</v>
      </c>
      <c r="F10" s="5">
        <f>SUM(F5:F9)</f>
        <v>202</v>
      </c>
      <c r="G10" s="6">
        <f>I10/E10</f>
        <v>29.264383561643832</v>
      </c>
      <c r="H10" s="6"/>
      <c r="I10" s="5">
        <f t="shared" ref="I10:J10" si="4">SUM(I5:I9)</f>
        <v>6408.9</v>
      </c>
      <c r="J10" s="6">
        <f t="shared" si="4"/>
        <v>12534.718886999999</v>
      </c>
      <c r="K10" s="32"/>
      <c r="L10" s="34"/>
    </row>
    <row r="11" spans="1:12" x14ac:dyDescent="0.25">
      <c r="A11" s="29"/>
      <c r="B11" s="36" t="s">
        <v>50</v>
      </c>
      <c r="C11" s="2" t="s">
        <v>48</v>
      </c>
      <c r="D11" s="3" t="s">
        <v>8</v>
      </c>
      <c r="E11" s="3">
        <v>258</v>
      </c>
      <c r="F11" s="3"/>
      <c r="G11" s="4">
        <v>42.57</v>
      </c>
      <c r="H11" s="4">
        <f t="shared" ref="H11:H13" si="5">G11*1.95583</f>
        <v>83.259683100000004</v>
      </c>
      <c r="I11" s="4">
        <f t="shared" ref="I11:I13" si="6">G11*E11</f>
        <v>10983.06</v>
      </c>
      <c r="J11" s="4">
        <f t="shared" ref="J11:J13" si="7">I11*1.95583</f>
        <v>21480.998239799999</v>
      </c>
      <c r="K11" s="32"/>
      <c r="L11" s="34"/>
    </row>
    <row r="12" spans="1:12" x14ac:dyDescent="0.25">
      <c r="A12" s="29"/>
      <c r="B12" s="37"/>
      <c r="C12" s="2" t="s">
        <v>48</v>
      </c>
      <c r="D12" s="3" t="s">
        <v>9</v>
      </c>
      <c r="E12" s="3">
        <v>233</v>
      </c>
      <c r="F12" s="3"/>
      <c r="G12" s="4">
        <v>34.57</v>
      </c>
      <c r="H12" s="4">
        <f t="shared" si="5"/>
        <v>67.613043099999999</v>
      </c>
      <c r="I12" s="4">
        <f t="shared" si="6"/>
        <v>8054.81</v>
      </c>
      <c r="J12" s="4">
        <f t="shared" si="7"/>
        <v>15753.8390423</v>
      </c>
      <c r="K12" s="32"/>
      <c r="L12" s="34"/>
    </row>
    <row r="13" spans="1:12" x14ac:dyDescent="0.25">
      <c r="A13" s="29"/>
      <c r="B13" s="37"/>
      <c r="C13" s="2" t="s">
        <v>48</v>
      </c>
      <c r="D13" s="3" t="s">
        <v>49</v>
      </c>
      <c r="E13" s="3">
        <v>50</v>
      </c>
      <c r="F13" s="3"/>
      <c r="G13" s="4">
        <v>29.57</v>
      </c>
      <c r="H13" s="4">
        <f t="shared" si="5"/>
        <v>57.833893099999997</v>
      </c>
      <c r="I13" s="4">
        <f t="shared" si="6"/>
        <v>1478.5</v>
      </c>
      <c r="J13" s="4">
        <f t="shared" si="7"/>
        <v>2891.6946549999998</v>
      </c>
      <c r="K13" s="32"/>
      <c r="L13" s="34"/>
    </row>
    <row r="14" spans="1:12" x14ac:dyDescent="0.25">
      <c r="A14" s="29"/>
      <c r="B14" s="37"/>
      <c r="C14" s="2" t="s">
        <v>48</v>
      </c>
      <c r="D14" s="3" t="s">
        <v>10</v>
      </c>
      <c r="E14" s="3">
        <v>99</v>
      </c>
      <c r="F14" s="3">
        <v>152</v>
      </c>
      <c r="G14" s="4">
        <v>15.37</v>
      </c>
      <c r="H14" s="4">
        <f t="shared" ref="H14:H16" si="8">G14*1.95583</f>
        <v>30.061107099999997</v>
      </c>
      <c r="I14" s="4">
        <f t="shared" ref="I14:I16" si="9">F14*G14</f>
        <v>2336.2399999999998</v>
      </c>
      <c r="J14" s="4">
        <f t="shared" ref="J14:J16" si="10">I14*1.95583</f>
        <v>4569.2882791999991</v>
      </c>
      <c r="K14" s="32"/>
      <c r="L14" s="34"/>
    </row>
    <row r="15" spans="1:12" x14ac:dyDescent="0.25">
      <c r="A15" s="29"/>
      <c r="B15" s="37"/>
      <c r="C15" s="2" t="s">
        <v>48</v>
      </c>
      <c r="D15" s="3" t="s">
        <v>12</v>
      </c>
      <c r="E15" s="3">
        <v>722</v>
      </c>
      <c r="F15" s="3">
        <v>1111</v>
      </c>
      <c r="G15" s="4">
        <v>15.37</v>
      </c>
      <c r="H15" s="4">
        <f t="shared" si="8"/>
        <v>30.061107099999997</v>
      </c>
      <c r="I15" s="4">
        <f t="shared" si="9"/>
        <v>17076.07</v>
      </c>
      <c r="J15" s="4">
        <f t="shared" si="10"/>
        <v>33397.889988099996</v>
      </c>
      <c r="K15" s="32"/>
      <c r="L15" s="34"/>
    </row>
    <row r="16" spans="1:12" x14ac:dyDescent="0.25">
      <c r="A16" s="29"/>
      <c r="B16" s="38"/>
      <c r="C16" s="2" t="s">
        <v>51</v>
      </c>
      <c r="D16" s="3" t="s">
        <v>12</v>
      </c>
      <c r="E16" s="3">
        <v>22</v>
      </c>
      <c r="F16" s="3">
        <v>37</v>
      </c>
      <c r="G16" s="4">
        <v>14.34</v>
      </c>
      <c r="H16" s="4">
        <f t="shared" si="8"/>
        <v>28.046602199999999</v>
      </c>
      <c r="I16" s="4">
        <f t="shared" si="9"/>
        <v>530.58000000000004</v>
      </c>
      <c r="J16" s="4">
        <f t="shared" si="10"/>
        <v>1037.7242814000001</v>
      </c>
      <c r="K16" s="32"/>
      <c r="L16" s="34"/>
    </row>
    <row r="17" spans="1:12" x14ac:dyDescent="0.25">
      <c r="A17" s="29"/>
      <c r="B17" s="26" t="s">
        <v>14</v>
      </c>
      <c r="C17" s="27"/>
      <c r="D17" s="3"/>
      <c r="E17" s="5">
        <f>SUM(E11:E16)</f>
        <v>1384</v>
      </c>
      <c r="F17" s="5">
        <f>SUM(F11:F15)</f>
        <v>1263</v>
      </c>
      <c r="G17" s="6">
        <f>I17/E17</f>
        <v>29.233569364161852</v>
      </c>
      <c r="H17" s="6"/>
      <c r="I17" s="5">
        <f t="shared" ref="I17:J17" si="11">SUM(I11:I16)</f>
        <v>40459.26</v>
      </c>
      <c r="J17" s="6">
        <f t="shared" si="11"/>
        <v>79131.434485800011</v>
      </c>
      <c r="K17" s="32"/>
      <c r="L17" s="34"/>
    </row>
    <row r="18" spans="1:12" x14ac:dyDescent="0.25">
      <c r="A18" s="29"/>
      <c r="B18" s="39" t="s">
        <v>52</v>
      </c>
      <c r="C18" s="2" t="s">
        <v>48</v>
      </c>
      <c r="D18" s="3" t="s">
        <v>8</v>
      </c>
      <c r="E18" s="3">
        <v>2</v>
      </c>
      <c r="F18" s="3"/>
      <c r="G18" s="4">
        <v>42.57</v>
      </c>
      <c r="H18" s="4">
        <f t="shared" ref="H18:H20" si="12">G18*1.95583</f>
        <v>83.259683100000004</v>
      </c>
      <c r="I18" s="4">
        <f t="shared" ref="I18:I20" si="13">G18*E18</f>
        <v>85.14</v>
      </c>
      <c r="J18" s="4">
        <f t="shared" ref="J18:J20" si="14">I18*1.95583</f>
        <v>166.51936620000001</v>
      </c>
      <c r="K18" s="32"/>
      <c r="L18" s="34"/>
    </row>
    <row r="19" spans="1:12" x14ac:dyDescent="0.25">
      <c r="A19" s="29"/>
      <c r="B19" s="28"/>
      <c r="C19" s="2" t="s">
        <v>48</v>
      </c>
      <c r="D19" s="3" t="s">
        <v>9</v>
      </c>
      <c r="E19" s="3">
        <v>13</v>
      </c>
      <c r="F19" s="3"/>
      <c r="G19" s="4">
        <v>34.57</v>
      </c>
      <c r="H19" s="4">
        <f t="shared" si="12"/>
        <v>67.613043099999999</v>
      </c>
      <c r="I19" s="4">
        <f t="shared" si="13"/>
        <v>449.41</v>
      </c>
      <c r="J19" s="4">
        <f t="shared" si="14"/>
        <v>878.96956030000001</v>
      </c>
      <c r="K19" s="32"/>
      <c r="L19" s="34"/>
    </row>
    <row r="20" spans="1:12" x14ac:dyDescent="0.25">
      <c r="A20" s="29"/>
      <c r="B20" s="28"/>
      <c r="C20" s="2" t="s">
        <v>48</v>
      </c>
      <c r="D20" s="3" t="s">
        <v>49</v>
      </c>
      <c r="E20" s="3">
        <v>5</v>
      </c>
      <c r="F20" s="3"/>
      <c r="G20" s="4">
        <v>29.57</v>
      </c>
      <c r="H20" s="4">
        <f t="shared" si="12"/>
        <v>57.833893099999997</v>
      </c>
      <c r="I20" s="4">
        <f t="shared" si="13"/>
        <v>147.85</v>
      </c>
      <c r="J20" s="4">
        <f t="shared" si="14"/>
        <v>289.1694655</v>
      </c>
      <c r="K20" s="32"/>
      <c r="L20" s="34"/>
    </row>
    <row r="21" spans="1:12" x14ac:dyDescent="0.25">
      <c r="A21" s="29"/>
      <c r="B21" s="28"/>
      <c r="C21" s="2" t="s">
        <v>48</v>
      </c>
      <c r="D21" s="3" t="s">
        <v>10</v>
      </c>
      <c r="E21" s="3">
        <v>9</v>
      </c>
      <c r="F21" s="3">
        <v>14</v>
      </c>
      <c r="G21" s="4">
        <v>15.37</v>
      </c>
      <c r="H21" s="4">
        <f t="shared" ref="H21:H22" si="15">G21*1.95583</f>
        <v>30.061107099999997</v>
      </c>
      <c r="I21" s="4">
        <f t="shared" ref="I21:I22" si="16">F21*G21</f>
        <v>215.17999999999998</v>
      </c>
      <c r="J21" s="4">
        <f t="shared" ref="J21:J22" si="17">I21*1.95583</f>
        <v>420.85549939999993</v>
      </c>
      <c r="K21" s="32"/>
      <c r="L21" s="34"/>
    </row>
    <row r="22" spans="1:12" x14ac:dyDescent="0.25">
      <c r="A22" s="29"/>
      <c r="B22" s="40"/>
      <c r="C22" s="2" t="s">
        <v>48</v>
      </c>
      <c r="D22" s="3" t="s">
        <v>12</v>
      </c>
      <c r="E22" s="3">
        <v>38</v>
      </c>
      <c r="F22" s="3">
        <v>58</v>
      </c>
      <c r="G22" s="4">
        <v>15.37</v>
      </c>
      <c r="H22" s="4">
        <f t="shared" si="15"/>
        <v>30.061107099999997</v>
      </c>
      <c r="I22" s="4">
        <f t="shared" si="16"/>
        <v>891.45999999999992</v>
      </c>
      <c r="J22" s="4">
        <f t="shared" si="17"/>
        <v>1743.5442117999999</v>
      </c>
      <c r="K22" s="32"/>
      <c r="L22" s="34"/>
    </row>
    <row r="23" spans="1:12" x14ac:dyDescent="0.25">
      <c r="A23" s="29"/>
      <c r="B23" s="26" t="s">
        <v>14</v>
      </c>
      <c r="C23" s="27"/>
      <c r="D23" s="3"/>
      <c r="E23" s="5">
        <f>SUM(E18:E22)</f>
        <v>67</v>
      </c>
      <c r="F23" s="5">
        <f>SUM(F18:F22)</f>
        <v>72</v>
      </c>
      <c r="G23" s="6">
        <f>I23/E23</f>
        <v>26.702089552238807</v>
      </c>
      <c r="H23" s="6"/>
      <c r="I23" s="5">
        <f t="shared" ref="I23:J23" si="18">SUM(I18:I22)</f>
        <v>1789.04</v>
      </c>
      <c r="J23" s="6">
        <f t="shared" si="18"/>
        <v>3499.0581031999996</v>
      </c>
      <c r="K23" s="32"/>
      <c r="L23" s="34"/>
    </row>
    <row r="24" spans="1:12" x14ac:dyDescent="0.25">
      <c r="A24" s="29"/>
      <c r="B24" s="39" t="s">
        <v>53</v>
      </c>
      <c r="C24" s="2" t="s">
        <v>54</v>
      </c>
      <c r="D24" s="3" t="s">
        <v>15</v>
      </c>
      <c r="E24" s="3">
        <v>30</v>
      </c>
      <c r="F24" s="3"/>
      <c r="G24" s="4">
        <v>98.57</v>
      </c>
      <c r="H24" s="4">
        <f t="shared" ref="H24:H27" si="19">G24*1.95583</f>
        <v>192.78616309999998</v>
      </c>
      <c r="I24" s="4">
        <f t="shared" ref="I24:I27" si="20">G24*E24</f>
        <v>2957.1</v>
      </c>
      <c r="J24" s="4">
        <f t="shared" ref="J24:J27" si="21">I24*1.95583</f>
        <v>5783.5848929999993</v>
      </c>
      <c r="K24" s="32"/>
      <c r="L24" s="34"/>
    </row>
    <row r="25" spans="1:12" x14ac:dyDescent="0.25">
      <c r="A25" s="29"/>
      <c r="B25" s="28"/>
      <c r="C25" s="2" t="s">
        <v>54</v>
      </c>
      <c r="D25" s="3" t="s">
        <v>8</v>
      </c>
      <c r="E25" s="3">
        <v>79</v>
      </c>
      <c r="F25" s="3"/>
      <c r="G25" s="4">
        <v>78.569999999999993</v>
      </c>
      <c r="H25" s="4">
        <f t="shared" si="19"/>
        <v>153.66956309999998</v>
      </c>
      <c r="I25" s="4">
        <f t="shared" si="20"/>
        <v>6207.03</v>
      </c>
      <c r="J25" s="4">
        <f t="shared" si="21"/>
        <v>12139.895484899998</v>
      </c>
      <c r="K25" s="32"/>
      <c r="L25" s="34"/>
    </row>
    <row r="26" spans="1:12" x14ac:dyDescent="0.25">
      <c r="A26" s="29"/>
      <c r="B26" s="28"/>
      <c r="C26" s="2" t="s">
        <v>54</v>
      </c>
      <c r="D26" s="3" t="s">
        <v>9</v>
      </c>
      <c r="E26" s="3">
        <v>5</v>
      </c>
      <c r="F26" s="3"/>
      <c r="G26" s="4">
        <v>50.57</v>
      </c>
      <c r="H26" s="4">
        <f t="shared" si="19"/>
        <v>98.906323099999994</v>
      </c>
      <c r="I26" s="4">
        <f t="shared" si="20"/>
        <v>252.85</v>
      </c>
      <c r="J26" s="4">
        <f t="shared" si="21"/>
        <v>494.53161549999999</v>
      </c>
      <c r="K26" s="32"/>
      <c r="L26" s="34"/>
    </row>
    <row r="27" spans="1:12" x14ac:dyDescent="0.25">
      <c r="A27" s="29"/>
      <c r="B27" s="28"/>
      <c r="C27" s="2" t="s">
        <v>54</v>
      </c>
      <c r="D27" s="3" t="s">
        <v>55</v>
      </c>
      <c r="E27" s="3">
        <v>38</v>
      </c>
      <c r="F27" s="3"/>
      <c r="G27" s="4">
        <v>40.57</v>
      </c>
      <c r="H27" s="4">
        <f t="shared" si="19"/>
        <v>79.348023099999992</v>
      </c>
      <c r="I27" s="4">
        <f t="shared" si="20"/>
        <v>1541.66</v>
      </c>
      <c r="J27" s="4">
        <f t="shared" si="21"/>
        <v>3015.2248778000003</v>
      </c>
      <c r="K27" s="32"/>
      <c r="L27" s="34"/>
    </row>
    <row r="28" spans="1:12" x14ac:dyDescent="0.25">
      <c r="A28" s="29"/>
      <c r="B28" s="28"/>
      <c r="C28" s="2" t="s">
        <v>54</v>
      </c>
      <c r="D28" s="3" t="s">
        <v>10</v>
      </c>
      <c r="E28" s="3">
        <v>2</v>
      </c>
      <c r="F28" s="3">
        <v>3</v>
      </c>
      <c r="G28" s="4">
        <v>21.34</v>
      </c>
      <c r="H28" s="4">
        <f t="shared" ref="H28:H33" si="22">G28*1.95583</f>
        <v>41.737412200000001</v>
      </c>
      <c r="I28" s="4">
        <f t="shared" ref="I28:I30" si="23">F28*G28</f>
        <v>64.02</v>
      </c>
      <c r="J28" s="4">
        <f t="shared" ref="J28:J33" si="24">I28*1.95583</f>
        <v>125.21223659999998</v>
      </c>
      <c r="K28" s="32"/>
      <c r="L28" s="34"/>
    </row>
    <row r="29" spans="1:12" x14ac:dyDescent="0.25">
      <c r="A29" s="29"/>
      <c r="B29" s="28"/>
      <c r="C29" s="2" t="s">
        <v>54</v>
      </c>
      <c r="D29" s="3" t="s">
        <v>12</v>
      </c>
      <c r="E29" s="3">
        <v>200</v>
      </c>
      <c r="F29" s="3">
        <v>333</v>
      </c>
      <c r="G29" s="4">
        <v>21.34</v>
      </c>
      <c r="H29" s="4">
        <f t="shared" si="22"/>
        <v>41.737412200000001</v>
      </c>
      <c r="I29" s="4">
        <f t="shared" si="23"/>
        <v>7106.22</v>
      </c>
      <c r="J29" s="4">
        <f t="shared" si="24"/>
        <v>13898.5582626</v>
      </c>
      <c r="K29" s="32"/>
      <c r="L29" s="34"/>
    </row>
    <row r="30" spans="1:12" x14ac:dyDescent="0.25">
      <c r="A30" s="29"/>
      <c r="B30" s="28"/>
      <c r="C30" s="2" t="s">
        <v>54</v>
      </c>
      <c r="D30" s="3" t="s">
        <v>13</v>
      </c>
      <c r="E30" s="3">
        <v>200</v>
      </c>
      <c r="F30" s="3">
        <v>364</v>
      </c>
      <c r="G30" s="4">
        <v>22.32</v>
      </c>
      <c r="H30" s="4">
        <f t="shared" si="22"/>
        <v>43.6541256</v>
      </c>
      <c r="I30" s="4">
        <f t="shared" si="23"/>
        <v>8124.4800000000005</v>
      </c>
      <c r="J30" s="4">
        <f t="shared" si="24"/>
        <v>15890.101718400001</v>
      </c>
      <c r="K30" s="32"/>
      <c r="L30" s="34"/>
    </row>
    <row r="31" spans="1:12" x14ac:dyDescent="0.25">
      <c r="A31" s="29"/>
      <c r="B31" s="28"/>
      <c r="C31" s="2" t="s">
        <v>56</v>
      </c>
      <c r="D31" s="3" t="s">
        <v>8</v>
      </c>
      <c r="E31" s="3">
        <v>21</v>
      </c>
      <c r="F31" s="3"/>
      <c r="G31" s="4">
        <v>56.57</v>
      </c>
      <c r="H31" s="4">
        <f t="shared" si="22"/>
        <v>110.6413031</v>
      </c>
      <c r="I31" s="4">
        <f t="shared" ref="I31:I33" si="25">G31*E31</f>
        <v>1187.97</v>
      </c>
      <c r="J31" s="4">
        <f t="shared" si="24"/>
        <v>2323.4673650999998</v>
      </c>
      <c r="K31" s="32"/>
      <c r="L31" s="34"/>
    </row>
    <row r="32" spans="1:12" x14ac:dyDescent="0.25">
      <c r="A32" s="29"/>
      <c r="B32" s="28"/>
      <c r="C32" s="2" t="s">
        <v>56</v>
      </c>
      <c r="D32" s="3" t="s">
        <v>9</v>
      </c>
      <c r="E32" s="3">
        <v>5</v>
      </c>
      <c r="F32" s="3"/>
      <c r="G32" s="4">
        <v>42.57</v>
      </c>
      <c r="H32" s="4">
        <f t="shared" si="22"/>
        <v>83.259683100000004</v>
      </c>
      <c r="I32" s="4">
        <f t="shared" si="25"/>
        <v>212.85</v>
      </c>
      <c r="J32" s="4">
        <f t="shared" si="24"/>
        <v>416.29841549999998</v>
      </c>
      <c r="K32" s="32"/>
      <c r="L32" s="34"/>
    </row>
    <row r="33" spans="1:12" x14ac:dyDescent="0.25">
      <c r="A33" s="29"/>
      <c r="B33" s="28"/>
      <c r="C33" s="2" t="s">
        <v>56</v>
      </c>
      <c r="D33" s="3" t="s">
        <v>55</v>
      </c>
      <c r="E33" s="3">
        <v>10</v>
      </c>
      <c r="F33" s="3"/>
      <c r="G33" s="4">
        <v>40.57</v>
      </c>
      <c r="H33" s="4">
        <f t="shared" si="22"/>
        <v>79.348023099999992</v>
      </c>
      <c r="I33" s="4">
        <f t="shared" si="25"/>
        <v>405.7</v>
      </c>
      <c r="J33" s="4">
        <f t="shared" si="24"/>
        <v>793.480231</v>
      </c>
      <c r="K33" s="32"/>
      <c r="L33" s="34"/>
    </row>
    <row r="34" spans="1:12" x14ac:dyDescent="0.25">
      <c r="A34" s="29"/>
      <c r="B34" s="28"/>
      <c r="C34" s="2" t="s">
        <v>56</v>
      </c>
      <c r="D34" s="3" t="s">
        <v>10</v>
      </c>
      <c r="E34" s="3">
        <v>2</v>
      </c>
      <c r="F34" s="3">
        <v>3</v>
      </c>
      <c r="G34" s="4">
        <v>21.34</v>
      </c>
      <c r="H34" s="4">
        <f t="shared" ref="H34:H38" si="26">G34*1.95583</f>
        <v>41.737412200000001</v>
      </c>
      <c r="I34" s="4">
        <f t="shared" ref="I34:I36" si="27">F34*G34</f>
        <v>64.02</v>
      </c>
      <c r="J34" s="4">
        <f t="shared" ref="J34:J38" si="28">I34*1.95583</f>
        <v>125.21223659999998</v>
      </c>
      <c r="K34" s="32"/>
      <c r="L34" s="34"/>
    </row>
    <row r="35" spans="1:12" x14ac:dyDescent="0.25">
      <c r="A35" s="29"/>
      <c r="B35" s="28"/>
      <c r="C35" s="2" t="s">
        <v>56</v>
      </c>
      <c r="D35" s="3" t="s">
        <v>12</v>
      </c>
      <c r="E35" s="3">
        <v>40</v>
      </c>
      <c r="F35" s="3">
        <v>67</v>
      </c>
      <c r="G35" s="4">
        <v>21.34</v>
      </c>
      <c r="H35" s="4">
        <f t="shared" si="26"/>
        <v>41.737412200000001</v>
      </c>
      <c r="I35" s="4">
        <f t="shared" si="27"/>
        <v>1429.78</v>
      </c>
      <c r="J35" s="4">
        <f t="shared" si="28"/>
        <v>2796.4066174</v>
      </c>
      <c r="K35" s="32"/>
      <c r="L35" s="34"/>
    </row>
    <row r="36" spans="1:12" x14ac:dyDescent="0.25">
      <c r="A36" s="29"/>
      <c r="B36" s="28"/>
      <c r="C36" s="2" t="s">
        <v>56</v>
      </c>
      <c r="D36" s="3" t="s">
        <v>13</v>
      </c>
      <c r="E36" s="3">
        <v>40</v>
      </c>
      <c r="F36" s="3">
        <v>73</v>
      </c>
      <c r="G36" s="4">
        <v>22.32</v>
      </c>
      <c r="H36" s="4">
        <f t="shared" si="26"/>
        <v>43.6541256</v>
      </c>
      <c r="I36" s="4">
        <f t="shared" si="27"/>
        <v>1629.3600000000001</v>
      </c>
      <c r="J36" s="4">
        <f t="shared" si="28"/>
        <v>3186.7511688</v>
      </c>
      <c r="K36" s="32"/>
      <c r="L36" s="34"/>
    </row>
    <row r="37" spans="1:12" x14ac:dyDescent="0.25">
      <c r="A37" s="29"/>
      <c r="B37" s="28"/>
      <c r="C37" s="2" t="s">
        <v>57</v>
      </c>
      <c r="D37" s="3" t="s">
        <v>8</v>
      </c>
      <c r="E37" s="3">
        <v>6</v>
      </c>
      <c r="F37" s="3"/>
      <c r="G37" s="4">
        <v>42.57</v>
      </c>
      <c r="H37" s="4">
        <f t="shared" si="26"/>
        <v>83.259683100000004</v>
      </c>
      <c r="I37" s="4">
        <f t="shared" ref="I37:I38" si="29">G37*E37</f>
        <v>255.42000000000002</v>
      </c>
      <c r="J37" s="4">
        <f t="shared" si="28"/>
        <v>499.55809859999999</v>
      </c>
      <c r="K37" s="32"/>
      <c r="L37" s="34"/>
    </row>
    <row r="38" spans="1:12" x14ac:dyDescent="0.25">
      <c r="A38" s="29"/>
      <c r="B38" s="28"/>
      <c r="C38" s="2" t="s">
        <v>57</v>
      </c>
      <c r="D38" s="3" t="s">
        <v>9</v>
      </c>
      <c r="E38" s="3">
        <v>4</v>
      </c>
      <c r="F38" s="3"/>
      <c r="G38" s="4">
        <v>42.57</v>
      </c>
      <c r="H38" s="4">
        <f t="shared" si="26"/>
        <v>83.259683100000004</v>
      </c>
      <c r="I38" s="4">
        <f t="shared" si="29"/>
        <v>170.28</v>
      </c>
      <c r="J38" s="4">
        <f t="shared" si="28"/>
        <v>333.03873240000001</v>
      </c>
      <c r="K38" s="32"/>
      <c r="L38" s="34"/>
    </row>
    <row r="39" spans="1:12" x14ac:dyDescent="0.25">
      <c r="A39" s="29"/>
      <c r="B39" s="28"/>
      <c r="C39" s="2" t="s">
        <v>57</v>
      </c>
      <c r="D39" s="3" t="s">
        <v>10</v>
      </c>
      <c r="E39" s="3">
        <v>8</v>
      </c>
      <c r="F39" s="3">
        <v>13</v>
      </c>
      <c r="G39" s="4">
        <v>21.34</v>
      </c>
      <c r="H39" s="4">
        <f t="shared" ref="H39:H41" si="30">G39*1.95583</f>
        <v>41.737412200000001</v>
      </c>
      <c r="I39" s="4">
        <f t="shared" ref="I39:I41" si="31">F39*G39</f>
        <v>277.42</v>
      </c>
      <c r="J39" s="4">
        <f t="shared" ref="J39:J41" si="32">I39*1.95583</f>
        <v>542.58635860000004</v>
      </c>
      <c r="K39" s="32"/>
      <c r="L39" s="34"/>
    </row>
    <row r="40" spans="1:12" x14ac:dyDescent="0.25">
      <c r="A40" s="29"/>
      <c r="B40" s="28"/>
      <c r="C40" s="2" t="s">
        <v>57</v>
      </c>
      <c r="D40" s="3" t="s">
        <v>12</v>
      </c>
      <c r="E40" s="3">
        <v>17</v>
      </c>
      <c r="F40" s="3">
        <v>28</v>
      </c>
      <c r="G40" s="4">
        <v>21.34</v>
      </c>
      <c r="H40" s="4">
        <f t="shared" si="30"/>
        <v>41.737412200000001</v>
      </c>
      <c r="I40" s="4">
        <f t="shared" si="31"/>
        <v>597.52</v>
      </c>
      <c r="J40" s="4">
        <f t="shared" si="32"/>
        <v>1168.6475415999998</v>
      </c>
      <c r="K40" s="32"/>
      <c r="L40" s="34"/>
    </row>
    <row r="41" spans="1:12" x14ac:dyDescent="0.25">
      <c r="A41" s="29"/>
      <c r="B41" s="28"/>
      <c r="C41" s="2" t="s">
        <v>57</v>
      </c>
      <c r="D41" s="3" t="s">
        <v>13</v>
      </c>
      <c r="E41" s="3">
        <v>20</v>
      </c>
      <c r="F41" s="3">
        <v>36</v>
      </c>
      <c r="G41" s="4">
        <v>22.32</v>
      </c>
      <c r="H41" s="4">
        <f t="shared" si="30"/>
        <v>43.6541256</v>
      </c>
      <c r="I41" s="4">
        <f t="shared" si="31"/>
        <v>803.52</v>
      </c>
      <c r="J41" s="4">
        <f t="shared" si="32"/>
        <v>1571.5485216</v>
      </c>
      <c r="K41" s="32"/>
      <c r="L41" s="34"/>
    </row>
    <row r="42" spans="1:12" x14ac:dyDescent="0.25">
      <c r="A42" s="29"/>
      <c r="B42" s="26" t="s">
        <v>14</v>
      </c>
      <c r="C42" s="27"/>
      <c r="D42" s="3"/>
      <c r="E42" s="5">
        <f>SUM(E24:E41)</f>
        <v>727</v>
      </c>
      <c r="F42" s="5">
        <f>SUM(F24:F41)</f>
        <v>920</v>
      </c>
      <c r="G42" s="6">
        <f>I42/E42</f>
        <v>45.787070151306736</v>
      </c>
      <c r="H42" s="6"/>
      <c r="I42" s="5">
        <f t="shared" ref="I42:J42" si="33">SUM(I24:I41)</f>
        <v>33287.199999999997</v>
      </c>
      <c r="J42" s="6">
        <f t="shared" si="33"/>
        <v>65104.104375999988</v>
      </c>
      <c r="K42" s="32"/>
      <c r="L42" s="34"/>
    </row>
    <row r="43" spans="1:12" x14ac:dyDescent="0.25">
      <c r="A43" s="29"/>
      <c r="B43" s="39" t="s">
        <v>61</v>
      </c>
      <c r="C43" s="2" t="s">
        <v>56</v>
      </c>
      <c r="D43" s="3" t="s">
        <v>15</v>
      </c>
      <c r="E43" s="3">
        <v>20</v>
      </c>
      <c r="F43" s="3"/>
      <c r="G43" s="4">
        <v>72.569999999999993</v>
      </c>
      <c r="H43" s="4">
        <f t="shared" ref="H43:H46" si="34">G43*1.95583</f>
        <v>141.9345831</v>
      </c>
      <c r="I43" s="4">
        <f t="shared" ref="I43:I46" si="35">G43*E43</f>
        <v>1451.3999999999999</v>
      </c>
      <c r="J43" s="4">
        <f t="shared" ref="J43:J46" si="36">I43*1.95583</f>
        <v>2838.6916619999997</v>
      </c>
      <c r="K43" s="32"/>
      <c r="L43" s="34"/>
    </row>
    <row r="44" spans="1:12" x14ac:dyDescent="0.25">
      <c r="A44" s="29"/>
      <c r="B44" s="28"/>
      <c r="C44" s="2" t="s">
        <v>56</v>
      </c>
      <c r="D44" s="3" t="s">
        <v>8</v>
      </c>
      <c r="E44" s="3">
        <v>123</v>
      </c>
      <c r="F44" s="3"/>
      <c r="G44" s="4">
        <v>56.57</v>
      </c>
      <c r="H44" s="4">
        <f t="shared" si="34"/>
        <v>110.6413031</v>
      </c>
      <c r="I44" s="4">
        <f t="shared" si="35"/>
        <v>6958.11</v>
      </c>
      <c r="J44" s="4">
        <f t="shared" si="36"/>
        <v>13608.880281299998</v>
      </c>
      <c r="K44" s="32"/>
      <c r="L44" s="34"/>
    </row>
    <row r="45" spans="1:12" x14ac:dyDescent="0.25">
      <c r="A45" s="29"/>
      <c r="B45" s="28"/>
      <c r="C45" s="2" t="s">
        <v>56</v>
      </c>
      <c r="D45" s="3" t="s">
        <v>9</v>
      </c>
      <c r="E45" s="3">
        <v>43</v>
      </c>
      <c r="F45" s="3"/>
      <c r="G45" s="4">
        <v>42.57</v>
      </c>
      <c r="H45" s="4">
        <f t="shared" si="34"/>
        <v>83.259683100000004</v>
      </c>
      <c r="I45" s="4">
        <f t="shared" si="35"/>
        <v>1830.51</v>
      </c>
      <c r="J45" s="4">
        <f t="shared" si="36"/>
        <v>3580.1663733</v>
      </c>
      <c r="K45" s="32"/>
      <c r="L45" s="34"/>
    </row>
    <row r="46" spans="1:12" x14ac:dyDescent="0.25">
      <c r="A46" s="29"/>
      <c r="B46" s="28"/>
      <c r="C46" s="2" t="s">
        <v>56</v>
      </c>
      <c r="D46" s="3" t="s">
        <v>55</v>
      </c>
      <c r="E46" s="3">
        <v>38</v>
      </c>
      <c r="F46" s="3"/>
      <c r="G46" s="4">
        <v>40.57</v>
      </c>
      <c r="H46" s="4">
        <f t="shared" si="34"/>
        <v>79.348023099999992</v>
      </c>
      <c r="I46" s="4">
        <f t="shared" si="35"/>
        <v>1541.66</v>
      </c>
      <c r="J46" s="4">
        <f t="shared" si="36"/>
        <v>3015.2248778000003</v>
      </c>
      <c r="K46" s="32"/>
      <c r="L46" s="34"/>
    </row>
    <row r="47" spans="1:12" x14ac:dyDescent="0.25">
      <c r="A47" s="29"/>
      <c r="B47" s="28"/>
      <c r="C47" s="2" t="s">
        <v>56</v>
      </c>
      <c r="D47" s="3" t="s">
        <v>10</v>
      </c>
      <c r="E47" s="3">
        <v>45</v>
      </c>
      <c r="F47" s="3">
        <v>75</v>
      </c>
      <c r="G47" s="4">
        <v>21.34</v>
      </c>
      <c r="H47" s="4">
        <f t="shared" ref="H47:H51" si="37">G47*1.95583</f>
        <v>41.737412200000001</v>
      </c>
      <c r="I47" s="4">
        <f t="shared" ref="I47:I50" si="38">F47*G47</f>
        <v>1600.5</v>
      </c>
      <c r="J47" s="4">
        <f t="shared" ref="J47:J51" si="39">I47*1.95583</f>
        <v>3130.3059149999999</v>
      </c>
      <c r="K47" s="32"/>
      <c r="L47" s="34"/>
    </row>
    <row r="48" spans="1:12" x14ac:dyDescent="0.25">
      <c r="A48" s="29"/>
      <c r="B48" s="28"/>
      <c r="C48" s="2" t="s">
        <v>56</v>
      </c>
      <c r="D48" s="3" t="s">
        <v>11</v>
      </c>
      <c r="E48" s="3">
        <v>1</v>
      </c>
      <c r="F48" s="3">
        <v>2</v>
      </c>
      <c r="G48" s="4">
        <v>21.34</v>
      </c>
      <c r="H48" s="4">
        <f t="shared" si="37"/>
        <v>41.737412200000001</v>
      </c>
      <c r="I48" s="4">
        <f t="shared" si="38"/>
        <v>42.68</v>
      </c>
      <c r="J48" s="4">
        <f t="shared" si="39"/>
        <v>83.474824400000003</v>
      </c>
      <c r="K48" s="32"/>
      <c r="L48" s="34"/>
    </row>
    <row r="49" spans="1:12" x14ac:dyDescent="0.25">
      <c r="A49" s="29"/>
      <c r="B49" s="28"/>
      <c r="C49" s="2" t="s">
        <v>56</v>
      </c>
      <c r="D49" s="3" t="s">
        <v>12</v>
      </c>
      <c r="E49" s="3">
        <v>150</v>
      </c>
      <c r="F49" s="3">
        <v>250</v>
      </c>
      <c r="G49" s="4">
        <v>21.34</v>
      </c>
      <c r="H49" s="4">
        <f t="shared" si="37"/>
        <v>41.737412200000001</v>
      </c>
      <c r="I49" s="4">
        <f t="shared" si="38"/>
        <v>5335</v>
      </c>
      <c r="J49" s="4">
        <f t="shared" si="39"/>
        <v>10434.35305</v>
      </c>
      <c r="K49" s="32"/>
      <c r="L49" s="34"/>
    </row>
    <row r="50" spans="1:12" x14ac:dyDescent="0.25">
      <c r="A50" s="29"/>
      <c r="B50" s="28"/>
      <c r="C50" s="2" t="s">
        <v>56</v>
      </c>
      <c r="D50" s="3" t="s">
        <v>13</v>
      </c>
      <c r="E50" s="3">
        <v>150</v>
      </c>
      <c r="F50" s="3">
        <v>273</v>
      </c>
      <c r="G50" s="4">
        <v>22.32</v>
      </c>
      <c r="H50" s="4">
        <f t="shared" si="37"/>
        <v>43.6541256</v>
      </c>
      <c r="I50" s="4">
        <f t="shared" si="38"/>
        <v>6093.36</v>
      </c>
      <c r="J50" s="4">
        <f t="shared" si="39"/>
        <v>11917.576288799999</v>
      </c>
      <c r="K50" s="32"/>
      <c r="L50" s="34"/>
    </row>
    <row r="51" spans="1:12" x14ac:dyDescent="0.25">
      <c r="A51" s="29"/>
      <c r="B51" s="28"/>
      <c r="C51" s="2" t="s">
        <v>57</v>
      </c>
      <c r="D51" s="3" t="s">
        <v>9</v>
      </c>
      <c r="E51" s="3">
        <v>6</v>
      </c>
      <c r="F51" s="3"/>
      <c r="G51" s="4">
        <v>42.57</v>
      </c>
      <c r="H51" s="4">
        <f t="shared" si="37"/>
        <v>83.259683100000004</v>
      </c>
      <c r="I51" s="4">
        <f t="shared" ref="I51" si="40">G51*E51</f>
        <v>255.42000000000002</v>
      </c>
      <c r="J51" s="4">
        <f t="shared" si="39"/>
        <v>499.55809859999999</v>
      </c>
      <c r="K51" s="32"/>
      <c r="L51" s="34"/>
    </row>
    <row r="52" spans="1:12" x14ac:dyDescent="0.25">
      <c r="A52" s="29"/>
      <c r="B52" s="28"/>
      <c r="C52" s="2" t="s">
        <v>57</v>
      </c>
      <c r="D52" s="3" t="s">
        <v>10</v>
      </c>
      <c r="E52" s="3">
        <v>6</v>
      </c>
      <c r="F52" s="3">
        <v>10</v>
      </c>
      <c r="G52" s="4">
        <v>21.34</v>
      </c>
      <c r="H52" s="4">
        <f t="shared" ref="H52:H58" si="41">G52*1.95583</f>
        <v>41.737412200000001</v>
      </c>
      <c r="I52" s="4">
        <f t="shared" ref="I52:I54" si="42">F52*G52</f>
        <v>213.4</v>
      </c>
      <c r="J52" s="4">
        <f t="shared" ref="J52:J58" si="43">I52*1.95583</f>
        <v>417.374122</v>
      </c>
      <c r="K52" s="32"/>
      <c r="L52" s="34"/>
    </row>
    <row r="53" spans="1:12" x14ac:dyDescent="0.25">
      <c r="A53" s="29"/>
      <c r="B53" s="28"/>
      <c r="C53" s="2" t="s">
        <v>57</v>
      </c>
      <c r="D53" s="3" t="s">
        <v>12</v>
      </c>
      <c r="E53" s="3">
        <v>28</v>
      </c>
      <c r="F53" s="3">
        <v>47</v>
      </c>
      <c r="G53" s="4">
        <v>21.34</v>
      </c>
      <c r="H53" s="4">
        <f t="shared" si="41"/>
        <v>41.737412200000001</v>
      </c>
      <c r="I53" s="4">
        <f t="shared" si="42"/>
        <v>1002.98</v>
      </c>
      <c r="J53" s="4">
        <f t="shared" si="43"/>
        <v>1961.6583734000001</v>
      </c>
      <c r="K53" s="32"/>
      <c r="L53" s="34"/>
    </row>
    <row r="54" spans="1:12" x14ac:dyDescent="0.25">
      <c r="A54" s="29"/>
      <c r="B54" s="28"/>
      <c r="C54" s="2" t="s">
        <v>57</v>
      </c>
      <c r="D54" s="3" t="s">
        <v>13</v>
      </c>
      <c r="E54" s="3">
        <v>30</v>
      </c>
      <c r="F54" s="3">
        <v>50</v>
      </c>
      <c r="G54" s="4">
        <v>22.32</v>
      </c>
      <c r="H54" s="4">
        <f t="shared" si="41"/>
        <v>43.6541256</v>
      </c>
      <c r="I54" s="4">
        <f t="shared" si="42"/>
        <v>1116</v>
      </c>
      <c r="J54" s="4">
        <f t="shared" si="43"/>
        <v>2182.7062799999999</v>
      </c>
      <c r="K54" s="32"/>
      <c r="L54" s="34"/>
    </row>
    <row r="55" spans="1:12" x14ac:dyDescent="0.25">
      <c r="A55" s="29"/>
      <c r="B55" s="28"/>
      <c r="C55" s="2" t="s">
        <v>54</v>
      </c>
      <c r="D55" s="3" t="s">
        <v>15</v>
      </c>
      <c r="E55" s="3">
        <v>2</v>
      </c>
      <c r="F55" s="3"/>
      <c r="G55" s="4">
        <v>98.57</v>
      </c>
      <c r="H55" s="4">
        <f t="shared" si="41"/>
        <v>192.78616309999998</v>
      </c>
      <c r="I55" s="4">
        <f t="shared" ref="I55:I58" si="44">G55*E55</f>
        <v>197.14</v>
      </c>
      <c r="J55" s="4">
        <f t="shared" si="43"/>
        <v>385.57232619999996</v>
      </c>
      <c r="K55" s="32"/>
      <c r="L55" s="34"/>
    </row>
    <row r="56" spans="1:12" x14ac:dyDescent="0.25">
      <c r="A56" s="29"/>
      <c r="B56" s="28"/>
      <c r="C56" s="2" t="s">
        <v>54</v>
      </c>
      <c r="D56" s="3" t="s">
        <v>8</v>
      </c>
      <c r="E56" s="3">
        <v>20</v>
      </c>
      <c r="F56" s="3"/>
      <c r="G56" s="4">
        <v>78.569999999999993</v>
      </c>
      <c r="H56" s="4">
        <f t="shared" si="41"/>
        <v>153.66956309999998</v>
      </c>
      <c r="I56" s="4">
        <f t="shared" si="44"/>
        <v>1571.3999999999999</v>
      </c>
      <c r="J56" s="4">
        <f t="shared" si="43"/>
        <v>3073.3912619999996</v>
      </c>
      <c r="K56" s="32"/>
      <c r="L56" s="34"/>
    </row>
    <row r="57" spans="1:12" x14ac:dyDescent="0.25">
      <c r="A57" s="29"/>
      <c r="B57" s="28"/>
      <c r="C57" s="2" t="s">
        <v>54</v>
      </c>
      <c r="D57" s="3" t="s">
        <v>9</v>
      </c>
      <c r="E57" s="3">
        <v>2</v>
      </c>
      <c r="F57" s="3"/>
      <c r="G57" s="4">
        <v>50.57</v>
      </c>
      <c r="H57" s="4">
        <f t="shared" si="41"/>
        <v>98.906323099999994</v>
      </c>
      <c r="I57" s="4">
        <f t="shared" si="44"/>
        <v>101.14</v>
      </c>
      <c r="J57" s="4">
        <f t="shared" si="43"/>
        <v>197.81264619999999</v>
      </c>
      <c r="K57" s="32"/>
      <c r="L57" s="34"/>
    </row>
    <row r="58" spans="1:12" x14ac:dyDescent="0.25">
      <c r="A58" s="29"/>
      <c r="B58" s="28"/>
      <c r="C58" s="2" t="s">
        <v>54</v>
      </c>
      <c r="D58" s="3" t="s">
        <v>55</v>
      </c>
      <c r="E58" s="3">
        <v>5</v>
      </c>
      <c r="F58" s="3"/>
      <c r="G58" s="4">
        <v>40.57</v>
      </c>
      <c r="H58" s="4">
        <f t="shared" si="41"/>
        <v>79.348023099999992</v>
      </c>
      <c r="I58" s="4">
        <f t="shared" si="44"/>
        <v>202.85</v>
      </c>
      <c r="J58" s="4">
        <f t="shared" si="43"/>
        <v>396.7401155</v>
      </c>
      <c r="K58" s="32"/>
      <c r="L58" s="34"/>
    </row>
    <row r="59" spans="1:12" x14ac:dyDescent="0.25">
      <c r="A59" s="29"/>
      <c r="B59" s="28"/>
      <c r="C59" s="2" t="s">
        <v>54</v>
      </c>
      <c r="D59" s="3" t="s">
        <v>12</v>
      </c>
      <c r="E59" s="3">
        <v>25</v>
      </c>
      <c r="F59" s="3">
        <v>42</v>
      </c>
      <c r="G59" s="4">
        <v>21.34</v>
      </c>
      <c r="H59" s="4">
        <f t="shared" ref="H59:H61" si="45">G59*1.95583</f>
        <v>41.737412200000001</v>
      </c>
      <c r="I59" s="4">
        <f t="shared" ref="I59:I61" si="46">F59*G59</f>
        <v>896.28</v>
      </c>
      <c r="J59" s="4">
        <f t="shared" ref="J59:J61" si="47">I59*1.95583</f>
        <v>1752.9713124</v>
      </c>
      <c r="K59" s="32"/>
      <c r="L59" s="34"/>
    </row>
    <row r="60" spans="1:12" x14ac:dyDescent="0.25">
      <c r="A60" s="29"/>
      <c r="B60" s="28"/>
      <c r="C60" s="2" t="s">
        <v>54</v>
      </c>
      <c r="D60" s="3" t="s">
        <v>13</v>
      </c>
      <c r="E60" s="3">
        <v>30</v>
      </c>
      <c r="F60" s="3">
        <v>55</v>
      </c>
      <c r="G60" s="4">
        <v>22.32</v>
      </c>
      <c r="H60" s="4">
        <f t="shared" si="45"/>
        <v>43.6541256</v>
      </c>
      <c r="I60" s="4">
        <f t="shared" si="46"/>
        <v>1227.5999999999999</v>
      </c>
      <c r="J60" s="4">
        <f t="shared" si="47"/>
        <v>2400.9769079999996</v>
      </c>
      <c r="K60" s="32"/>
      <c r="L60" s="34"/>
    </row>
    <row r="61" spans="1:12" x14ac:dyDescent="0.25">
      <c r="A61" s="29"/>
      <c r="B61" s="28"/>
      <c r="C61" s="2" t="s">
        <v>58</v>
      </c>
      <c r="D61" s="3" t="s">
        <v>12</v>
      </c>
      <c r="E61" s="3">
        <v>4</v>
      </c>
      <c r="F61" s="3">
        <v>7</v>
      </c>
      <c r="G61" s="4">
        <v>14.34</v>
      </c>
      <c r="H61" s="4">
        <f t="shared" si="45"/>
        <v>28.046602199999999</v>
      </c>
      <c r="I61" s="4">
        <f t="shared" si="46"/>
        <v>100.38</v>
      </c>
      <c r="J61" s="4">
        <f t="shared" si="47"/>
        <v>196.3262154</v>
      </c>
      <c r="K61" s="32"/>
      <c r="L61" s="34"/>
    </row>
    <row r="62" spans="1:12" x14ac:dyDescent="0.25">
      <c r="A62" s="29"/>
      <c r="B62" s="26" t="s">
        <v>14</v>
      </c>
      <c r="C62" s="27"/>
      <c r="D62" s="3"/>
      <c r="E62" s="5">
        <f>SUM(E43:E61)</f>
        <v>728</v>
      </c>
      <c r="F62" s="5">
        <f>SUM(F18:F61)</f>
        <v>2795</v>
      </c>
      <c r="G62" s="6">
        <f>I62/E62</f>
        <v>43.595892857142857</v>
      </c>
      <c r="H62" s="6"/>
      <c r="I62" s="5">
        <f t="shared" ref="I62:J62" si="48">SUM(I43:I61)</f>
        <v>31737.809999999998</v>
      </c>
      <c r="J62" s="6">
        <f t="shared" si="48"/>
        <v>62073.760932299978</v>
      </c>
      <c r="K62" s="32"/>
      <c r="L62" s="34"/>
    </row>
    <row r="63" spans="1:12" x14ac:dyDescent="0.25">
      <c r="A63" s="30"/>
      <c r="B63" s="23" t="s">
        <v>16</v>
      </c>
      <c r="C63" s="24"/>
      <c r="D63" s="25"/>
      <c r="E63" s="5">
        <f>SUM(E62,E42,E23,E17,E10)</f>
        <v>3125</v>
      </c>
      <c r="F63" s="5">
        <f>SUM(F62,F42,F23,F17,F10)</f>
        <v>5252</v>
      </c>
      <c r="G63" s="6">
        <f>I63/E63</f>
        <v>36.378307199999995</v>
      </c>
      <c r="H63" s="6">
        <f>J63/E63</f>
        <v>71.149784570975996</v>
      </c>
      <c r="I63" s="6">
        <f t="shared" ref="I63:J63" si="49">SUM(I62,I42,I23,I17,I10)</f>
        <v>113682.20999999999</v>
      </c>
      <c r="J63" s="6">
        <f t="shared" si="49"/>
        <v>222343.07678429998</v>
      </c>
      <c r="K63" s="33"/>
      <c r="L63" s="35"/>
    </row>
    <row r="64" spans="1:12" x14ac:dyDescent="0.25">
      <c r="I64" s="7"/>
      <c r="J64" s="7"/>
    </row>
    <row r="65" spans="9:10" x14ac:dyDescent="0.25">
      <c r="I65" s="7"/>
      <c r="J65" s="7"/>
    </row>
  </sheetData>
  <autoFilter ref="A4:K63" xr:uid="{00000000-0009-0000-0000-000000000000}"/>
  <mergeCells count="17">
    <mergeCell ref="A1:L1"/>
    <mergeCell ref="B23:C23"/>
    <mergeCell ref="A2:K2"/>
    <mergeCell ref="B10:C10"/>
    <mergeCell ref="B17:C17"/>
    <mergeCell ref="B63:D63"/>
    <mergeCell ref="B62:C62"/>
    <mergeCell ref="B5:B9"/>
    <mergeCell ref="A5:A63"/>
    <mergeCell ref="A3:L3"/>
    <mergeCell ref="B42:C42"/>
    <mergeCell ref="K5:K63"/>
    <mergeCell ref="L5:L63"/>
    <mergeCell ref="B11:B16"/>
    <mergeCell ref="B18:B22"/>
    <mergeCell ref="B24:B41"/>
    <mergeCell ref="B43:B61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5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77"/>
  <sheetViews>
    <sheetView zoomScale="90" zoomScaleNormal="90" workbookViewId="0">
      <selection activeCell="A64" sqref="A64"/>
    </sheetView>
  </sheetViews>
  <sheetFormatPr defaultColWidth="9.28515625" defaultRowHeight="15" x14ac:dyDescent="0.25"/>
  <cols>
    <col min="1" max="3" width="10.7109375" style="1" customWidth="1"/>
    <col min="4" max="4" width="30.7109375" style="1" bestFit="1" customWidth="1"/>
    <col min="5" max="6" width="12.7109375" style="1" customWidth="1"/>
    <col min="7" max="8" width="13.7109375" style="1" customWidth="1"/>
    <col min="9" max="10" width="17.7109375" style="1" customWidth="1"/>
    <col min="11" max="12" width="11.85546875" style="1" customWidth="1"/>
    <col min="13" max="16384" width="9.28515625" style="1"/>
  </cols>
  <sheetData>
    <row r="1" spans="1:12" ht="15.75" customHeight="1" x14ac:dyDescent="0.25">
      <c r="A1" s="41" t="s">
        <v>17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2" ht="15.75" customHeight="1" x14ac:dyDescent="0.3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2" ht="15.75" customHeight="1" x14ac:dyDescent="0.25">
      <c r="A3" s="31" t="s">
        <v>1</v>
      </c>
      <c r="B3" s="31"/>
      <c r="C3" s="31"/>
      <c r="D3" s="31"/>
      <c r="E3" s="31"/>
      <c r="F3" s="31"/>
      <c r="G3" s="31"/>
      <c r="H3" s="31"/>
      <c r="I3" s="31"/>
      <c r="J3" s="31"/>
      <c r="K3" s="31"/>
    </row>
    <row r="4" spans="1:12" ht="117" customHeight="1" x14ac:dyDescent="0.25">
      <c r="A4" s="20" t="s">
        <v>2</v>
      </c>
      <c r="B4" s="20" t="s">
        <v>3</v>
      </c>
      <c r="C4" s="20" t="s">
        <v>4</v>
      </c>
      <c r="D4" s="22" t="s">
        <v>5</v>
      </c>
      <c r="E4" s="20" t="s">
        <v>6</v>
      </c>
      <c r="F4" s="20" t="s">
        <v>7</v>
      </c>
      <c r="G4" s="20" t="s">
        <v>40</v>
      </c>
      <c r="H4" s="20" t="s">
        <v>59</v>
      </c>
      <c r="I4" s="20" t="s">
        <v>65</v>
      </c>
      <c r="J4" s="20" t="s">
        <v>66</v>
      </c>
      <c r="K4" s="21" t="s">
        <v>41</v>
      </c>
      <c r="L4" s="21" t="s">
        <v>60</v>
      </c>
    </row>
    <row r="5" spans="1:12" x14ac:dyDescent="0.25">
      <c r="A5" s="29" t="s">
        <v>67</v>
      </c>
      <c r="B5" s="28" t="s">
        <v>47</v>
      </c>
      <c r="C5" s="2" t="s">
        <v>48</v>
      </c>
      <c r="D5" s="3" t="s">
        <v>8</v>
      </c>
      <c r="E5" s="3">
        <v>39</v>
      </c>
      <c r="F5" s="3"/>
      <c r="G5" s="4"/>
      <c r="H5" s="4"/>
      <c r="I5" s="4"/>
      <c r="J5" s="4"/>
      <c r="K5" s="47"/>
      <c r="L5" s="45"/>
    </row>
    <row r="6" spans="1:12" x14ac:dyDescent="0.25">
      <c r="A6" s="29"/>
      <c r="B6" s="28"/>
      <c r="C6" s="2" t="s">
        <v>48</v>
      </c>
      <c r="D6" s="3" t="s">
        <v>9</v>
      </c>
      <c r="E6" s="3">
        <v>39</v>
      </c>
      <c r="F6" s="3"/>
      <c r="G6" s="4"/>
      <c r="H6" s="4"/>
      <c r="I6" s="4"/>
      <c r="J6" s="4"/>
      <c r="K6" s="47"/>
      <c r="L6" s="45"/>
    </row>
    <row r="7" spans="1:12" x14ac:dyDescent="0.25">
      <c r="A7" s="29"/>
      <c r="B7" s="28"/>
      <c r="C7" s="2" t="s">
        <v>48</v>
      </c>
      <c r="D7" s="3" t="s">
        <v>49</v>
      </c>
      <c r="E7" s="3">
        <v>10</v>
      </c>
      <c r="F7" s="3"/>
      <c r="G7" s="4"/>
      <c r="H7" s="4"/>
      <c r="I7" s="4"/>
      <c r="J7" s="4"/>
      <c r="K7" s="47"/>
      <c r="L7" s="45"/>
    </row>
    <row r="8" spans="1:12" x14ac:dyDescent="0.25">
      <c r="A8" s="29"/>
      <c r="B8" s="28"/>
      <c r="C8" s="2" t="s">
        <v>48</v>
      </c>
      <c r="D8" s="3" t="s">
        <v>10</v>
      </c>
      <c r="E8" s="3">
        <v>16</v>
      </c>
      <c r="F8" s="3">
        <v>25</v>
      </c>
      <c r="G8" s="4"/>
      <c r="H8" s="4"/>
      <c r="I8" s="4"/>
      <c r="J8" s="4"/>
      <c r="K8" s="47"/>
      <c r="L8" s="45"/>
    </row>
    <row r="9" spans="1:12" x14ac:dyDescent="0.25">
      <c r="A9" s="29"/>
      <c r="B9" s="28"/>
      <c r="C9" s="2" t="s">
        <v>48</v>
      </c>
      <c r="D9" s="3" t="s">
        <v>12</v>
      </c>
      <c r="E9" s="3">
        <v>115</v>
      </c>
      <c r="F9" s="3">
        <v>177</v>
      </c>
      <c r="G9" s="4"/>
      <c r="H9" s="4"/>
      <c r="I9" s="4"/>
      <c r="J9" s="4"/>
      <c r="K9" s="47"/>
      <c r="L9" s="45"/>
    </row>
    <row r="10" spans="1:12" x14ac:dyDescent="0.25">
      <c r="A10" s="29"/>
      <c r="B10" s="26" t="s">
        <v>14</v>
      </c>
      <c r="C10" s="27"/>
      <c r="D10" s="3"/>
      <c r="E10" s="5">
        <f>SUM(E5:E9)</f>
        <v>219</v>
      </c>
      <c r="F10" s="5">
        <f>SUM(F5:F9)</f>
        <v>202</v>
      </c>
      <c r="G10" s="6">
        <f>I10/E10</f>
        <v>0</v>
      </c>
      <c r="H10" s="6"/>
      <c r="I10" s="6"/>
      <c r="J10" s="6"/>
      <c r="K10" s="47"/>
      <c r="L10" s="45"/>
    </row>
    <row r="11" spans="1:12" x14ac:dyDescent="0.25">
      <c r="A11" s="29"/>
      <c r="B11" s="36" t="s">
        <v>50</v>
      </c>
      <c r="C11" s="2" t="s">
        <v>48</v>
      </c>
      <c r="D11" s="3" t="s">
        <v>8</v>
      </c>
      <c r="E11" s="3">
        <v>258</v>
      </c>
      <c r="F11" s="3"/>
      <c r="G11" s="4"/>
      <c r="H11" s="4"/>
      <c r="I11" s="4"/>
      <c r="J11" s="4"/>
      <c r="K11" s="47"/>
      <c r="L11" s="45"/>
    </row>
    <row r="12" spans="1:12" x14ac:dyDescent="0.25">
      <c r="A12" s="29"/>
      <c r="B12" s="37"/>
      <c r="C12" s="2" t="s">
        <v>48</v>
      </c>
      <c r="D12" s="3" t="s">
        <v>9</v>
      </c>
      <c r="E12" s="3">
        <v>233</v>
      </c>
      <c r="F12" s="3"/>
      <c r="G12" s="4"/>
      <c r="H12" s="4"/>
      <c r="I12" s="4"/>
      <c r="J12" s="4"/>
      <c r="K12" s="47"/>
      <c r="L12" s="45"/>
    </row>
    <row r="13" spans="1:12" x14ac:dyDescent="0.25">
      <c r="A13" s="29"/>
      <c r="B13" s="37"/>
      <c r="C13" s="2" t="s">
        <v>48</v>
      </c>
      <c r="D13" s="3" t="s">
        <v>49</v>
      </c>
      <c r="E13" s="3">
        <v>50</v>
      </c>
      <c r="F13" s="3"/>
      <c r="G13" s="4"/>
      <c r="H13" s="4"/>
      <c r="I13" s="4"/>
      <c r="J13" s="4"/>
      <c r="K13" s="47"/>
      <c r="L13" s="45"/>
    </row>
    <row r="14" spans="1:12" x14ac:dyDescent="0.25">
      <c r="A14" s="29"/>
      <c r="B14" s="37"/>
      <c r="C14" s="2" t="s">
        <v>48</v>
      </c>
      <c r="D14" s="3" t="s">
        <v>10</v>
      </c>
      <c r="E14" s="3">
        <v>99</v>
      </c>
      <c r="F14" s="3">
        <v>152</v>
      </c>
      <c r="G14" s="4"/>
      <c r="H14" s="4"/>
      <c r="I14" s="4"/>
      <c r="J14" s="4"/>
      <c r="K14" s="47"/>
      <c r="L14" s="45"/>
    </row>
    <row r="15" spans="1:12" x14ac:dyDescent="0.25">
      <c r="A15" s="29"/>
      <c r="B15" s="37"/>
      <c r="C15" s="2" t="s">
        <v>48</v>
      </c>
      <c r="D15" s="3" t="s">
        <v>12</v>
      </c>
      <c r="E15" s="3">
        <v>722</v>
      </c>
      <c r="F15" s="3">
        <v>1111</v>
      </c>
      <c r="G15" s="4"/>
      <c r="H15" s="4"/>
      <c r="I15" s="4"/>
      <c r="J15" s="4"/>
      <c r="K15" s="47"/>
      <c r="L15" s="45"/>
    </row>
    <row r="16" spans="1:12" x14ac:dyDescent="0.25">
      <c r="A16" s="29"/>
      <c r="B16" s="38"/>
      <c r="C16" s="2" t="s">
        <v>51</v>
      </c>
      <c r="D16" s="3" t="s">
        <v>12</v>
      </c>
      <c r="E16" s="3">
        <v>22</v>
      </c>
      <c r="F16" s="3">
        <v>37</v>
      </c>
      <c r="G16" s="4"/>
      <c r="H16" s="4"/>
      <c r="I16" s="4"/>
      <c r="J16" s="4"/>
      <c r="K16" s="47"/>
      <c r="L16" s="45"/>
    </row>
    <row r="17" spans="1:12" x14ac:dyDescent="0.25">
      <c r="A17" s="29"/>
      <c r="B17" s="26" t="s">
        <v>14</v>
      </c>
      <c r="C17" s="27"/>
      <c r="D17" s="3"/>
      <c r="E17" s="5">
        <f>SUM(E11:E16)</f>
        <v>1384</v>
      </c>
      <c r="F17" s="5">
        <f>SUM(F11:F15)</f>
        <v>1263</v>
      </c>
      <c r="G17" s="6">
        <f>I17/E17</f>
        <v>0</v>
      </c>
      <c r="H17" s="6"/>
      <c r="I17" s="6"/>
      <c r="J17" s="6"/>
      <c r="K17" s="47"/>
      <c r="L17" s="45"/>
    </row>
    <row r="18" spans="1:12" x14ac:dyDescent="0.25">
      <c r="A18" s="29"/>
      <c r="B18" s="39" t="s">
        <v>52</v>
      </c>
      <c r="C18" s="2" t="s">
        <v>48</v>
      </c>
      <c r="D18" s="3" t="s">
        <v>8</v>
      </c>
      <c r="E18" s="3">
        <v>2</v>
      </c>
      <c r="F18" s="3"/>
      <c r="G18" s="4"/>
      <c r="H18" s="4"/>
      <c r="I18" s="4"/>
      <c r="J18" s="4"/>
      <c r="K18" s="47"/>
      <c r="L18" s="45"/>
    </row>
    <row r="19" spans="1:12" x14ac:dyDescent="0.25">
      <c r="A19" s="29"/>
      <c r="B19" s="28"/>
      <c r="C19" s="2" t="s">
        <v>48</v>
      </c>
      <c r="D19" s="3" t="s">
        <v>9</v>
      </c>
      <c r="E19" s="3">
        <v>13</v>
      </c>
      <c r="F19" s="3"/>
      <c r="G19" s="4"/>
      <c r="H19" s="4"/>
      <c r="I19" s="4"/>
      <c r="J19" s="4"/>
      <c r="K19" s="47"/>
      <c r="L19" s="45"/>
    </row>
    <row r="20" spans="1:12" x14ac:dyDescent="0.25">
      <c r="A20" s="29"/>
      <c r="B20" s="28"/>
      <c r="C20" s="2" t="s">
        <v>48</v>
      </c>
      <c r="D20" s="3" t="s">
        <v>49</v>
      </c>
      <c r="E20" s="3">
        <v>5</v>
      </c>
      <c r="F20" s="3"/>
      <c r="G20" s="4"/>
      <c r="H20" s="4"/>
      <c r="I20" s="4"/>
      <c r="J20" s="4"/>
      <c r="K20" s="47"/>
      <c r="L20" s="45"/>
    </row>
    <row r="21" spans="1:12" x14ac:dyDescent="0.25">
      <c r="A21" s="29"/>
      <c r="B21" s="28"/>
      <c r="C21" s="2" t="s">
        <v>48</v>
      </c>
      <c r="D21" s="3" t="s">
        <v>10</v>
      </c>
      <c r="E21" s="3">
        <v>9</v>
      </c>
      <c r="F21" s="3">
        <v>14</v>
      </c>
      <c r="G21" s="4"/>
      <c r="H21" s="4"/>
      <c r="I21" s="4"/>
      <c r="J21" s="4"/>
      <c r="K21" s="47"/>
      <c r="L21" s="45"/>
    </row>
    <row r="22" spans="1:12" x14ac:dyDescent="0.25">
      <c r="A22" s="29"/>
      <c r="B22" s="40"/>
      <c r="C22" s="2" t="s">
        <v>48</v>
      </c>
      <c r="D22" s="3" t="s">
        <v>12</v>
      </c>
      <c r="E22" s="3">
        <v>38</v>
      </c>
      <c r="F22" s="3">
        <v>58</v>
      </c>
      <c r="G22" s="4"/>
      <c r="H22" s="4"/>
      <c r="I22" s="4"/>
      <c r="J22" s="4"/>
      <c r="K22" s="47"/>
      <c r="L22" s="45"/>
    </row>
    <row r="23" spans="1:12" x14ac:dyDescent="0.25">
      <c r="A23" s="29"/>
      <c r="B23" s="26" t="s">
        <v>14</v>
      </c>
      <c r="C23" s="27"/>
      <c r="D23" s="3"/>
      <c r="E23" s="5">
        <f>SUM(E18:E22)</f>
        <v>67</v>
      </c>
      <c r="F23" s="5">
        <f>SUM(F18:F22)</f>
        <v>72</v>
      </c>
      <c r="G23" s="6">
        <f>I23/E23</f>
        <v>0</v>
      </c>
      <c r="H23" s="6"/>
      <c r="I23" s="6"/>
      <c r="J23" s="6"/>
      <c r="K23" s="47"/>
      <c r="L23" s="45"/>
    </row>
    <row r="24" spans="1:12" x14ac:dyDescent="0.25">
      <c r="A24" s="29"/>
      <c r="B24" s="39" t="s">
        <v>53</v>
      </c>
      <c r="C24" s="2" t="s">
        <v>54</v>
      </c>
      <c r="D24" s="3" t="s">
        <v>15</v>
      </c>
      <c r="E24" s="3">
        <v>30</v>
      </c>
      <c r="F24" s="3"/>
      <c r="G24" s="4"/>
      <c r="H24" s="4"/>
      <c r="I24" s="4"/>
      <c r="J24" s="4"/>
      <c r="K24" s="47"/>
      <c r="L24" s="45"/>
    </row>
    <row r="25" spans="1:12" x14ac:dyDescent="0.25">
      <c r="A25" s="29"/>
      <c r="B25" s="28"/>
      <c r="C25" s="2" t="s">
        <v>54</v>
      </c>
      <c r="D25" s="3" t="s">
        <v>8</v>
      </c>
      <c r="E25" s="3">
        <v>79</v>
      </c>
      <c r="F25" s="3"/>
      <c r="G25" s="4"/>
      <c r="H25" s="4"/>
      <c r="I25" s="4"/>
      <c r="J25" s="4"/>
      <c r="K25" s="47"/>
      <c r="L25" s="45"/>
    </row>
    <row r="26" spans="1:12" x14ac:dyDescent="0.25">
      <c r="A26" s="29"/>
      <c r="B26" s="28"/>
      <c r="C26" s="2" t="s">
        <v>54</v>
      </c>
      <c r="D26" s="3" t="s">
        <v>9</v>
      </c>
      <c r="E26" s="3">
        <v>5</v>
      </c>
      <c r="F26" s="3"/>
      <c r="G26" s="4"/>
      <c r="H26" s="4"/>
      <c r="I26" s="4"/>
      <c r="J26" s="4"/>
      <c r="K26" s="47"/>
      <c r="L26" s="45"/>
    </row>
    <row r="27" spans="1:12" x14ac:dyDescent="0.25">
      <c r="A27" s="29"/>
      <c r="B27" s="28"/>
      <c r="C27" s="2" t="s">
        <v>54</v>
      </c>
      <c r="D27" s="3" t="s">
        <v>55</v>
      </c>
      <c r="E27" s="3">
        <v>38</v>
      </c>
      <c r="F27" s="3"/>
      <c r="G27" s="4"/>
      <c r="H27" s="4"/>
      <c r="I27" s="4"/>
      <c r="J27" s="4"/>
      <c r="K27" s="47"/>
      <c r="L27" s="45"/>
    </row>
    <row r="28" spans="1:12" x14ac:dyDescent="0.25">
      <c r="A28" s="29"/>
      <c r="B28" s="28"/>
      <c r="C28" s="2" t="s">
        <v>54</v>
      </c>
      <c r="D28" s="3" t="s">
        <v>10</v>
      </c>
      <c r="E28" s="3">
        <v>2</v>
      </c>
      <c r="F28" s="3">
        <v>3</v>
      </c>
      <c r="G28" s="4"/>
      <c r="H28" s="4"/>
      <c r="I28" s="4"/>
      <c r="J28" s="4"/>
      <c r="K28" s="47"/>
      <c r="L28" s="45"/>
    </row>
    <row r="29" spans="1:12" x14ac:dyDescent="0.25">
      <c r="A29" s="29"/>
      <c r="B29" s="28"/>
      <c r="C29" s="2" t="s">
        <v>54</v>
      </c>
      <c r="D29" s="3" t="s">
        <v>12</v>
      </c>
      <c r="E29" s="3">
        <v>200</v>
      </c>
      <c r="F29" s="3">
        <v>333</v>
      </c>
      <c r="G29" s="4"/>
      <c r="H29" s="4"/>
      <c r="I29" s="4"/>
      <c r="J29" s="4"/>
      <c r="K29" s="47"/>
      <c r="L29" s="45"/>
    </row>
    <row r="30" spans="1:12" x14ac:dyDescent="0.25">
      <c r="A30" s="29"/>
      <c r="B30" s="28"/>
      <c r="C30" s="2" t="s">
        <v>54</v>
      </c>
      <c r="D30" s="3" t="s">
        <v>13</v>
      </c>
      <c r="E30" s="3">
        <v>200</v>
      </c>
      <c r="F30" s="3">
        <v>364</v>
      </c>
      <c r="G30" s="4"/>
      <c r="H30" s="4"/>
      <c r="I30" s="4"/>
      <c r="J30" s="4"/>
      <c r="K30" s="47"/>
      <c r="L30" s="45"/>
    </row>
    <row r="31" spans="1:12" x14ac:dyDescent="0.25">
      <c r="A31" s="29"/>
      <c r="B31" s="28"/>
      <c r="C31" s="2" t="s">
        <v>56</v>
      </c>
      <c r="D31" s="3" t="s">
        <v>8</v>
      </c>
      <c r="E31" s="3">
        <v>21</v>
      </c>
      <c r="F31" s="3"/>
      <c r="G31" s="4"/>
      <c r="H31" s="4"/>
      <c r="I31" s="4"/>
      <c r="J31" s="4"/>
      <c r="K31" s="47"/>
      <c r="L31" s="45"/>
    </row>
    <row r="32" spans="1:12" x14ac:dyDescent="0.25">
      <c r="A32" s="29"/>
      <c r="B32" s="28"/>
      <c r="C32" s="2" t="s">
        <v>56</v>
      </c>
      <c r="D32" s="3" t="s">
        <v>9</v>
      </c>
      <c r="E32" s="3">
        <v>5</v>
      </c>
      <c r="F32" s="3"/>
      <c r="G32" s="4"/>
      <c r="H32" s="4"/>
      <c r="I32" s="4"/>
      <c r="J32" s="4"/>
      <c r="K32" s="47"/>
      <c r="L32" s="45"/>
    </row>
    <row r="33" spans="1:12" x14ac:dyDescent="0.25">
      <c r="A33" s="29"/>
      <c r="B33" s="28"/>
      <c r="C33" s="2" t="s">
        <v>56</v>
      </c>
      <c r="D33" s="3" t="s">
        <v>55</v>
      </c>
      <c r="E33" s="3">
        <v>10</v>
      </c>
      <c r="F33" s="3"/>
      <c r="G33" s="4"/>
      <c r="H33" s="4"/>
      <c r="I33" s="4"/>
      <c r="J33" s="4"/>
      <c r="K33" s="47"/>
      <c r="L33" s="45"/>
    </row>
    <row r="34" spans="1:12" x14ac:dyDescent="0.25">
      <c r="A34" s="29"/>
      <c r="B34" s="28"/>
      <c r="C34" s="2" t="s">
        <v>56</v>
      </c>
      <c r="D34" s="3" t="s">
        <v>10</v>
      </c>
      <c r="E34" s="3">
        <v>2</v>
      </c>
      <c r="F34" s="3">
        <v>3</v>
      </c>
      <c r="G34" s="4"/>
      <c r="H34" s="4"/>
      <c r="I34" s="4"/>
      <c r="J34" s="4"/>
      <c r="K34" s="47"/>
      <c r="L34" s="45"/>
    </row>
    <row r="35" spans="1:12" x14ac:dyDescent="0.25">
      <c r="A35" s="29"/>
      <c r="B35" s="28"/>
      <c r="C35" s="2" t="s">
        <v>56</v>
      </c>
      <c r="D35" s="3" t="s">
        <v>12</v>
      </c>
      <c r="E35" s="3">
        <v>40</v>
      </c>
      <c r="F35" s="3">
        <v>67</v>
      </c>
      <c r="G35" s="4"/>
      <c r="H35" s="4"/>
      <c r="I35" s="4"/>
      <c r="J35" s="4"/>
      <c r="K35" s="47"/>
      <c r="L35" s="45"/>
    </row>
    <row r="36" spans="1:12" x14ac:dyDescent="0.25">
      <c r="A36" s="29"/>
      <c r="B36" s="28"/>
      <c r="C36" s="2" t="s">
        <v>56</v>
      </c>
      <c r="D36" s="3" t="s">
        <v>13</v>
      </c>
      <c r="E36" s="3">
        <v>40</v>
      </c>
      <c r="F36" s="3">
        <v>73</v>
      </c>
      <c r="G36" s="4"/>
      <c r="H36" s="4"/>
      <c r="I36" s="4"/>
      <c r="J36" s="4"/>
      <c r="K36" s="47"/>
      <c r="L36" s="45"/>
    </row>
    <row r="37" spans="1:12" x14ac:dyDescent="0.25">
      <c r="A37" s="29"/>
      <c r="B37" s="28"/>
      <c r="C37" s="2" t="s">
        <v>57</v>
      </c>
      <c r="D37" s="3" t="s">
        <v>8</v>
      </c>
      <c r="E37" s="3">
        <v>6</v>
      </c>
      <c r="F37" s="3"/>
      <c r="G37" s="4"/>
      <c r="H37" s="4"/>
      <c r="I37" s="4"/>
      <c r="J37" s="4"/>
      <c r="K37" s="47"/>
      <c r="L37" s="45"/>
    </row>
    <row r="38" spans="1:12" x14ac:dyDescent="0.25">
      <c r="A38" s="29"/>
      <c r="B38" s="28"/>
      <c r="C38" s="2" t="s">
        <v>57</v>
      </c>
      <c r="D38" s="3" t="s">
        <v>9</v>
      </c>
      <c r="E38" s="3">
        <v>4</v>
      </c>
      <c r="F38" s="3"/>
      <c r="G38" s="4"/>
      <c r="H38" s="4"/>
      <c r="I38" s="4"/>
      <c r="J38" s="4"/>
      <c r="K38" s="47"/>
      <c r="L38" s="45"/>
    </row>
    <row r="39" spans="1:12" x14ac:dyDescent="0.25">
      <c r="A39" s="29"/>
      <c r="B39" s="28"/>
      <c r="C39" s="2" t="s">
        <v>57</v>
      </c>
      <c r="D39" s="3" t="s">
        <v>10</v>
      </c>
      <c r="E39" s="3">
        <v>8</v>
      </c>
      <c r="F39" s="3">
        <v>13</v>
      </c>
      <c r="G39" s="4"/>
      <c r="H39" s="4"/>
      <c r="I39" s="4"/>
      <c r="J39" s="4"/>
      <c r="K39" s="47"/>
      <c r="L39" s="45"/>
    </row>
    <row r="40" spans="1:12" x14ac:dyDescent="0.25">
      <c r="A40" s="29"/>
      <c r="B40" s="28"/>
      <c r="C40" s="2" t="s">
        <v>57</v>
      </c>
      <c r="D40" s="3" t="s">
        <v>12</v>
      </c>
      <c r="E40" s="3">
        <v>17</v>
      </c>
      <c r="F40" s="3">
        <v>28</v>
      </c>
      <c r="G40" s="4"/>
      <c r="H40" s="4"/>
      <c r="I40" s="4"/>
      <c r="J40" s="4"/>
      <c r="K40" s="47"/>
      <c r="L40" s="45"/>
    </row>
    <row r="41" spans="1:12" x14ac:dyDescent="0.25">
      <c r="A41" s="29"/>
      <c r="B41" s="28"/>
      <c r="C41" s="2" t="s">
        <v>57</v>
      </c>
      <c r="D41" s="3" t="s">
        <v>13</v>
      </c>
      <c r="E41" s="3">
        <v>20</v>
      </c>
      <c r="F41" s="3">
        <v>36</v>
      </c>
      <c r="G41" s="4"/>
      <c r="H41" s="4"/>
      <c r="I41" s="4"/>
      <c r="J41" s="4"/>
      <c r="K41" s="47"/>
      <c r="L41" s="45"/>
    </row>
    <row r="42" spans="1:12" x14ac:dyDescent="0.25">
      <c r="A42" s="29"/>
      <c r="B42" s="26" t="s">
        <v>14</v>
      </c>
      <c r="C42" s="27"/>
      <c r="D42" s="3"/>
      <c r="E42" s="5">
        <f>SUM(E24:E41)</f>
        <v>727</v>
      </c>
      <c r="F42" s="5">
        <f>SUM(F24:F41)</f>
        <v>920</v>
      </c>
      <c r="G42" s="6">
        <f>I42/E42</f>
        <v>0</v>
      </c>
      <c r="H42" s="6"/>
      <c r="I42" s="6"/>
      <c r="J42" s="6"/>
      <c r="K42" s="47"/>
      <c r="L42" s="45"/>
    </row>
    <row r="43" spans="1:12" x14ac:dyDescent="0.25">
      <c r="A43" s="29"/>
      <c r="B43" s="39" t="s">
        <v>61</v>
      </c>
      <c r="C43" s="2" t="s">
        <v>56</v>
      </c>
      <c r="D43" s="3" t="s">
        <v>15</v>
      </c>
      <c r="E43" s="3">
        <v>20</v>
      </c>
      <c r="F43" s="3"/>
      <c r="G43" s="4"/>
      <c r="H43" s="4"/>
      <c r="I43" s="4"/>
      <c r="J43" s="4"/>
      <c r="K43" s="47"/>
      <c r="L43" s="45"/>
    </row>
    <row r="44" spans="1:12" x14ac:dyDescent="0.25">
      <c r="A44" s="29"/>
      <c r="B44" s="28"/>
      <c r="C44" s="2" t="s">
        <v>56</v>
      </c>
      <c r="D44" s="3" t="s">
        <v>8</v>
      </c>
      <c r="E44" s="3">
        <v>123</v>
      </c>
      <c r="F44" s="3"/>
      <c r="G44" s="4"/>
      <c r="H44" s="4"/>
      <c r="I44" s="4"/>
      <c r="J44" s="4"/>
      <c r="K44" s="47"/>
      <c r="L44" s="45"/>
    </row>
    <row r="45" spans="1:12" x14ac:dyDescent="0.25">
      <c r="A45" s="29"/>
      <c r="B45" s="28"/>
      <c r="C45" s="2" t="s">
        <v>56</v>
      </c>
      <c r="D45" s="3" t="s">
        <v>9</v>
      </c>
      <c r="E45" s="3">
        <v>43</v>
      </c>
      <c r="F45" s="3"/>
      <c r="G45" s="4"/>
      <c r="H45" s="4"/>
      <c r="I45" s="4"/>
      <c r="J45" s="4"/>
      <c r="K45" s="47"/>
      <c r="L45" s="45"/>
    </row>
    <row r="46" spans="1:12" x14ac:dyDescent="0.25">
      <c r="A46" s="29"/>
      <c r="B46" s="28"/>
      <c r="C46" s="2" t="s">
        <v>56</v>
      </c>
      <c r="D46" s="3" t="s">
        <v>55</v>
      </c>
      <c r="E46" s="3">
        <v>38</v>
      </c>
      <c r="F46" s="3"/>
      <c r="G46" s="4"/>
      <c r="H46" s="4"/>
      <c r="I46" s="4"/>
      <c r="J46" s="4"/>
      <c r="K46" s="47"/>
      <c r="L46" s="45"/>
    </row>
    <row r="47" spans="1:12" x14ac:dyDescent="0.25">
      <c r="A47" s="29"/>
      <c r="B47" s="28"/>
      <c r="C47" s="2" t="s">
        <v>56</v>
      </c>
      <c r="D47" s="3" t="s">
        <v>10</v>
      </c>
      <c r="E47" s="3">
        <v>45</v>
      </c>
      <c r="F47" s="3">
        <v>75</v>
      </c>
      <c r="G47" s="4"/>
      <c r="H47" s="4"/>
      <c r="I47" s="4"/>
      <c r="J47" s="4"/>
      <c r="K47" s="47"/>
      <c r="L47" s="45"/>
    </row>
    <row r="48" spans="1:12" x14ac:dyDescent="0.25">
      <c r="A48" s="29"/>
      <c r="B48" s="28"/>
      <c r="C48" s="2" t="s">
        <v>56</v>
      </c>
      <c r="D48" s="3" t="s">
        <v>11</v>
      </c>
      <c r="E48" s="3">
        <v>1</v>
      </c>
      <c r="F48" s="3">
        <v>2</v>
      </c>
      <c r="G48" s="4"/>
      <c r="H48" s="4"/>
      <c r="I48" s="4"/>
      <c r="J48" s="4"/>
      <c r="K48" s="47"/>
      <c r="L48" s="45"/>
    </row>
    <row r="49" spans="1:12" x14ac:dyDescent="0.25">
      <c r="A49" s="29"/>
      <c r="B49" s="28"/>
      <c r="C49" s="2" t="s">
        <v>56</v>
      </c>
      <c r="D49" s="3" t="s">
        <v>12</v>
      </c>
      <c r="E49" s="3">
        <v>150</v>
      </c>
      <c r="F49" s="3">
        <v>250</v>
      </c>
      <c r="G49" s="4"/>
      <c r="H49" s="4"/>
      <c r="I49" s="4"/>
      <c r="J49" s="4"/>
      <c r="K49" s="47"/>
      <c r="L49" s="45"/>
    </row>
    <row r="50" spans="1:12" x14ac:dyDescent="0.25">
      <c r="A50" s="29"/>
      <c r="B50" s="28"/>
      <c r="C50" s="2" t="s">
        <v>56</v>
      </c>
      <c r="D50" s="3" t="s">
        <v>13</v>
      </c>
      <c r="E50" s="3">
        <v>150</v>
      </c>
      <c r="F50" s="3">
        <v>273</v>
      </c>
      <c r="G50" s="4"/>
      <c r="H50" s="4"/>
      <c r="I50" s="4"/>
      <c r="J50" s="4"/>
      <c r="K50" s="47"/>
      <c r="L50" s="45"/>
    </row>
    <row r="51" spans="1:12" x14ac:dyDescent="0.25">
      <c r="A51" s="29"/>
      <c r="B51" s="28"/>
      <c r="C51" s="2" t="s">
        <v>57</v>
      </c>
      <c r="D51" s="3" t="s">
        <v>9</v>
      </c>
      <c r="E51" s="3">
        <v>6</v>
      </c>
      <c r="F51" s="3"/>
      <c r="G51" s="4"/>
      <c r="H51" s="4"/>
      <c r="I51" s="4"/>
      <c r="J51" s="4"/>
      <c r="K51" s="47"/>
      <c r="L51" s="45"/>
    </row>
    <row r="52" spans="1:12" x14ac:dyDescent="0.25">
      <c r="A52" s="29"/>
      <c r="B52" s="28"/>
      <c r="C52" s="2" t="s">
        <v>57</v>
      </c>
      <c r="D52" s="3" t="s">
        <v>10</v>
      </c>
      <c r="E52" s="3">
        <v>6</v>
      </c>
      <c r="F52" s="3"/>
      <c r="G52" s="4"/>
      <c r="H52" s="4"/>
      <c r="I52" s="4"/>
      <c r="J52" s="4"/>
      <c r="K52" s="47"/>
      <c r="L52" s="45"/>
    </row>
    <row r="53" spans="1:12" x14ac:dyDescent="0.25">
      <c r="A53" s="29"/>
      <c r="B53" s="28"/>
      <c r="C53" s="2" t="s">
        <v>57</v>
      </c>
      <c r="D53" s="3" t="s">
        <v>12</v>
      </c>
      <c r="E53" s="3">
        <v>28</v>
      </c>
      <c r="F53" s="3">
        <v>47</v>
      </c>
      <c r="G53" s="4"/>
      <c r="H53" s="4"/>
      <c r="I53" s="4"/>
      <c r="J53" s="4"/>
      <c r="K53" s="47"/>
      <c r="L53" s="45"/>
    </row>
    <row r="54" spans="1:12" x14ac:dyDescent="0.25">
      <c r="A54" s="29"/>
      <c r="B54" s="28"/>
      <c r="C54" s="2" t="s">
        <v>57</v>
      </c>
      <c r="D54" s="3" t="s">
        <v>13</v>
      </c>
      <c r="E54" s="3">
        <v>30</v>
      </c>
      <c r="F54" s="3">
        <v>50</v>
      </c>
      <c r="G54" s="4"/>
      <c r="H54" s="4"/>
      <c r="I54" s="4"/>
      <c r="J54" s="4"/>
      <c r="K54" s="47"/>
      <c r="L54" s="45"/>
    </row>
    <row r="55" spans="1:12" x14ac:dyDescent="0.25">
      <c r="A55" s="29"/>
      <c r="B55" s="28"/>
      <c r="C55" s="2" t="s">
        <v>54</v>
      </c>
      <c r="D55" s="3" t="s">
        <v>15</v>
      </c>
      <c r="E55" s="3">
        <v>2</v>
      </c>
      <c r="F55" s="3"/>
      <c r="G55" s="4"/>
      <c r="H55" s="4"/>
      <c r="I55" s="4"/>
      <c r="J55" s="4"/>
      <c r="K55" s="47"/>
      <c r="L55" s="45"/>
    </row>
    <row r="56" spans="1:12" x14ac:dyDescent="0.25">
      <c r="A56" s="29"/>
      <c r="B56" s="28"/>
      <c r="C56" s="2" t="s">
        <v>54</v>
      </c>
      <c r="D56" s="3" t="s">
        <v>8</v>
      </c>
      <c r="E56" s="3">
        <v>20</v>
      </c>
      <c r="F56" s="3"/>
      <c r="G56" s="4"/>
      <c r="H56" s="4"/>
      <c r="I56" s="4"/>
      <c r="J56" s="4"/>
      <c r="K56" s="47"/>
      <c r="L56" s="45"/>
    </row>
    <row r="57" spans="1:12" x14ac:dyDescent="0.25">
      <c r="A57" s="29"/>
      <c r="B57" s="28"/>
      <c r="C57" s="2" t="s">
        <v>54</v>
      </c>
      <c r="D57" s="3" t="s">
        <v>9</v>
      </c>
      <c r="E57" s="3">
        <v>2</v>
      </c>
      <c r="F57" s="3"/>
      <c r="G57" s="4"/>
      <c r="H57" s="4"/>
      <c r="I57" s="4"/>
      <c r="J57" s="4"/>
      <c r="K57" s="47"/>
      <c r="L57" s="45"/>
    </row>
    <row r="58" spans="1:12" x14ac:dyDescent="0.25">
      <c r="A58" s="29"/>
      <c r="B58" s="28"/>
      <c r="C58" s="2" t="s">
        <v>54</v>
      </c>
      <c r="D58" s="3" t="s">
        <v>55</v>
      </c>
      <c r="E58" s="3">
        <v>5</v>
      </c>
      <c r="F58" s="3"/>
      <c r="G58" s="4"/>
      <c r="H58" s="4"/>
      <c r="I58" s="4"/>
      <c r="J58" s="4"/>
      <c r="K58" s="47"/>
      <c r="L58" s="45"/>
    </row>
    <row r="59" spans="1:12" x14ac:dyDescent="0.25">
      <c r="A59" s="29"/>
      <c r="B59" s="28"/>
      <c r="C59" s="2" t="s">
        <v>54</v>
      </c>
      <c r="D59" s="3" t="s">
        <v>12</v>
      </c>
      <c r="E59" s="3">
        <v>25</v>
      </c>
      <c r="F59" s="3">
        <v>42</v>
      </c>
      <c r="G59" s="4"/>
      <c r="H59" s="4"/>
      <c r="I59" s="4"/>
      <c r="J59" s="4"/>
      <c r="K59" s="47"/>
      <c r="L59" s="45"/>
    </row>
    <row r="60" spans="1:12" x14ac:dyDescent="0.25">
      <c r="A60" s="29"/>
      <c r="B60" s="28"/>
      <c r="C60" s="2" t="s">
        <v>54</v>
      </c>
      <c r="D60" s="3" t="s">
        <v>13</v>
      </c>
      <c r="E60" s="3">
        <v>30</v>
      </c>
      <c r="F60" s="3">
        <v>55</v>
      </c>
      <c r="G60" s="4"/>
      <c r="H60" s="4"/>
      <c r="I60" s="4"/>
      <c r="J60" s="4"/>
      <c r="K60" s="47"/>
      <c r="L60" s="45"/>
    </row>
    <row r="61" spans="1:12" x14ac:dyDescent="0.25">
      <c r="A61" s="29"/>
      <c r="B61" s="28"/>
      <c r="C61" s="2" t="s">
        <v>58</v>
      </c>
      <c r="D61" s="3" t="s">
        <v>12</v>
      </c>
      <c r="E61" s="3">
        <v>4</v>
      </c>
      <c r="F61" s="3">
        <v>7</v>
      </c>
      <c r="G61" s="4"/>
      <c r="H61" s="4"/>
      <c r="I61" s="4"/>
      <c r="J61" s="4"/>
      <c r="K61" s="47"/>
      <c r="L61" s="45"/>
    </row>
    <row r="62" spans="1:12" x14ac:dyDescent="0.25">
      <c r="A62" s="29"/>
      <c r="B62" s="26" t="s">
        <v>14</v>
      </c>
      <c r="C62" s="27"/>
      <c r="D62" s="3"/>
      <c r="E62" s="5">
        <f>SUM(E43:E61)</f>
        <v>728</v>
      </c>
      <c r="F62" s="5">
        <f>SUM(F18:F61)</f>
        <v>2785</v>
      </c>
      <c r="G62" s="6">
        <f>I62/E62</f>
        <v>0</v>
      </c>
      <c r="H62" s="6"/>
      <c r="I62" s="6"/>
      <c r="J62" s="6"/>
      <c r="K62" s="47"/>
      <c r="L62" s="45"/>
    </row>
    <row r="63" spans="1:12" x14ac:dyDescent="0.25">
      <c r="A63" s="30"/>
      <c r="B63" s="23" t="s">
        <v>16</v>
      </c>
      <c r="C63" s="24"/>
      <c r="D63" s="25"/>
      <c r="E63" s="5">
        <f>SUM(E62,E42,E23,E17,E10)</f>
        <v>3125</v>
      </c>
      <c r="F63" s="5">
        <f>SUM(F62,F42,F23,F17,F10)</f>
        <v>5242</v>
      </c>
      <c r="G63" s="6">
        <f>I63/E63</f>
        <v>0</v>
      </c>
      <c r="H63" s="6"/>
      <c r="I63" s="6"/>
      <c r="J63" s="6"/>
      <c r="K63" s="48"/>
      <c r="L63" s="46"/>
    </row>
    <row r="66" spans="1:9" ht="15.75" x14ac:dyDescent="0.25">
      <c r="A66" s="8" t="s">
        <v>18</v>
      </c>
      <c r="B66" s="8"/>
      <c r="C66" s="8"/>
      <c r="D66" s="8"/>
      <c r="I66" s="8" t="s">
        <v>19</v>
      </c>
    </row>
    <row r="67" spans="1:9" ht="15.75" x14ac:dyDescent="0.25">
      <c r="A67" s="9" t="s">
        <v>62</v>
      </c>
      <c r="B67" s="9"/>
      <c r="C67" s="9"/>
      <c r="D67" s="9"/>
      <c r="I67" s="9" t="s">
        <v>20</v>
      </c>
    </row>
    <row r="68" spans="1:9" ht="15.75" x14ac:dyDescent="0.25">
      <c r="A68" s="10" t="s">
        <v>63</v>
      </c>
      <c r="B68" s="10"/>
      <c r="C68" s="10"/>
      <c r="D68" s="10"/>
      <c r="E68"/>
    </row>
    <row r="69" spans="1:9" ht="15.75" x14ac:dyDescent="0.25">
      <c r="A69" s="11"/>
      <c r="B69"/>
      <c r="C69"/>
      <c r="D69"/>
      <c r="E69"/>
    </row>
    <row r="70" spans="1:9" ht="15.75" x14ac:dyDescent="0.25">
      <c r="A70" s="43" t="s">
        <v>21</v>
      </c>
      <c r="B70" s="43"/>
      <c r="C70" s="43"/>
      <c r="D70" s="43"/>
      <c r="E70"/>
    </row>
    <row r="71" spans="1:9" ht="15.75" x14ac:dyDescent="0.25">
      <c r="A71" s="44" t="s">
        <v>22</v>
      </c>
      <c r="B71" s="44"/>
      <c r="C71" s="44"/>
      <c r="D71" s="44"/>
      <c r="E71"/>
    </row>
    <row r="72" spans="1:9" ht="15.75" x14ac:dyDescent="0.25">
      <c r="A72" s="12"/>
      <c r="B72"/>
      <c r="C72"/>
      <c r="D72"/>
      <c r="E72"/>
    </row>
    <row r="73" spans="1:9" x14ac:dyDescent="0.25">
      <c r="A73" s="42" t="s">
        <v>23</v>
      </c>
      <c r="B73" s="42"/>
      <c r="C73"/>
      <c r="D73"/>
      <c r="E73"/>
    </row>
    <row r="74" spans="1:9" x14ac:dyDescent="0.25">
      <c r="A74" s="42" t="s">
        <v>24</v>
      </c>
      <c r="B74" s="42"/>
      <c r="C74" s="42"/>
      <c r="D74" s="42"/>
      <c r="E74"/>
    </row>
    <row r="75" spans="1:9" x14ac:dyDescent="0.25">
      <c r="A75" s="13"/>
      <c r="B75" s="13"/>
      <c r="C75" s="13"/>
      <c r="D75" s="13"/>
      <c r="E75"/>
    </row>
    <row r="76" spans="1:9" x14ac:dyDescent="0.25">
      <c r="A76" s="42" t="s">
        <v>25</v>
      </c>
      <c r="B76" s="42"/>
      <c r="C76"/>
      <c r="D76"/>
      <c r="E76"/>
    </row>
    <row r="77" spans="1:9" x14ac:dyDescent="0.25">
      <c r="A77" s="42" t="s">
        <v>43</v>
      </c>
      <c r="B77" s="42"/>
      <c r="C77" s="42"/>
      <c r="D77" s="42"/>
      <c r="E77"/>
    </row>
  </sheetData>
  <autoFilter ref="A4:K4" xr:uid="{00000000-0009-0000-0000-000001000000}"/>
  <mergeCells count="23">
    <mergeCell ref="A1:K1"/>
    <mergeCell ref="A2:K2"/>
    <mergeCell ref="A3:K3"/>
    <mergeCell ref="L5:L63"/>
    <mergeCell ref="A5:A63"/>
    <mergeCell ref="B5:B9"/>
    <mergeCell ref="K5:K63"/>
    <mergeCell ref="B10:C10"/>
    <mergeCell ref="B11:B16"/>
    <mergeCell ref="B17:C17"/>
    <mergeCell ref="B18:B22"/>
    <mergeCell ref="B23:C23"/>
    <mergeCell ref="B24:B41"/>
    <mergeCell ref="B42:C42"/>
    <mergeCell ref="B43:B61"/>
    <mergeCell ref="B62:C62"/>
    <mergeCell ref="B63:D63"/>
    <mergeCell ref="A77:D77"/>
    <mergeCell ref="A70:D70"/>
    <mergeCell ref="A71:D71"/>
    <mergeCell ref="A73:B73"/>
    <mergeCell ref="A74:D74"/>
    <mergeCell ref="A76:B76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4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I25"/>
  <sheetViews>
    <sheetView workbookViewId="0">
      <selection activeCell="D29" sqref="D29"/>
    </sheetView>
  </sheetViews>
  <sheetFormatPr defaultRowHeight="15" x14ac:dyDescent="0.25"/>
  <cols>
    <col min="2" max="2" width="9.7109375" customWidth="1"/>
    <col min="3" max="6" width="19" customWidth="1"/>
    <col min="7" max="7" width="13.28515625" customWidth="1"/>
  </cols>
  <sheetData>
    <row r="2" spans="2:9" ht="15.75" x14ac:dyDescent="0.25">
      <c r="B2" s="49" t="s">
        <v>26</v>
      </c>
      <c r="C2" s="49"/>
      <c r="D2" s="49"/>
      <c r="E2" s="49"/>
      <c r="F2" s="49"/>
      <c r="G2" s="49"/>
      <c r="H2" s="14"/>
      <c r="I2" s="14"/>
    </row>
    <row r="3" spans="2:9" ht="15.75" x14ac:dyDescent="0.25">
      <c r="B3" s="50" t="s">
        <v>27</v>
      </c>
      <c r="C3" s="50"/>
      <c r="D3" s="50"/>
      <c r="E3" s="50"/>
      <c r="F3" s="50"/>
      <c r="G3" s="50"/>
      <c r="H3" s="15"/>
      <c r="I3" s="15"/>
    </row>
    <row r="4" spans="2:9" ht="15.75" customHeight="1" x14ac:dyDescent="0.25">
      <c r="B4" s="51" t="s">
        <v>28</v>
      </c>
      <c r="C4" s="51"/>
      <c r="D4" s="51"/>
      <c r="E4" s="51"/>
      <c r="F4" s="51"/>
      <c r="G4" s="51"/>
      <c r="H4" s="15"/>
      <c r="I4" s="15"/>
    </row>
    <row r="5" spans="2:9" ht="15.75" x14ac:dyDescent="0.25">
      <c r="B5" s="50" t="s">
        <v>42</v>
      </c>
      <c r="C5" s="50"/>
      <c r="D5" s="50"/>
      <c r="E5" s="50"/>
      <c r="F5" s="50"/>
      <c r="G5" s="50"/>
      <c r="H5" s="15"/>
      <c r="I5" s="15"/>
    </row>
    <row r="6" spans="2:9" ht="15.75" x14ac:dyDescent="0.25">
      <c r="B6" s="50" t="s">
        <v>64</v>
      </c>
      <c r="C6" s="50"/>
      <c r="D6" s="50"/>
      <c r="E6" s="50"/>
      <c r="F6" s="50"/>
      <c r="G6" s="50"/>
      <c r="H6" s="16"/>
      <c r="I6" s="16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ht="15.75" x14ac:dyDescent="0.25">
      <c r="B8" s="16"/>
      <c r="C8" s="16"/>
      <c r="D8" s="16"/>
      <c r="E8" s="16"/>
      <c r="F8" s="16"/>
      <c r="G8" s="16"/>
      <c r="H8" s="16"/>
      <c r="I8" s="16"/>
    </row>
    <row r="9" spans="2:9" ht="15.75" x14ac:dyDescent="0.25">
      <c r="B9" s="52" t="s">
        <v>29</v>
      </c>
      <c r="C9" s="54" t="s">
        <v>30</v>
      </c>
      <c r="D9" s="55"/>
      <c r="E9" s="55"/>
      <c r="F9" s="56"/>
      <c r="G9" s="57" t="s">
        <v>31</v>
      </c>
      <c r="H9" s="16"/>
      <c r="I9" s="16"/>
    </row>
    <row r="10" spans="2:9" ht="15.75" x14ac:dyDescent="0.25">
      <c r="B10" s="53"/>
      <c r="C10" s="17" t="s">
        <v>32</v>
      </c>
      <c r="D10" s="17" t="s">
        <v>33</v>
      </c>
      <c r="E10" s="17" t="s">
        <v>34</v>
      </c>
      <c r="F10" s="17" t="s">
        <v>35</v>
      </c>
      <c r="G10" s="53"/>
      <c r="H10" s="16"/>
      <c r="I10" s="16"/>
    </row>
    <row r="11" spans="2:9" ht="15.75" x14ac:dyDescent="0.25">
      <c r="B11" s="18" t="s">
        <v>36</v>
      </c>
      <c r="C11" s="17">
        <v>0</v>
      </c>
      <c r="D11" s="17">
        <v>0</v>
      </c>
      <c r="E11" s="17">
        <v>2000</v>
      </c>
      <c r="F11" s="17">
        <v>1125</v>
      </c>
      <c r="G11" s="19">
        <f>SUM(C11:F11)</f>
        <v>3125</v>
      </c>
      <c r="H11" s="16"/>
      <c r="I11" s="16"/>
    </row>
    <row r="12" spans="2:9" ht="15.75" x14ac:dyDescent="0.25">
      <c r="B12" s="16"/>
      <c r="C12" s="16"/>
      <c r="D12" s="16"/>
      <c r="E12" s="16"/>
      <c r="F12" s="16"/>
      <c r="G12" s="16"/>
      <c r="H12" s="16">
        <f>'Приложение №1 17-11-26 '!E63</f>
        <v>3125</v>
      </c>
      <c r="I12" s="16"/>
    </row>
    <row r="14" spans="2:9" ht="15.75" x14ac:dyDescent="0.25">
      <c r="B14" s="8" t="s">
        <v>18</v>
      </c>
      <c r="C14" s="8"/>
      <c r="D14" s="8"/>
      <c r="E14" s="8"/>
      <c r="F14" s="8" t="s">
        <v>19</v>
      </c>
      <c r="G14" s="8"/>
    </row>
    <row r="15" spans="2:9" ht="15.75" x14ac:dyDescent="0.25">
      <c r="B15" s="9" t="s">
        <v>62</v>
      </c>
      <c r="C15" s="9"/>
      <c r="D15" s="9"/>
      <c r="E15" s="9"/>
      <c r="F15" s="9" t="s">
        <v>20</v>
      </c>
      <c r="G15" s="9"/>
    </row>
    <row r="16" spans="2:9" ht="15.75" x14ac:dyDescent="0.25">
      <c r="B16" s="10" t="s">
        <v>63</v>
      </c>
      <c r="C16" s="10"/>
      <c r="D16" s="10"/>
      <c r="E16" s="10"/>
    </row>
    <row r="17" spans="2:5" ht="15.75" x14ac:dyDescent="0.25">
      <c r="B17" s="11"/>
    </row>
    <row r="18" spans="2:5" ht="15.75" x14ac:dyDescent="0.25">
      <c r="B18" s="43" t="s">
        <v>21</v>
      </c>
      <c r="C18" s="43"/>
      <c r="D18" s="43"/>
      <c r="E18" s="43"/>
    </row>
    <row r="19" spans="2:5" ht="15.75" x14ac:dyDescent="0.25">
      <c r="B19" s="44" t="s">
        <v>22</v>
      </c>
      <c r="C19" s="44"/>
      <c r="D19" s="44"/>
      <c r="E19" s="44"/>
    </row>
    <row r="20" spans="2:5" ht="15.75" x14ac:dyDescent="0.25">
      <c r="B20" s="12"/>
    </row>
    <row r="21" spans="2:5" x14ac:dyDescent="0.25">
      <c r="B21" s="42" t="s">
        <v>23</v>
      </c>
      <c r="C21" s="42"/>
    </row>
    <row r="22" spans="2:5" x14ac:dyDescent="0.25">
      <c r="B22" s="42" t="s">
        <v>24</v>
      </c>
      <c r="C22" s="42"/>
      <c r="D22" s="42"/>
      <c r="E22" s="42"/>
    </row>
    <row r="23" spans="2:5" x14ac:dyDescent="0.25">
      <c r="B23" s="13"/>
      <c r="C23" s="13"/>
      <c r="D23" s="13"/>
      <c r="E23" s="13"/>
    </row>
    <row r="24" spans="2:5" x14ac:dyDescent="0.25">
      <c r="B24" s="42" t="s">
        <v>25</v>
      </c>
      <c r="C24" s="42"/>
    </row>
    <row r="25" spans="2:5" x14ac:dyDescent="0.25">
      <c r="B25" s="42" t="s">
        <v>43</v>
      </c>
      <c r="C25" s="42"/>
      <c r="D25" s="42"/>
      <c r="E25" s="42"/>
    </row>
  </sheetData>
  <mergeCells count="14">
    <mergeCell ref="B25:E25"/>
    <mergeCell ref="B2:G2"/>
    <mergeCell ref="B3:G3"/>
    <mergeCell ref="B4:G4"/>
    <mergeCell ref="B5:G5"/>
    <mergeCell ref="B6:G6"/>
    <mergeCell ref="B9:B10"/>
    <mergeCell ref="C9:F9"/>
    <mergeCell ref="G9:G10"/>
    <mergeCell ref="B18:E18"/>
    <mergeCell ref="B19:E19"/>
    <mergeCell ref="B21:C21"/>
    <mergeCell ref="B22:E22"/>
    <mergeCell ref="B24:C24"/>
  </mergeCells>
  <pageMargins left="0.7" right="0.7" top="0.75" bottom="0.75" header="0.3" footer="0.3"/>
  <pageSetup paperSize="9" scale="72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№1 17-11-26 </vt:lpstr>
      <vt:lpstr>Приложение №2 17-11-26</vt:lpstr>
      <vt:lpstr>Приложение №3 17-11-26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Rusinov</dc:creator>
  <cp:lastModifiedBy>Admin Admin</cp:lastModifiedBy>
  <cp:lastPrinted>2025-08-26T09:43:51Z</cp:lastPrinted>
  <dcterms:created xsi:type="dcterms:W3CDTF">2025-06-23T11:53:00Z</dcterms:created>
  <dcterms:modified xsi:type="dcterms:W3CDTF">2026-05-15T08:04:45Z</dcterms:modified>
</cp:coreProperties>
</file>