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ЪРВОДОБИВ\ТЪРГОВЕ, ДОГОВОРИ, АНЕКСИ\ЕЛЕКТРОННИ ТЪРГОВЕ\26 18-7-26\18-7-26 нов без Н.КОЗЛЕВО\"/>
    </mc:Choice>
  </mc:AlternateContent>
  <xr:revisionPtr revIDLastSave="0" documentId="13_ncr:1_{EC78BA2B-4A31-476E-A283-5CB4FCD43E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риложение 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2" l="1"/>
  <c r="L38" i="2"/>
  <c r="N38" i="2" l="1"/>
  <c r="I3" i="2" l="1"/>
  <c r="I4" i="2" l="1"/>
  <c r="J4" i="2" s="1"/>
  <c r="I5" i="2"/>
  <c r="J5" i="2" s="1"/>
  <c r="I9" i="2"/>
  <c r="I10" i="2"/>
  <c r="J10" i="2" s="1"/>
  <c r="I14" i="2"/>
  <c r="I18" i="2"/>
  <c r="I20" i="2" s="1"/>
  <c r="J20" i="2" s="1"/>
  <c r="I22" i="2"/>
  <c r="I24" i="2" s="1"/>
  <c r="J24" i="2" s="1"/>
  <c r="I26" i="2"/>
  <c r="I28" i="2" s="1"/>
  <c r="J28" i="2" s="1"/>
  <c r="I30" i="2"/>
  <c r="I32" i="2" s="1"/>
  <c r="J32" i="2" s="1"/>
  <c r="I34" i="2"/>
  <c r="J3" i="2"/>
  <c r="H9" i="2"/>
  <c r="H10" i="2"/>
  <c r="H14" i="2"/>
  <c r="H18" i="2"/>
  <c r="H22" i="2"/>
  <c r="H26" i="2"/>
  <c r="H30" i="2"/>
  <c r="H34" i="2"/>
  <c r="H4" i="2"/>
  <c r="H5" i="2"/>
  <c r="H3" i="2"/>
  <c r="F36" i="2"/>
  <c r="F32" i="2"/>
  <c r="F28" i="2"/>
  <c r="F24" i="2"/>
  <c r="F20" i="2"/>
  <c r="F16" i="2"/>
  <c r="F12" i="2"/>
  <c r="F7" i="2"/>
  <c r="F38" i="2" l="1"/>
  <c r="J34" i="2"/>
  <c r="I36" i="2"/>
  <c r="J36" i="2" s="1"/>
  <c r="J30" i="2"/>
  <c r="J26" i="2"/>
  <c r="J22" i="2"/>
  <c r="J18" i="2"/>
  <c r="J14" i="2"/>
  <c r="I16" i="2"/>
  <c r="J16" i="2" s="1"/>
  <c r="J9" i="2"/>
  <c r="I12" i="2"/>
  <c r="J12" i="2" s="1"/>
  <c r="I7" i="2"/>
  <c r="J7" i="2" l="1"/>
  <c r="J38" i="2" s="1"/>
  <c r="I38" i="2"/>
  <c r="K38" i="2" l="1"/>
</calcChain>
</file>

<file path=xl/sharedStrings.xml><?xml version="1.0" encoding="utf-8"?>
<sst xmlns="http://schemas.openxmlformats.org/spreadsheetml/2006/main" count="75" uniqueCount="34">
  <si>
    <t>Дървесен вид</t>
  </si>
  <si>
    <t>Сортимент</t>
  </si>
  <si>
    <t>Отдел и под-отдел</t>
  </si>
  <si>
    <t>липа</t>
  </si>
  <si>
    <t>ПРИЛОЖЕНИЕ 1</t>
  </si>
  <si>
    <t>пл.куб.м.</t>
  </si>
  <si>
    <t>пр.куб.м.</t>
  </si>
  <si>
    <t>мерна единица</t>
  </si>
  <si>
    <t>Обект</t>
  </si>
  <si>
    <t>Едра - трупи за бичене - d на т.к. 18-29 см</t>
  </si>
  <si>
    <t>червен дъб</t>
  </si>
  <si>
    <t>84 б</t>
  </si>
  <si>
    <t>зимен дъб</t>
  </si>
  <si>
    <t>бук</t>
  </si>
  <si>
    <t>Едра - технологична дървесина</t>
  </si>
  <si>
    <t>273 б</t>
  </si>
  <si>
    <t>69 в</t>
  </si>
  <si>
    <t>277 б</t>
  </si>
  <si>
    <t>Гаранция за участие, лева</t>
  </si>
  <si>
    <t>398 в</t>
  </si>
  <si>
    <t>408 м</t>
  </si>
  <si>
    <t>414 г</t>
  </si>
  <si>
    <t>382 е</t>
  </si>
  <si>
    <t>Гаранция за участие, евро</t>
  </si>
  <si>
    <t>Стъпка на наддаване, лева</t>
  </si>
  <si>
    <t>Стъпка на наддаване, евро</t>
  </si>
  <si>
    <t>Всичко за подотдела:</t>
  </si>
  <si>
    <t>Прогнозно количество дървесина/куб.м./</t>
  </si>
  <si>
    <t>Начална един. цена  - лв./куб.м./ без ДДС</t>
  </si>
  <si>
    <t>Начална един. цена  - евро/куб.м./ без ДДС</t>
  </si>
  <si>
    <t xml:space="preserve">Начална обща стойност стойност, евро без ДДС </t>
  </si>
  <si>
    <t xml:space="preserve">Начална обща стойност стойност, лв. без ДДС </t>
  </si>
  <si>
    <t>18-7-26</t>
  </si>
  <si>
    <t>Общо  обект №18-7-26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</si>
</sst>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45">
    <xf numFmtId="0" fontId="1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>
      <alignment horizontal="right"/>
    </xf>
    <xf numFmtId="0" fontId="1" fillId="0" borderId="1" xfId="0" applyFont="1" applyFill="1" applyBorder="1" applyAlignment="1"/>
    <xf numFmtId="0" fontId="4" fillId="0" borderId="1" xfId="0" applyNumberFormat="1" applyFont="1" applyFill="1" applyBorder="1" applyAlignment="1" applyProtection="1">
      <alignment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right"/>
    </xf>
    <xf numFmtId="0" fontId="2" fillId="0" borderId="1" xfId="0" applyNumberFormat="1" applyFont="1" applyFill="1" applyBorder="1" applyAlignment="1" applyProtection="1">
      <alignment horizontal="right"/>
    </xf>
    <xf numFmtId="2" fontId="2" fillId="0" borderId="1" xfId="0" applyNumberFormat="1" applyFont="1" applyFill="1" applyBorder="1" applyAlignment="1" applyProtection="1">
      <alignment horizontal="right"/>
    </xf>
    <xf numFmtId="2" fontId="2" fillId="0" borderId="1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>
      <alignment vertical="top"/>
    </xf>
    <xf numFmtId="2" fontId="2" fillId="0" borderId="1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vertical="center"/>
    </xf>
    <xf numFmtId="2" fontId="1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2" fontId="1" fillId="0" borderId="1" xfId="0" applyNumberFormat="1" applyFont="1" applyFill="1" applyBorder="1" applyAlignment="1" applyProtection="1">
      <alignment horizont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2" fontId="1" fillId="0" borderId="2" xfId="0" applyNumberFormat="1" applyFont="1" applyFill="1" applyBorder="1" applyAlignment="1" applyProtection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4" xfId="0" applyNumberFormat="1" applyFont="1" applyFill="1" applyBorder="1" applyAlignment="1" applyProtection="1">
      <alignment horizontal="center"/>
    </xf>
    <xf numFmtId="1" fontId="2" fillId="2" borderId="1" xfId="0" applyNumberFormat="1" applyFont="1" applyFill="1" applyBorder="1" applyAlignment="1" applyProtection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topLeftCell="D25" zoomScale="110" zoomScaleNormal="110" zoomScaleSheetLayoutView="150" workbookViewId="0">
      <selection activeCell="D40" sqref="D40"/>
    </sheetView>
  </sheetViews>
  <sheetFormatPr defaultRowHeight="13.2" x14ac:dyDescent="0.25"/>
  <cols>
    <col min="1" max="1" width="10.5546875" customWidth="1"/>
    <col min="2" max="2" width="6.44140625" customWidth="1"/>
    <col min="3" max="3" width="11.44140625" style="16" customWidth="1"/>
    <col min="4" max="4" width="38.77734375" customWidth="1"/>
    <col min="5" max="5" width="9.88671875" customWidth="1"/>
    <col min="6" max="6" width="9.109375" customWidth="1"/>
    <col min="7" max="9" width="10.21875" customWidth="1"/>
    <col min="10" max="11" width="11.6640625" customWidth="1"/>
    <col min="12" max="12" width="9.44140625" customWidth="1"/>
    <col min="13" max="13" width="10" customWidth="1"/>
    <col min="14" max="14" width="11.109375" customWidth="1"/>
  </cols>
  <sheetData>
    <row r="1" spans="1:14" x14ac:dyDescent="0.25">
      <c r="A1" s="36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14"/>
    </row>
    <row r="2" spans="1:14" s="21" customFormat="1" ht="79.2" customHeight="1" x14ac:dyDescent="0.25">
      <c r="A2" s="2" t="s">
        <v>8</v>
      </c>
      <c r="B2" s="8" t="s">
        <v>2</v>
      </c>
      <c r="C2" s="15" t="s">
        <v>0</v>
      </c>
      <c r="D2" s="1" t="s">
        <v>1</v>
      </c>
      <c r="E2" s="9" t="s">
        <v>7</v>
      </c>
      <c r="F2" s="2" t="s">
        <v>27</v>
      </c>
      <c r="G2" s="9" t="s">
        <v>29</v>
      </c>
      <c r="H2" s="9" t="s">
        <v>28</v>
      </c>
      <c r="I2" s="9" t="s">
        <v>30</v>
      </c>
      <c r="J2" s="10" t="s">
        <v>31</v>
      </c>
      <c r="K2" s="2" t="s">
        <v>23</v>
      </c>
      <c r="L2" s="2" t="s">
        <v>18</v>
      </c>
      <c r="M2" s="2" t="s">
        <v>25</v>
      </c>
      <c r="N2" s="22" t="s">
        <v>24</v>
      </c>
    </row>
    <row r="3" spans="1:14" ht="13.2" customHeight="1" x14ac:dyDescent="0.25">
      <c r="A3" s="38" t="s">
        <v>32</v>
      </c>
      <c r="B3" s="37" t="s">
        <v>11</v>
      </c>
      <c r="C3" s="3" t="s">
        <v>13</v>
      </c>
      <c r="D3" s="7" t="s">
        <v>14</v>
      </c>
      <c r="E3" s="7" t="s">
        <v>6</v>
      </c>
      <c r="F3" s="4">
        <v>3</v>
      </c>
      <c r="G3" s="27">
        <v>36.72</v>
      </c>
      <c r="H3" s="5">
        <f>G3*1.95583</f>
        <v>71.818077599999995</v>
      </c>
      <c r="I3" s="6">
        <f>F3*G3</f>
        <v>110.16</v>
      </c>
      <c r="J3" s="5">
        <f>I3*1.95583</f>
        <v>215.4542328</v>
      </c>
      <c r="K3" s="41"/>
      <c r="L3" s="34"/>
      <c r="M3" s="41"/>
      <c r="N3" s="33"/>
    </row>
    <row r="4" spans="1:14" ht="13.2" customHeight="1" x14ac:dyDescent="0.25">
      <c r="A4" s="39"/>
      <c r="B4" s="37"/>
      <c r="C4" s="3" t="s">
        <v>12</v>
      </c>
      <c r="D4" s="7" t="s">
        <v>9</v>
      </c>
      <c r="E4" s="7" t="s">
        <v>5</v>
      </c>
      <c r="F4" s="4">
        <v>25</v>
      </c>
      <c r="G4" s="27">
        <v>61.2</v>
      </c>
      <c r="H4" s="5">
        <f t="shared" ref="H4:H34" si="0">G4*1.95583</f>
        <v>119.69679600000001</v>
      </c>
      <c r="I4" s="6">
        <f t="shared" ref="I4:I34" si="1">F4*G4</f>
        <v>1530</v>
      </c>
      <c r="J4" s="5">
        <f t="shared" ref="J4:J34" si="2">I4*1.95583</f>
        <v>2992.4198999999999</v>
      </c>
      <c r="K4" s="42"/>
      <c r="L4" s="34"/>
      <c r="M4" s="42"/>
      <c r="N4" s="33"/>
    </row>
    <row r="5" spans="1:14" ht="13.2" customHeight="1" x14ac:dyDescent="0.25">
      <c r="A5" s="39"/>
      <c r="B5" s="37"/>
      <c r="C5" s="3" t="s">
        <v>3</v>
      </c>
      <c r="D5" s="7" t="s">
        <v>9</v>
      </c>
      <c r="E5" s="7" t="s">
        <v>5</v>
      </c>
      <c r="F5" s="4">
        <v>58</v>
      </c>
      <c r="G5" s="27">
        <v>48.32</v>
      </c>
      <c r="H5" s="5">
        <f t="shared" si="0"/>
        <v>94.505705599999999</v>
      </c>
      <c r="I5" s="6">
        <f t="shared" si="1"/>
        <v>2802.56</v>
      </c>
      <c r="J5" s="5">
        <f t="shared" si="2"/>
        <v>5481.3309247999996</v>
      </c>
      <c r="K5" s="42"/>
      <c r="L5" s="34"/>
      <c r="M5" s="42"/>
      <c r="N5" s="33"/>
    </row>
    <row r="6" spans="1:14" ht="13.2" customHeight="1" x14ac:dyDescent="0.25">
      <c r="A6" s="39"/>
      <c r="B6" s="31"/>
      <c r="C6" s="3"/>
      <c r="D6" s="7"/>
      <c r="E6" s="7"/>
      <c r="F6" s="4"/>
      <c r="G6" s="27"/>
      <c r="H6" s="5"/>
      <c r="I6" s="6"/>
      <c r="J6" s="5"/>
      <c r="K6" s="42"/>
      <c r="L6" s="34"/>
      <c r="M6" s="42"/>
      <c r="N6" s="33"/>
    </row>
    <row r="7" spans="1:14" s="29" customFormat="1" ht="12.75" customHeight="1" x14ac:dyDescent="0.25">
      <c r="A7" s="39"/>
      <c r="B7" s="31"/>
      <c r="C7" s="18"/>
      <c r="D7" s="23" t="s">
        <v>26</v>
      </c>
      <c r="E7" s="23" t="s">
        <v>5</v>
      </c>
      <c r="F7" s="24">
        <f>SUM(F3:F6)</f>
        <v>86</v>
      </c>
      <c r="G7" s="28"/>
      <c r="H7" s="26"/>
      <c r="I7" s="25">
        <f>SUM(I3:I6)</f>
        <v>4442.72</v>
      </c>
      <c r="J7" s="26">
        <f>I7*1.95583</f>
        <v>8689.2050576000001</v>
      </c>
      <c r="K7" s="42"/>
      <c r="L7" s="34"/>
      <c r="M7" s="42"/>
      <c r="N7" s="33"/>
    </row>
    <row r="8" spans="1:14" ht="13.2" customHeight="1" x14ac:dyDescent="0.25">
      <c r="A8" s="39"/>
      <c r="B8" s="12"/>
      <c r="C8" s="3"/>
      <c r="D8" s="7"/>
      <c r="E8" s="7"/>
      <c r="F8" s="4"/>
      <c r="G8" s="27"/>
      <c r="H8" s="5"/>
      <c r="I8" s="6"/>
      <c r="J8" s="5"/>
      <c r="K8" s="42"/>
      <c r="L8" s="34"/>
      <c r="M8" s="42"/>
      <c r="N8" s="33"/>
    </row>
    <row r="9" spans="1:14" ht="13.2" customHeight="1" x14ac:dyDescent="0.25">
      <c r="A9" s="39"/>
      <c r="B9" s="37" t="s">
        <v>15</v>
      </c>
      <c r="C9" s="3" t="s">
        <v>10</v>
      </c>
      <c r="D9" s="7" t="s">
        <v>14</v>
      </c>
      <c r="E9" s="7" t="s">
        <v>6</v>
      </c>
      <c r="F9" s="4">
        <v>2</v>
      </c>
      <c r="G9" s="27">
        <v>35.619999999999997</v>
      </c>
      <c r="H9" s="5">
        <f t="shared" si="0"/>
        <v>69.66666459999999</v>
      </c>
      <c r="I9" s="6">
        <f t="shared" si="1"/>
        <v>71.239999999999995</v>
      </c>
      <c r="J9" s="5">
        <f t="shared" si="2"/>
        <v>139.33332919999998</v>
      </c>
      <c r="K9" s="42"/>
      <c r="L9" s="34"/>
      <c r="M9" s="42"/>
      <c r="N9" s="33"/>
    </row>
    <row r="10" spans="1:14" ht="13.2" customHeight="1" x14ac:dyDescent="0.25">
      <c r="A10" s="39"/>
      <c r="B10" s="37"/>
      <c r="C10" s="3" t="s">
        <v>3</v>
      </c>
      <c r="D10" s="7" t="s">
        <v>14</v>
      </c>
      <c r="E10" s="7" t="s">
        <v>6</v>
      </c>
      <c r="F10" s="4">
        <v>2</v>
      </c>
      <c r="G10" s="27">
        <v>29</v>
      </c>
      <c r="H10" s="5">
        <f t="shared" si="0"/>
        <v>56.719070000000002</v>
      </c>
      <c r="I10" s="6">
        <f t="shared" si="1"/>
        <v>58</v>
      </c>
      <c r="J10" s="5">
        <f t="shared" si="2"/>
        <v>113.43814</v>
      </c>
      <c r="K10" s="42"/>
      <c r="L10" s="34"/>
      <c r="M10" s="42"/>
      <c r="N10" s="33"/>
    </row>
    <row r="11" spans="1:14" ht="13.2" customHeight="1" x14ac:dyDescent="0.25">
      <c r="A11" s="39"/>
      <c r="B11" s="31"/>
      <c r="C11" s="3"/>
      <c r="D11" s="7"/>
      <c r="E11" s="7"/>
      <c r="F11" s="4"/>
      <c r="G11" s="27"/>
      <c r="H11" s="5"/>
      <c r="I11" s="6"/>
      <c r="J11" s="5"/>
      <c r="K11" s="42"/>
      <c r="L11" s="34"/>
      <c r="M11" s="42"/>
      <c r="N11" s="33"/>
    </row>
    <row r="12" spans="1:14" s="29" customFormat="1" ht="12.75" customHeight="1" x14ac:dyDescent="0.25">
      <c r="A12" s="39"/>
      <c r="B12" s="31"/>
      <c r="C12" s="18"/>
      <c r="D12" s="23" t="s">
        <v>26</v>
      </c>
      <c r="E12" s="23" t="s">
        <v>5</v>
      </c>
      <c r="F12" s="24">
        <f>SUM(F8:F11)</f>
        <v>4</v>
      </c>
      <c r="G12" s="28"/>
      <c r="H12" s="26"/>
      <c r="I12" s="25">
        <f>SUM(I9:I11)</f>
        <v>129.24</v>
      </c>
      <c r="J12" s="26">
        <f>I12*1.95583</f>
        <v>252.77146920000001</v>
      </c>
      <c r="K12" s="42"/>
      <c r="L12" s="34"/>
      <c r="M12" s="42"/>
      <c r="N12" s="33"/>
    </row>
    <row r="13" spans="1:14" ht="13.2" customHeight="1" x14ac:dyDescent="0.25">
      <c r="A13" s="39"/>
      <c r="B13" s="13"/>
      <c r="C13" s="3"/>
      <c r="D13" s="7"/>
      <c r="E13" s="7"/>
      <c r="F13" s="4"/>
      <c r="G13" s="27"/>
      <c r="H13" s="5"/>
      <c r="I13" s="6"/>
      <c r="J13" s="5"/>
      <c r="K13" s="42"/>
      <c r="L13" s="34"/>
      <c r="M13" s="42"/>
      <c r="N13" s="33"/>
    </row>
    <row r="14" spans="1:14" ht="14.25" customHeight="1" x14ac:dyDescent="0.25">
      <c r="A14" s="39"/>
      <c r="B14" s="12" t="s">
        <v>16</v>
      </c>
      <c r="C14" s="11" t="s">
        <v>12</v>
      </c>
      <c r="D14" s="7" t="s">
        <v>9</v>
      </c>
      <c r="E14" s="7" t="s">
        <v>5</v>
      </c>
      <c r="F14" s="4">
        <v>7</v>
      </c>
      <c r="G14" s="27">
        <v>61.2</v>
      </c>
      <c r="H14" s="5">
        <f t="shared" si="0"/>
        <v>119.69679600000001</v>
      </c>
      <c r="I14" s="6">
        <f t="shared" si="1"/>
        <v>428.40000000000003</v>
      </c>
      <c r="J14" s="5">
        <f t="shared" si="2"/>
        <v>837.8775720000001</v>
      </c>
      <c r="K14" s="42"/>
      <c r="L14" s="34"/>
      <c r="M14" s="42"/>
      <c r="N14" s="33"/>
    </row>
    <row r="15" spans="1:14" ht="14.25" customHeight="1" x14ac:dyDescent="0.25">
      <c r="A15" s="39"/>
      <c r="B15" s="12"/>
      <c r="C15" s="11"/>
      <c r="D15" s="7"/>
      <c r="E15" s="7"/>
      <c r="F15" s="4"/>
      <c r="G15" s="27"/>
      <c r="H15" s="5"/>
      <c r="I15" s="6"/>
      <c r="J15" s="5"/>
      <c r="K15" s="42"/>
      <c r="L15" s="34"/>
      <c r="M15" s="42"/>
      <c r="N15" s="33"/>
    </row>
    <row r="16" spans="1:14" s="29" customFormat="1" ht="12.75" customHeight="1" x14ac:dyDescent="0.25">
      <c r="A16" s="39"/>
      <c r="B16" s="30"/>
      <c r="C16" s="18"/>
      <c r="D16" s="23" t="s">
        <v>26</v>
      </c>
      <c r="E16" s="23" t="s">
        <v>5</v>
      </c>
      <c r="F16" s="24">
        <f>SUM(F14:F15)</f>
        <v>7</v>
      </c>
      <c r="G16" s="28"/>
      <c r="H16" s="26"/>
      <c r="I16" s="25">
        <f>SUM(I14:I15)</f>
        <v>428.40000000000003</v>
      </c>
      <c r="J16" s="26">
        <f>I16*1.95583</f>
        <v>837.8775720000001</v>
      </c>
      <c r="K16" s="42"/>
      <c r="L16" s="34"/>
      <c r="M16" s="42"/>
      <c r="N16" s="33"/>
    </row>
    <row r="17" spans="1:14" ht="14.25" customHeight="1" x14ac:dyDescent="0.25">
      <c r="A17" s="39"/>
      <c r="B17" s="12"/>
      <c r="C17" s="11"/>
      <c r="D17" s="7"/>
      <c r="E17" s="7"/>
      <c r="F17" s="4"/>
      <c r="G17" s="27"/>
      <c r="H17" s="5"/>
      <c r="I17" s="6"/>
      <c r="J17" s="5"/>
      <c r="K17" s="42"/>
      <c r="L17" s="34"/>
      <c r="M17" s="42"/>
      <c r="N17" s="33"/>
    </row>
    <row r="18" spans="1:14" ht="12.75" customHeight="1" x14ac:dyDescent="0.25">
      <c r="A18" s="39"/>
      <c r="B18" s="12" t="s">
        <v>17</v>
      </c>
      <c r="C18" s="3" t="s">
        <v>10</v>
      </c>
      <c r="D18" s="7" t="s">
        <v>9</v>
      </c>
      <c r="E18" s="7" t="s">
        <v>5</v>
      </c>
      <c r="F18" s="4">
        <v>25</v>
      </c>
      <c r="G18" s="27">
        <v>59.37</v>
      </c>
      <c r="H18" s="5">
        <f t="shared" si="0"/>
        <v>116.11762709999999</v>
      </c>
      <c r="I18" s="6">
        <f t="shared" si="1"/>
        <v>1484.25</v>
      </c>
      <c r="J18" s="5">
        <f t="shared" si="2"/>
        <v>2902.9406774999998</v>
      </c>
      <c r="K18" s="42"/>
      <c r="L18" s="34"/>
      <c r="M18" s="42"/>
      <c r="N18" s="33"/>
    </row>
    <row r="19" spans="1:14" ht="12.75" customHeight="1" x14ac:dyDescent="0.25">
      <c r="A19" s="39"/>
      <c r="B19" s="12"/>
      <c r="C19" s="3"/>
      <c r="D19" s="7"/>
      <c r="E19" s="7"/>
      <c r="F19" s="4"/>
      <c r="G19" s="27"/>
      <c r="H19" s="5"/>
      <c r="I19" s="6"/>
      <c r="J19" s="5"/>
      <c r="K19" s="42"/>
      <c r="L19" s="34"/>
      <c r="M19" s="42"/>
      <c r="N19" s="33"/>
    </row>
    <row r="20" spans="1:14" s="29" customFormat="1" ht="12.75" customHeight="1" x14ac:dyDescent="0.25">
      <c r="A20" s="39"/>
      <c r="B20" s="30"/>
      <c r="C20" s="18"/>
      <c r="D20" s="23" t="s">
        <v>26</v>
      </c>
      <c r="E20" s="23" t="s">
        <v>5</v>
      </c>
      <c r="F20" s="24">
        <f>SUM(F18:F19)</f>
        <v>25</v>
      </c>
      <c r="G20" s="28"/>
      <c r="H20" s="26"/>
      <c r="I20" s="25">
        <f>SUM(I18:I19)</f>
        <v>1484.25</v>
      </c>
      <c r="J20" s="26">
        <f>I20*1.95583</f>
        <v>2902.9406774999998</v>
      </c>
      <c r="K20" s="42"/>
      <c r="L20" s="34"/>
      <c r="M20" s="42"/>
      <c r="N20" s="33"/>
    </row>
    <row r="21" spans="1:14" ht="12.75" customHeight="1" x14ac:dyDescent="0.25">
      <c r="A21" s="39"/>
      <c r="B21" s="12"/>
      <c r="C21" s="3"/>
      <c r="D21" s="7"/>
      <c r="E21" s="7"/>
      <c r="F21" s="4"/>
      <c r="G21" s="27"/>
      <c r="H21" s="5"/>
      <c r="I21" s="6"/>
      <c r="J21" s="5"/>
      <c r="K21" s="42"/>
      <c r="L21" s="34"/>
      <c r="M21" s="42"/>
      <c r="N21" s="33"/>
    </row>
    <row r="22" spans="1:14" ht="12.75" customHeight="1" x14ac:dyDescent="0.25">
      <c r="A22" s="39"/>
      <c r="B22" s="12" t="s">
        <v>19</v>
      </c>
      <c r="C22" s="11" t="s">
        <v>3</v>
      </c>
      <c r="D22" s="7" t="s">
        <v>9</v>
      </c>
      <c r="E22" s="7" t="s">
        <v>5</v>
      </c>
      <c r="F22" s="4">
        <v>56</v>
      </c>
      <c r="G22" s="27">
        <v>48.32</v>
      </c>
      <c r="H22" s="5">
        <f t="shared" si="0"/>
        <v>94.505705599999999</v>
      </c>
      <c r="I22" s="6">
        <f t="shared" si="1"/>
        <v>2705.92</v>
      </c>
      <c r="J22" s="5">
        <f t="shared" si="2"/>
        <v>5292.3195136000004</v>
      </c>
      <c r="K22" s="42"/>
      <c r="L22" s="34"/>
      <c r="M22" s="42"/>
      <c r="N22" s="33"/>
    </row>
    <row r="23" spans="1:14" ht="12.75" customHeight="1" x14ac:dyDescent="0.25">
      <c r="A23" s="39"/>
      <c r="B23" s="12"/>
      <c r="C23" s="11"/>
      <c r="D23" s="7"/>
      <c r="E23" s="7"/>
      <c r="F23" s="4"/>
      <c r="G23" s="27"/>
      <c r="H23" s="5"/>
      <c r="I23" s="6"/>
      <c r="J23" s="5"/>
      <c r="K23" s="42"/>
      <c r="L23" s="34"/>
      <c r="M23" s="42"/>
      <c r="N23" s="33"/>
    </row>
    <row r="24" spans="1:14" s="29" customFormat="1" ht="12.75" customHeight="1" x14ac:dyDescent="0.25">
      <c r="A24" s="39"/>
      <c r="B24" s="30"/>
      <c r="C24" s="18"/>
      <c r="D24" s="23" t="s">
        <v>26</v>
      </c>
      <c r="E24" s="23" t="s">
        <v>5</v>
      </c>
      <c r="F24" s="24">
        <f>SUM(F22:F23)</f>
        <v>56</v>
      </c>
      <c r="G24" s="28"/>
      <c r="H24" s="26"/>
      <c r="I24" s="25">
        <f>SUM(I22:I23)</f>
        <v>2705.92</v>
      </c>
      <c r="J24" s="26">
        <f>I24*1.95583</f>
        <v>5292.3195136000004</v>
      </c>
      <c r="K24" s="42"/>
      <c r="L24" s="34"/>
      <c r="M24" s="42"/>
      <c r="N24" s="33"/>
    </row>
    <row r="25" spans="1:14" ht="12.75" customHeight="1" x14ac:dyDescent="0.25">
      <c r="A25" s="39"/>
      <c r="B25" s="12"/>
      <c r="C25" s="11"/>
      <c r="D25" s="7"/>
      <c r="E25" s="7"/>
      <c r="F25" s="4"/>
      <c r="G25" s="27"/>
      <c r="H25" s="5"/>
      <c r="I25" s="6"/>
      <c r="J25" s="5"/>
      <c r="K25" s="42"/>
      <c r="L25" s="34"/>
      <c r="M25" s="42"/>
      <c r="N25" s="33"/>
    </row>
    <row r="26" spans="1:14" ht="12.75" customHeight="1" x14ac:dyDescent="0.25">
      <c r="A26" s="39"/>
      <c r="B26" s="12" t="s">
        <v>20</v>
      </c>
      <c r="C26" s="11" t="s">
        <v>3</v>
      </c>
      <c r="D26" s="7" t="s">
        <v>9</v>
      </c>
      <c r="E26" s="7" t="s">
        <v>5</v>
      </c>
      <c r="F26" s="4">
        <v>3</v>
      </c>
      <c r="G26" s="27">
        <v>48.32</v>
      </c>
      <c r="H26" s="5">
        <f t="shared" si="0"/>
        <v>94.505705599999999</v>
      </c>
      <c r="I26" s="6">
        <f t="shared" si="1"/>
        <v>144.96</v>
      </c>
      <c r="J26" s="5">
        <f t="shared" si="2"/>
        <v>283.5171168</v>
      </c>
      <c r="K26" s="42"/>
      <c r="L26" s="34"/>
      <c r="M26" s="42"/>
      <c r="N26" s="33"/>
    </row>
    <row r="27" spans="1:14" ht="12.75" customHeight="1" x14ac:dyDescent="0.25">
      <c r="A27" s="39"/>
      <c r="B27" s="12"/>
      <c r="C27" s="11"/>
      <c r="D27" s="7"/>
      <c r="E27" s="7"/>
      <c r="F27" s="4"/>
      <c r="G27" s="27"/>
      <c r="H27" s="5"/>
      <c r="I27" s="6"/>
      <c r="J27" s="5"/>
      <c r="K27" s="42"/>
      <c r="L27" s="34"/>
      <c r="M27" s="42"/>
      <c r="N27" s="33"/>
    </row>
    <row r="28" spans="1:14" s="29" customFormat="1" ht="12.75" customHeight="1" x14ac:dyDescent="0.25">
      <c r="A28" s="39"/>
      <c r="B28" s="30"/>
      <c r="C28" s="18"/>
      <c r="D28" s="23" t="s">
        <v>26</v>
      </c>
      <c r="E28" s="23" t="s">
        <v>5</v>
      </c>
      <c r="F28" s="24">
        <f>SUM(F26:F27)</f>
        <v>3</v>
      </c>
      <c r="G28" s="28"/>
      <c r="H28" s="26"/>
      <c r="I28" s="25">
        <f>SUM(I26:I27)</f>
        <v>144.96</v>
      </c>
      <c r="J28" s="26">
        <f>I28*1.95583</f>
        <v>283.5171168</v>
      </c>
      <c r="K28" s="42"/>
      <c r="L28" s="34"/>
      <c r="M28" s="42"/>
      <c r="N28" s="33"/>
    </row>
    <row r="29" spans="1:14" ht="12.75" customHeight="1" x14ac:dyDescent="0.25">
      <c r="A29" s="39"/>
      <c r="B29" s="12"/>
      <c r="C29" s="11"/>
      <c r="D29" s="7"/>
      <c r="E29" s="7"/>
      <c r="F29" s="4"/>
      <c r="G29" s="27"/>
      <c r="H29" s="5"/>
      <c r="I29" s="6"/>
      <c r="J29" s="5"/>
      <c r="K29" s="42"/>
      <c r="L29" s="34"/>
      <c r="M29" s="42"/>
      <c r="N29" s="33"/>
    </row>
    <row r="30" spans="1:14" ht="14.4" customHeight="1" x14ac:dyDescent="0.25">
      <c r="A30" s="39"/>
      <c r="B30" s="12" t="s">
        <v>21</v>
      </c>
      <c r="C30" s="11" t="s">
        <v>3</v>
      </c>
      <c r="D30" s="7" t="s">
        <v>9</v>
      </c>
      <c r="E30" s="7" t="s">
        <v>5</v>
      </c>
      <c r="F30" s="4">
        <v>43</v>
      </c>
      <c r="G30" s="27">
        <v>48.32</v>
      </c>
      <c r="H30" s="5">
        <f t="shared" si="0"/>
        <v>94.505705599999999</v>
      </c>
      <c r="I30" s="6">
        <f t="shared" si="1"/>
        <v>2077.7600000000002</v>
      </c>
      <c r="J30" s="5">
        <f t="shared" si="2"/>
        <v>4063.7453408000001</v>
      </c>
      <c r="K30" s="42"/>
      <c r="L30" s="34"/>
      <c r="M30" s="42"/>
      <c r="N30" s="33"/>
    </row>
    <row r="31" spans="1:14" ht="14.4" customHeight="1" x14ac:dyDescent="0.25">
      <c r="A31" s="39"/>
      <c r="B31" s="12"/>
      <c r="C31" s="11"/>
      <c r="D31" s="7"/>
      <c r="E31" s="7"/>
      <c r="F31" s="4"/>
      <c r="G31" s="27"/>
      <c r="H31" s="5"/>
      <c r="I31" s="6"/>
      <c r="J31" s="5"/>
      <c r="K31" s="42"/>
      <c r="L31" s="34"/>
      <c r="M31" s="42"/>
      <c r="N31" s="33"/>
    </row>
    <row r="32" spans="1:14" s="29" customFormat="1" ht="12.75" customHeight="1" x14ac:dyDescent="0.25">
      <c r="A32" s="39"/>
      <c r="B32" s="30"/>
      <c r="C32" s="18"/>
      <c r="D32" s="23" t="s">
        <v>26</v>
      </c>
      <c r="E32" s="23" t="s">
        <v>5</v>
      </c>
      <c r="F32" s="24">
        <f>SUM(F30:F31)</f>
        <v>43</v>
      </c>
      <c r="G32" s="28"/>
      <c r="H32" s="26"/>
      <c r="I32" s="25">
        <f>SUM(I30:I31)</f>
        <v>2077.7600000000002</v>
      </c>
      <c r="J32" s="26">
        <f>I32*1.95583</f>
        <v>4063.7453408000001</v>
      </c>
      <c r="K32" s="42"/>
      <c r="L32" s="34"/>
      <c r="M32" s="42"/>
      <c r="N32" s="33"/>
    </row>
    <row r="33" spans="1:14" ht="14.4" customHeight="1" x14ac:dyDescent="0.25">
      <c r="A33" s="39"/>
      <c r="B33" s="12"/>
      <c r="C33" s="11"/>
      <c r="D33" s="7"/>
      <c r="E33" s="7"/>
      <c r="F33" s="4"/>
      <c r="G33" s="27"/>
      <c r="H33" s="5"/>
      <c r="I33" s="6"/>
      <c r="J33" s="5"/>
      <c r="K33" s="42"/>
      <c r="L33" s="34"/>
      <c r="M33" s="42"/>
      <c r="N33" s="33"/>
    </row>
    <row r="34" spans="1:14" ht="13.2" customHeight="1" x14ac:dyDescent="0.25">
      <c r="A34" s="39"/>
      <c r="B34" s="12" t="s">
        <v>22</v>
      </c>
      <c r="C34" s="11" t="s">
        <v>3</v>
      </c>
      <c r="D34" s="7" t="s">
        <v>9</v>
      </c>
      <c r="E34" s="7" t="s">
        <v>5</v>
      </c>
      <c r="F34" s="4">
        <v>13</v>
      </c>
      <c r="G34" s="27">
        <v>48.32</v>
      </c>
      <c r="H34" s="5">
        <f t="shared" si="0"/>
        <v>94.505705599999999</v>
      </c>
      <c r="I34" s="6">
        <f t="shared" si="1"/>
        <v>628.16</v>
      </c>
      <c r="J34" s="5">
        <f t="shared" si="2"/>
        <v>1228.5741727999998</v>
      </c>
      <c r="K34" s="42"/>
      <c r="L34" s="34"/>
      <c r="M34" s="42"/>
      <c r="N34" s="33"/>
    </row>
    <row r="35" spans="1:14" ht="13.2" customHeight="1" x14ac:dyDescent="0.25">
      <c r="A35" s="39"/>
      <c r="B35" s="12"/>
      <c r="C35" s="11"/>
      <c r="D35" s="7"/>
      <c r="E35" s="7"/>
      <c r="F35" s="4"/>
      <c r="G35" s="27"/>
      <c r="H35" s="5"/>
      <c r="I35" s="6"/>
      <c r="J35" s="5"/>
      <c r="K35" s="42"/>
      <c r="L35" s="34"/>
      <c r="M35" s="42"/>
      <c r="N35" s="33"/>
    </row>
    <row r="36" spans="1:14" s="29" customFormat="1" ht="12.75" customHeight="1" x14ac:dyDescent="0.25">
      <c r="A36" s="39"/>
      <c r="B36" s="30"/>
      <c r="C36" s="18"/>
      <c r="D36" s="23" t="s">
        <v>26</v>
      </c>
      <c r="E36" s="23" t="s">
        <v>5</v>
      </c>
      <c r="F36" s="24">
        <f>SUM(F34:F35)</f>
        <v>13</v>
      </c>
      <c r="G36" s="28"/>
      <c r="H36" s="26"/>
      <c r="I36" s="25">
        <f>SUM(I34:I35)</f>
        <v>628.16</v>
      </c>
      <c r="J36" s="26">
        <f>I36*1.95583</f>
        <v>1228.5741727999998</v>
      </c>
      <c r="K36" s="42"/>
      <c r="L36" s="34"/>
      <c r="M36" s="42"/>
      <c r="N36" s="33"/>
    </row>
    <row r="37" spans="1:14" ht="17.399999999999999" customHeight="1" x14ac:dyDescent="0.25">
      <c r="A37" s="40"/>
      <c r="B37" s="12"/>
      <c r="C37" s="11"/>
      <c r="D37" s="7"/>
      <c r="E37" s="7"/>
      <c r="F37" s="4"/>
      <c r="G37" s="5"/>
      <c r="H37" s="5"/>
      <c r="I37" s="5"/>
      <c r="J37" s="5"/>
      <c r="K37" s="43"/>
      <c r="L37" s="34"/>
      <c r="M37" s="43"/>
      <c r="N37" s="33"/>
    </row>
    <row r="38" spans="1:14" s="14" customFormat="1" ht="30" customHeight="1" x14ac:dyDescent="0.25">
      <c r="A38" s="18"/>
      <c r="B38" s="35" t="s">
        <v>33</v>
      </c>
      <c r="C38" s="35"/>
      <c r="D38" s="35"/>
      <c r="E38" s="19" t="s">
        <v>5</v>
      </c>
      <c r="F38" s="17">
        <f>SUM(F7,F12,F16,F20,F24,F28,F32,F36)</f>
        <v>237</v>
      </c>
      <c r="G38" s="20"/>
      <c r="H38" s="20"/>
      <c r="I38" s="20">
        <f>SUM(I36,I32,I28,I24,I20,I16,I12,I7)</f>
        <v>12041.41</v>
      </c>
      <c r="J38" s="20">
        <f>SUM(J7,J12,J16,J20,J24,J28,J32,J36)</f>
        <v>23550.950920300002</v>
      </c>
      <c r="K38" s="20">
        <f>I38*0.05</f>
        <v>602.07050000000004</v>
      </c>
      <c r="L38" s="20">
        <f>K38*1.95583</f>
        <v>1177.5475460150001</v>
      </c>
      <c r="M38" s="44">
        <f>ROUND(I38*0.01,0)</f>
        <v>120</v>
      </c>
      <c r="N38" s="20">
        <f>M38*1.95583</f>
        <v>234.6996</v>
      </c>
    </row>
    <row r="39" spans="1:14" x14ac:dyDescent="0.25">
      <c r="L39" s="32"/>
    </row>
  </sheetData>
  <mergeCells count="9">
    <mergeCell ref="N3:N37"/>
    <mergeCell ref="L3:L37"/>
    <mergeCell ref="B38:D38"/>
    <mergeCell ref="A1:L1"/>
    <mergeCell ref="B9:B10"/>
    <mergeCell ref="A3:A37"/>
    <mergeCell ref="M3:M37"/>
    <mergeCell ref="K3:K37"/>
    <mergeCell ref="B3:B5"/>
  </mergeCells>
  <phoneticPr fontId="5" type="noConversion"/>
  <pageMargins left="0" right="0" top="0" bottom="0" header="0.31496062992125984" footer="0.1574803149606299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User-PC</cp:lastModifiedBy>
  <cp:lastPrinted>2026-04-06T07:54:17Z</cp:lastPrinted>
  <dcterms:created xsi:type="dcterms:W3CDTF">2012-01-24T13:22:39Z</dcterms:created>
  <dcterms:modified xsi:type="dcterms:W3CDTF">2026-04-06T11:14:00Z</dcterms:modified>
</cp:coreProperties>
</file>