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6 СТОЯЩА НА КОРЕН\"/>
    </mc:Choice>
  </mc:AlternateContent>
  <xr:revisionPtr revIDLastSave="0" documentId="13_ncr:1_{9A6EAD8B-87D9-4DE9-BD7F-494AEA85E140}" xr6:coauthVersionLast="47" xr6:coauthVersionMax="47" xr10:uidLastSave="{00000000-0000-0000-0000-000000000000}"/>
  <bookViews>
    <workbookView xWindow="-120" yWindow="-120" windowWidth="29040" windowHeight="15840" tabRatio="779" xr2:uid="{68C91075-90E9-4BA8-9DDC-AD1564925057}"/>
  </bookViews>
  <sheets>
    <sheet name="ПРИЛОЖЕНИЕ 1" sheetId="19" r:id="rId1"/>
    <sheet name="Приложение 2" sheetId="20" r:id="rId2"/>
    <sheet name="Приложение 3" sheetId="2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19" l="1"/>
  <c r="K21" i="19"/>
  <c r="K22" i="19"/>
  <c r="K19" i="19"/>
  <c r="K15" i="19"/>
  <c r="K16" i="19"/>
  <c r="K17" i="19"/>
  <c r="K14" i="19"/>
  <c r="K10" i="19"/>
  <c r="K11" i="19"/>
  <c r="K12" i="19"/>
  <c r="K9" i="19"/>
  <c r="K6" i="19"/>
  <c r="K7" i="19"/>
  <c r="K5" i="19"/>
  <c r="I21" i="19"/>
  <c r="I22" i="19"/>
  <c r="I20" i="19"/>
  <c r="I19" i="19"/>
  <c r="I16" i="19"/>
  <c r="I17" i="19"/>
  <c r="I15" i="19"/>
  <c r="I14" i="19"/>
  <c r="I11" i="19"/>
  <c r="I12" i="19"/>
  <c r="I10" i="19"/>
  <c r="I9" i="19"/>
  <c r="I6" i="19"/>
  <c r="I7" i="19"/>
  <c r="I5" i="19"/>
  <c r="J20" i="19" l="1"/>
  <c r="J21" i="19"/>
  <c r="J22" i="19"/>
  <c r="J19" i="19"/>
  <c r="J15" i="19"/>
  <c r="J16" i="19"/>
  <c r="J17" i="19"/>
  <c r="J14" i="19"/>
  <c r="J10" i="19"/>
  <c r="J11" i="19"/>
  <c r="J12" i="19"/>
  <c r="J9" i="19"/>
  <c r="J6" i="19"/>
  <c r="J7" i="19"/>
  <c r="J5" i="19"/>
  <c r="J13" i="19"/>
  <c r="G12" i="21"/>
  <c r="G23" i="20"/>
  <c r="F23" i="20"/>
  <c r="G18" i="20"/>
  <c r="F18" i="20"/>
  <c r="G13" i="20"/>
  <c r="F13" i="20"/>
  <c r="G8" i="20"/>
  <c r="G24" i="20" s="1"/>
  <c r="F8" i="20"/>
  <c r="F24" i="20" s="1"/>
  <c r="G23" i="19"/>
  <c r="F23" i="19"/>
  <c r="G18" i="19"/>
  <c r="F18" i="19"/>
  <c r="G13" i="19"/>
  <c r="F13" i="19"/>
  <c r="G8" i="19"/>
  <c r="F8" i="19"/>
  <c r="J8" i="19" l="1"/>
  <c r="J23" i="19"/>
  <c r="J18" i="19"/>
  <c r="J24" i="19"/>
  <c r="L24" i="19" s="1"/>
  <c r="F24" i="19"/>
  <c r="G24" i="19"/>
  <c r="K18" i="19"/>
  <c r="K23" i="19"/>
  <c r="K13" i="19"/>
  <c r="K8" i="19"/>
  <c r="K24" i="19" l="1"/>
</calcChain>
</file>

<file path=xl/sharedStrings.xml><?xml version="1.0" encoding="utf-8"?>
<sst xmlns="http://schemas.openxmlformats.org/spreadsheetml/2006/main" count="174" uniqueCount="50">
  <si>
    <t>Отдел и подотдел</t>
  </si>
  <si>
    <t>Дървесен вид</t>
  </si>
  <si>
    <t>Сортимент</t>
  </si>
  <si>
    <t>Дърва за огрев</t>
  </si>
  <si>
    <t>пр.м3</t>
  </si>
  <si>
    <t>Всичко за подотдела</t>
  </si>
  <si>
    <t>Мерна единица</t>
  </si>
  <si>
    <t xml:space="preserve">Прогнозно коли-чество дървесина, пл.м3 </t>
  </si>
  <si>
    <t xml:space="preserve">Прогнозно коли-чество дървесина, пр.м3  </t>
  </si>
  <si>
    <t>Начална цена в лв.</t>
  </si>
  <si>
    <t xml:space="preserve">Обща стойност,
лв. без ДДС </t>
  </si>
  <si>
    <t>ОБЕКТ</t>
  </si>
  <si>
    <t>ПРИЛОЖЕНИЕ №1</t>
  </si>
  <si>
    <t>Начална цена в евро €.</t>
  </si>
  <si>
    <t xml:space="preserve">Обща стойност,
евро €. без ДДС </t>
  </si>
  <si>
    <t>цр</t>
  </si>
  <si>
    <t>Едра технол. дървесина</t>
  </si>
  <si>
    <t>Средна технол. д-на</t>
  </si>
  <si>
    <t>Дребна технол. д-на</t>
  </si>
  <si>
    <t>срлп</t>
  </si>
  <si>
    <t>88-к</t>
  </si>
  <si>
    <t>89-н</t>
  </si>
  <si>
    <t>116-г</t>
  </si>
  <si>
    <t>185-т</t>
  </si>
  <si>
    <t>ОБЩО  ЗА ОБЕКТ № 14-1-26</t>
  </si>
  <si>
    <t>ОБЕКТ № 14-1-26</t>
  </si>
  <si>
    <t>за продажба на прогнозни количества стояща дървесина на корен</t>
  </si>
  <si>
    <t>ЗА ПРОДАВАЧА:………………………………..</t>
  </si>
  <si>
    <t>ЗА КУПУВАЧА:……………………………</t>
  </si>
  <si>
    <t>Ръководител счет. отдел: ................................</t>
  </si>
  <si>
    <t>Директор ТП ДГС ДОБРИЧ</t>
  </si>
  <si>
    <t>/инж. Константин Костов/</t>
  </si>
  <si>
    <t xml:space="preserve">                       /В. Николова/</t>
  </si>
  <si>
    <t>ПРИЛОЖЕНИЕ №2</t>
  </si>
  <si>
    <t xml:space="preserve">ПРИЛОЖЕНИЕ 3 </t>
  </si>
  <si>
    <t>към Договор №…... от …...........2026 г.</t>
  </si>
  <si>
    <t>График за  покупко-продажба на прогнозни количества стояща дървесина на корен по тримесечия за 2026 година</t>
  </si>
  <si>
    <t>Обект №14-1-26    ТП "ДГСДобрич"</t>
  </si>
  <si>
    <t>Обект №</t>
  </si>
  <si>
    <t>Отдел, подотдел</t>
  </si>
  <si>
    <t xml:space="preserve">Тримесечия на 2026 год. / прогнозно количество дървесина </t>
  </si>
  <si>
    <t>Общо количество</t>
  </si>
  <si>
    <t>II тримесечие</t>
  </si>
  <si>
    <t>III тримесечие</t>
  </si>
  <si>
    <t>IV тримесечие</t>
  </si>
  <si>
    <t>пл.м3</t>
  </si>
  <si>
    <t>ОБЕКТ  № 14-1-26</t>
  </si>
  <si>
    <t>88-к; 89-н; 116-г; 185-т;</t>
  </si>
  <si>
    <t>Гаранция за изпълнение  евро €</t>
  </si>
  <si>
    <t>Гаранция за изпълнение в лв.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</si>
</sst>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sz val="12"/>
      <color indexed="8"/>
      <name val="Calibri"/>
      <family val="2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38">
    <xf numFmtId="0" fontId="0" fillId="0" borderId="0" xfId="0"/>
    <xf numFmtId="0" fontId="1" fillId="0" borderId="0" xfId="0" applyFont="1"/>
    <xf numFmtId="0" fontId="1" fillId="2" borderId="5" xfId="0" applyFont="1" applyFill="1" applyBorder="1"/>
    <xf numFmtId="0" fontId="1" fillId="2" borderId="6" xfId="0" applyFont="1" applyFill="1" applyBorder="1"/>
    <xf numFmtId="1" fontId="1" fillId="2" borderId="6" xfId="0" applyNumberFormat="1" applyFont="1" applyFill="1" applyBorder="1" applyAlignment="1">
      <alignment horizontal="right" vertical="top"/>
    </xf>
    <xf numFmtId="0" fontId="1" fillId="2" borderId="13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right" vertical="top"/>
    </xf>
    <xf numFmtId="2" fontId="2" fillId="2" borderId="13" xfId="0" applyNumberFormat="1" applyFont="1" applyFill="1" applyBorder="1"/>
    <xf numFmtId="0" fontId="1" fillId="2" borderId="1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2" fontId="2" fillId="2" borderId="6" xfId="0" applyNumberFormat="1" applyFont="1" applyFill="1" applyBorder="1"/>
    <xf numFmtId="0" fontId="1" fillId="2" borderId="15" xfId="0" applyFont="1" applyFill="1" applyBorder="1" applyAlignment="1">
      <alignment horizontal="center"/>
    </xf>
    <xf numFmtId="0" fontId="5" fillId="0" borderId="16" xfId="2" applyFont="1" applyBorder="1" applyAlignment="1">
      <alignment horizontal="center" vertical="center" textRotation="90" wrapText="1"/>
    </xf>
    <xf numFmtId="0" fontId="5" fillId="0" borderId="11" xfId="2" applyFont="1" applyBorder="1" applyAlignment="1">
      <alignment horizontal="center" vertical="center" textRotation="90" wrapText="1"/>
    </xf>
    <xf numFmtId="0" fontId="5" fillId="0" borderId="2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textRotation="90"/>
    </xf>
    <xf numFmtId="0" fontId="6" fillId="0" borderId="2" xfId="2" applyFont="1" applyBorder="1" applyAlignment="1">
      <alignment horizontal="center" vertical="center" textRotation="90" wrapText="1"/>
    </xf>
    <xf numFmtId="2" fontId="6" fillId="0" borderId="2" xfId="2" applyNumberFormat="1" applyFont="1" applyBorder="1" applyAlignment="1">
      <alignment horizontal="center" vertical="center" textRotation="90" wrapText="1"/>
    </xf>
    <xf numFmtId="0" fontId="6" fillId="0" borderId="3" xfId="2" applyFont="1" applyBorder="1" applyAlignment="1">
      <alignment horizontal="center" vertical="center" textRotation="90" wrapText="1"/>
    </xf>
    <xf numFmtId="0" fontId="6" fillId="0" borderId="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/>
    </xf>
    <xf numFmtId="0" fontId="6" fillId="0" borderId="16" xfId="2" applyFont="1" applyBorder="1" applyAlignment="1">
      <alignment horizontal="center"/>
    </xf>
    <xf numFmtId="2" fontId="1" fillId="2" borderId="17" xfId="0" applyNumberFormat="1" applyFont="1" applyFill="1" applyBorder="1" applyAlignment="1">
      <alignment horizontal="right"/>
    </xf>
    <xf numFmtId="0" fontId="5" fillId="2" borderId="16" xfId="2" applyFont="1" applyFill="1" applyBorder="1" applyAlignment="1">
      <alignment horizontal="center" vertical="center" textRotation="90" wrapText="1"/>
    </xf>
    <xf numFmtId="0" fontId="6" fillId="0" borderId="12" xfId="2" applyFont="1" applyBorder="1" applyAlignment="1">
      <alignment horizontal="center" vertical="center" textRotation="90" wrapText="1"/>
    </xf>
    <xf numFmtId="0" fontId="6" fillId="2" borderId="1" xfId="2" applyFont="1" applyFill="1" applyBorder="1" applyAlignment="1">
      <alignment horizontal="center" vertical="center" wrapText="1"/>
    </xf>
    <xf numFmtId="0" fontId="6" fillId="0" borderId="9" xfId="2" applyFont="1" applyBorder="1" applyAlignment="1">
      <alignment horizontal="center"/>
    </xf>
    <xf numFmtId="0" fontId="5" fillId="0" borderId="10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right" vertical="top"/>
    </xf>
    <xf numFmtId="1" fontId="1" fillId="2" borderId="14" xfId="0" applyNumberFormat="1" applyFont="1" applyFill="1" applyBorder="1" applyAlignment="1">
      <alignment horizontal="right" vertical="top"/>
    </xf>
    <xf numFmtId="2" fontId="2" fillId="2" borderId="14" xfId="0" applyNumberFormat="1" applyFont="1" applyFill="1" applyBorder="1"/>
    <xf numFmtId="2" fontId="1" fillId="2" borderId="14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8" fillId="2" borderId="21" xfId="0" applyNumberFormat="1" applyFont="1" applyFill="1" applyBorder="1"/>
    <xf numFmtId="2" fontId="8" fillId="2" borderId="12" xfId="0" applyNumberFormat="1" applyFont="1" applyFill="1" applyBorder="1"/>
    <xf numFmtId="2" fontId="1" fillId="2" borderId="6" xfId="0" applyNumberFormat="1" applyFont="1" applyFill="1" applyBorder="1" applyAlignment="1">
      <alignment horizontal="right"/>
    </xf>
    <xf numFmtId="2" fontId="8" fillId="2" borderId="22" xfId="0" applyNumberFormat="1" applyFont="1" applyFill="1" applyBorder="1"/>
    <xf numFmtId="2" fontId="8" fillId="2" borderId="4" xfId="0" applyNumberFormat="1" applyFont="1" applyFill="1" applyBorder="1"/>
    <xf numFmtId="1" fontId="1" fillId="2" borderId="5" xfId="0" applyNumberFormat="1" applyFont="1" applyFill="1" applyBorder="1" applyAlignment="1">
      <alignment horizontal="right" vertical="top"/>
    </xf>
    <xf numFmtId="2" fontId="2" fillId="2" borderId="5" xfId="0" applyNumberFormat="1" applyFont="1" applyFill="1" applyBorder="1"/>
    <xf numFmtId="2" fontId="2" fillId="2" borderId="23" xfId="0" applyNumberFormat="1" applyFont="1" applyFill="1" applyBorder="1"/>
    <xf numFmtId="2" fontId="1" fillId="2" borderId="5" xfId="0" applyNumberFormat="1" applyFont="1" applyFill="1" applyBorder="1" applyAlignment="1">
      <alignment horizontal="right"/>
    </xf>
    <xf numFmtId="2" fontId="1" fillId="2" borderId="22" xfId="0" applyNumberFormat="1" applyFont="1" applyFill="1" applyBorder="1" applyAlignment="1">
      <alignment horizontal="right"/>
    </xf>
    <xf numFmtId="0" fontId="5" fillId="4" borderId="2" xfId="0" applyFont="1" applyFill="1" applyBorder="1" applyAlignment="1">
      <alignment horizontal="right" vertical="top"/>
    </xf>
    <xf numFmtId="0" fontId="5" fillId="4" borderId="18" xfId="0" applyFont="1" applyFill="1" applyBorder="1" applyAlignment="1">
      <alignment horizontal="right" vertical="top"/>
    </xf>
    <xf numFmtId="2" fontId="5" fillId="4" borderId="3" xfId="0" applyNumberFormat="1" applyFont="1" applyFill="1" applyBorder="1" applyAlignment="1">
      <alignment horizontal="right" vertical="top"/>
    </xf>
    <xf numFmtId="2" fontId="1" fillId="2" borderId="25" xfId="0" applyNumberFormat="1" applyFont="1" applyFill="1" applyBorder="1" applyAlignment="1">
      <alignment horizontal="right"/>
    </xf>
    <xf numFmtId="2" fontId="1" fillId="2" borderId="26" xfId="0" applyNumberFormat="1" applyFont="1" applyFill="1" applyBorder="1" applyAlignment="1">
      <alignment horizontal="right"/>
    </xf>
    <xf numFmtId="2" fontId="2" fillId="2" borderId="27" xfId="0" applyNumberFormat="1" applyFont="1" applyFill="1" applyBorder="1"/>
    <xf numFmtId="2" fontId="1" fillId="2" borderId="28" xfId="0" applyNumberFormat="1" applyFont="1" applyFill="1" applyBorder="1" applyAlignment="1">
      <alignment horizontal="right"/>
    </xf>
    <xf numFmtId="1" fontId="5" fillId="4" borderId="2" xfId="0" applyNumberFormat="1" applyFont="1" applyFill="1" applyBorder="1" applyAlignment="1">
      <alignment horizontal="right" vertical="top"/>
    </xf>
    <xf numFmtId="2" fontId="1" fillId="2" borderId="27" xfId="0" applyNumberFormat="1" applyFont="1" applyFill="1" applyBorder="1" applyAlignment="1">
      <alignment horizontal="right"/>
    </xf>
    <xf numFmtId="2" fontId="1" fillId="0" borderId="14" xfId="1" applyNumberFormat="1" applyFont="1" applyBorder="1"/>
    <xf numFmtId="2" fontId="1" fillId="0" borderId="25" xfId="1" applyNumberFormat="1" applyFont="1" applyBorder="1"/>
    <xf numFmtId="2" fontId="5" fillId="4" borderId="2" xfId="0" applyNumberFormat="1" applyFont="1" applyFill="1" applyBorder="1" applyAlignment="1">
      <alignment horizontal="right" vertical="top"/>
    </xf>
    <xf numFmtId="0" fontId="5" fillId="3" borderId="2" xfId="0" applyFont="1" applyFill="1" applyBorder="1" applyAlignment="1">
      <alignment horizontal="right" vertical="top"/>
    </xf>
    <xf numFmtId="2" fontId="5" fillId="3" borderId="2" xfId="0" applyNumberFormat="1" applyFont="1" applyFill="1" applyBorder="1" applyAlignment="1">
      <alignment horizontal="right" vertical="top"/>
    </xf>
    <xf numFmtId="1" fontId="5" fillId="3" borderId="31" xfId="2" applyNumberFormat="1" applyFont="1" applyFill="1" applyBorder="1"/>
    <xf numFmtId="2" fontId="5" fillId="3" borderId="31" xfId="2" applyNumberFormat="1" applyFont="1" applyFill="1" applyBorder="1"/>
    <xf numFmtId="2" fontId="8" fillId="2" borderId="32" xfId="0" applyNumberFormat="1" applyFont="1" applyFill="1" applyBorder="1"/>
    <xf numFmtId="2" fontId="8" fillId="2" borderId="7" xfId="0" applyNumberFormat="1" applyFont="1" applyFill="1" applyBorder="1"/>
    <xf numFmtId="0" fontId="0" fillId="2" borderId="0" xfId="0" applyFill="1"/>
    <xf numFmtId="2" fontId="0" fillId="0" borderId="0" xfId="0" applyNumberFormat="1"/>
    <xf numFmtId="2" fontId="1" fillId="0" borderId="0" xfId="0" applyNumberFormat="1" applyFont="1"/>
    <xf numFmtId="0" fontId="9" fillId="0" borderId="0" xfId="0" applyFont="1"/>
    <xf numFmtId="1" fontId="9" fillId="0" borderId="0" xfId="0" applyNumberFormat="1" applyFont="1"/>
    <xf numFmtId="0" fontId="3" fillId="0" borderId="0" xfId="0" applyFont="1" applyAlignment="1">
      <alignment vertical="top"/>
    </xf>
    <xf numFmtId="1" fontId="3" fillId="0" borderId="0" xfId="0" applyNumberFormat="1" applyFont="1" applyAlignment="1">
      <alignment vertical="top"/>
    </xf>
    <xf numFmtId="0" fontId="10" fillId="0" borderId="0" xfId="0" applyFont="1"/>
    <xf numFmtId="0" fontId="11" fillId="0" borderId="0" xfId="0" applyFont="1" applyAlignment="1">
      <alignment vertical="center"/>
    </xf>
    <xf numFmtId="0" fontId="12" fillId="0" borderId="42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/>
    </xf>
    <xf numFmtId="1" fontId="15" fillId="0" borderId="31" xfId="0" applyNumberFormat="1" applyFont="1" applyBorder="1" applyAlignment="1">
      <alignment vertical="center"/>
    </xf>
    <xf numFmtId="0" fontId="16" fillId="0" borderId="31" xfId="0" applyFont="1" applyBorder="1" applyAlignment="1">
      <alignment horizontal="right" vertical="center"/>
    </xf>
    <xf numFmtId="1" fontId="17" fillId="0" borderId="45" xfId="0" applyNumberFormat="1" applyFont="1" applyBorder="1" applyAlignment="1">
      <alignment vertical="center"/>
    </xf>
    <xf numFmtId="0" fontId="14" fillId="0" borderId="31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top"/>
    </xf>
    <xf numFmtId="1" fontId="1" fillId="2" borderId="13" xfId="0" applyNumberFormat="1" applyFont="1" applyFill="1" applyBorder="1" applyAlignment="1">
      <alignment horizontal="right" vertical="top"/>
    </xf>
    <xf numFmtId="2" fontId="5" fillId="3" borderId="3" xfId="0" applyNumberFormat="1" applyFont="1" applyFill="1" applyBorder="1" applyAlignment="1">
      <alignment horizontal="right" vertical="top"/>
    </xf>
    <xf numFmtId="2" fontId="1" fillId="2" borderId="21" xfId="0" applyNumberFormat="1" applyFont="1" applyFill="1" applyBorder="1" applyAlignment="1">
      <alignment horizontal="right"/>
    </xf>
    <xf numFmtId="0" fontId="5" fillId="3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8" xfId="2" applyFont="1" applyFill="1" applyBorder="1" applyAlignment="1">
      <alignment horizontal="left"/>
    </xf>
    <xf numFmtId="0" fontId="5" fillId="3" borderId="9" xfId="2" applyFont="1" applyFill="1" applyBorder="1" applyAlignment="1">
      <alignment horizontal="left"/>
    </xf>
    <xf numFmtId="0" fontId="5" fillId="3" borderId="30" xfId="2" applyFont="1" applyFill="1" applyBorder="1" applyAlignment="1">
      <alignment horizontal="left"/>
    </xf>
    <xf numFmtId="0" fontId="5" fillId="3" borderId="24" xfId="2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6" fillId="0" borderId="1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7" fillId="0" borderId="30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49" fontId="12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49" fontId="12" fillId="0" borderId="37" xfId="0" applyNumberFormat="1" applyFont="1" applyBorder="1" applyAlignment="1">
      <alignment horizontal="center" vertical="center" wrapText="1"/>
    </xf>
    <xf numFmtId="49" fontId="12" fillId="0" borderId="27" xfId="0" applyNumberFormat="1" applyFont="1" applyBorder="1" applyAlignment="1">
      <alignment horizontal="center" vertical="center" wrapText="1"/>
    </xf>
    <xf numFmtId="49" fontId="12" fillId="0" borderId="41" xfId="0" applyNumberFormat="1" applyFont="1" applyBorder="1" applyAlignment="1">
      <alignment horizontal="center" vertical="center" wrapText="1"/>
    </xf>
    <xf numFmtId="49" fontId="12" fillId="0" borderId="19" xfId="0" applyNumberFormat="1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2" fontId="2" fillId="2" borderId="34" xfId="0" applyNumberFormat="1" applyFont="1" applyFill="1" applyBorder="1"/>
    <xf numFmtId="2" fontId="1" fillId="2" borderId="15" xfId="0" applyNumberFormat="1" applyFont="1" applyFill="1" applyBorder="1" applyAlignment="1">
      <alignment horizontal="right"/>
    </xf>
    <xf numFmtId="0" fontId="5" fillId="4" borderId="31" xfId="0" applyFont="1" applyFill="1" applyBorder="1" applyAlignment="1">
      <alignment horizontal="left"/>
    </xf>
    <xf numFmtId="0" fontId="5" fillId="4" borderId="31" xfId="0" applyFont="1" applyFill="1" applyBorder="1" applyAlignment="1">
      <alignment horizontal="right" vertical="top"/>
    </xf>
    <xf numFmtId="0" fontId="5" fillId="4" borderId="46" xfId="0" applyFont="1" applyFill="1" applyBorder="1" applyAlignment="1">
      <alignment horizontal="right" vertical="top"/>
    </xf>
    <xf numFmtId="2" fontId="5" fillId="4" borderId="45" xfId="0" applyNumberFormat="1" applyFont="1" applyFill="1" applyBorder="1" applyAlignment="1">
      <alignment horizontal="right" vertical="top"/>
    </xf>
    <xf numFmtId="0" fontId="1" fillId="2" borderId="47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42" xfId="0" applyFont="1" applyFill="1" applyBorder="1"/>
    <xf numFmtId="1" fontId="1" fillId="2" borderId="42" xfId="0" applyNumberFormat="1" applyFont="1" applyFill="1" applyBorder="1" applyAlignment="1">
      <alignment horizontal="right" vertical="top"/>
    </xf>
    <xf numFmtId="2" fontId="2" fillId="2" borderId="46" xfId="0" applyNumberFormat="1" applyFont="1" applyFill="1" applyBorder="1"/>
    <xf numFmtId="2" fontId="2" fillId="2" borderId="31" xfId="0" applyNumberFormat="1" applyFont="1" applyFill="1" applyBorder="1"/>
    <xf numFmtId="2" fontId="1" fillId="2" borderId="32" xfId="0" applyNumberFormat="1" applyFont="1" applyFill="1" applyBorder="1" applyAlignment="1">
      <alignment horizontal="right"/>
    </xf>
  </cellXfs>
  <cellStyles count="3">
    <cellStyle name="Normal" xfId="0" builtinId="0"/>
    <cellStyle name="Normal 2" xfId="2" xr:uid="{A26D1A67-4AD8-46FB-8422-B186088D6514}"/>
    <cellStyle name="Нормален 2" xfId="1" xr:uid="{215FDF2F-8168-4914-801D-671B8A8092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876E1-888B-40EC-B855-92784D5C601A}">
  <dimension ref="A1:R35"/>
  <sheetViews>
    <sheetView tabSelected="1" workbookViewId="0">
      <selection activeCell="Q3" sqref="Q3"/>
    </sheetView>
  </sheetViews>
  <sheetFormatPr defaultRowHeight="15" x14ac:dyDescent="0.25"/>
  <cols>
    <col min="1" max="1" width="7.28515625" customWidth="1"/>
    <col min="2" max="2" width="8.5703125" style="63" customWidth="1"/>
    <col min="3" max="3" width="8.28515625" customWidth="1"/>
    <col min="4" max="4" width="19.7109375" customWidth="1"/>
    <col min="5" max="5" width="6.140625" customWidth="1"/>
    <col min="6" max="6" width="7.42578125" customWidth="1"/>
    <col min="7" max="7" width="8.85546875" customWidth="1"/>
    <col min="8" max="8" width="7.7109375" customWidth="1"/>
    <col min="9" max="9" width="8" customWidth="1"/>
    <col min="10" max="10" width="9.5703125" customWidth="1"/>
    <col min="11" max="11" width="9.85546875" customWidth="1"/>
    <col min="12" max="13" width="8.28515625" customWidth="1"/>
  </cols>
  <sheetData>
    <row r="1" spans="1:18" ht="15.75" x14ac:dyDescent="0.25">
      <c r="A1" s="90" t="s">
        <v>12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18" ht="16.5" thickBot="1" x14ac:dyDescent="0.3">
      <c r="A2" s="96" t="s">
        <v>26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8" ht="129" customHeight="1" thickBot="1" x14ac:dyDescent="0.3">
      <c r="A3" s="12" t="s">
        <v>11</v>
      </c>
      <c r="B3" s="24" t="s">
        <v>0</v>
      </c>
      <c r="C3" s="13" t="s">
        <v>1</v>
      </c>
      <c r="D3" s="14" t="s">
        <v>2</v>
      </c>
      <c r="E3" s="15" t="s">
        <v>6</v>
      </c>
      <c r="F3" s="16" t="s">
        <v>7</v>
      </c>
      <c r="G3" s="16" t="s">
        <v>8</v>
      </c>
      <c r="H3" s="17" t="s">
        <v>13</v>
      </c>
      <c r="I3" s="17" t="s">
        <v>9</v>
      </c>
      <c r="J3" s="18" t="s">
        <v>14</v>
      </c>
      <c r="K3" s="18" t="s">
        <v>10</v>
      </c>
      <c r="L3" s="25" t="s">
        <v>48</v>
      </c>
      <c r="M3" s="25" t="s">
        <v>49</v>
      </c>
    </row>
    <row r="4" spans="1:18" ht="16.5" customHeight="1" thickBot="1" x14ac:dyDescent="0.3">
      <c r="A4" s="19">
        <v>1</v>
      </c>
      <c r="B4" s="26">
        <v>2</v>
      </c>
      <c r="C4" s="20">
        <v>3</v>
      </c>
      <c r="D4" s="20">
        <v>4</v>
      </c>
      <c r="E4" s="20">
        <v>5</v>
      </c>
      <c r="F4" s="21">
        <v>6</v>
      </c>
      <c r="G4" s="21">
        <v>7</v>
      </c>
      <c r="H4" s="27">
        <v>9</v>
      </c>
      <c r="I4" s="21">
        <v>8</v>
      </c>
      <c r="J4" s="22">
        <v>11</v>
      </c>
      <c r="K4" s="22">
        <v>10</v>
      </c>
      <c r="L4" s="28">
        <v>12</v>
      </c>
      <c r="M4" s="28">
        <v>13</v>
      </c>
    </row>
    <row r="5" spans="1:18" s="1" customFormat="1" ht="12.75" customHeight="1" x14ac:dyDescent="0.2">
      <c r="A5" s="91" t="s">
        <v>25</v>
      </c>
      <c r="B5" s="104" t="s">
        <v>20</v>
      </c>
      <c r="C5" s="130" t="s">
        <v>15</v>
      </c>
      <c r="D5" s="5" t="s">
        <v>16</v>
      </c>
      <c r="E5" s="5" t="s">
        <v>4</v>
      </c>
      <c r="F5" s="80">
        <v>73</v>
      </c>
      <c r="G5" s="81">
        <v>122</v>
      </c>
      <c r="H5" s="7">
        <v>25.56</v>
      </c>
      <c r="I5" s="124">
        <f>H5*1.95583</f>
        <v>49.991014799999995</v>
      </c>
      <c r="J5" s="83">
        <f>G5*H5</f>
        <v>3118.3199999999997</v>
      </c>
      <c r="K5" s="83">
        <f>G5*I5</f>
        <v>6098.903805599999</v>
      </c>
      <c r="L5" s="35"/>
      <c r="M5" s="36"/>
      <c r="N5" s="65"/>
      <c r="R5" s="65"/>
    </row>
    <row r="6" spans="1:18" s="1" customFormat="1" ht="13.5" customHeight="1" x14ac:dyDescent="0.2">
      <c r="A6" s="92"/>
      <c r="B6" s="102"/>
      <c r="C6" s="131" t="s">
        <v>15</v>
      </c>
      <c r="D6" s="8" t="s">
        <v>17</v>
      </c>
      <c r="E6" s="9" t="s">
        <v>4</v>
      </c>
      <c r="F6" s="4">
        <v>19</v>
      </c>
      <c r="G6" s="4">
        <v>32</v>
      </c>
      <c r="H6" s="32">
        <v>23</v>
      </c>
      <c r="I6" s="10">
        <f t="shared" ref="I6:I7" si="0">H6*1.95583</f>
        <v>44.984090000000002</v>
      </c>
      <c r="J6" s="49">
        <f t="shared" ref="J6:J7" si="1">G6*H6</f>
        <v>736</v>
      </c>
      <c r="K6" s="125">
        <f t="shared" ref="K6:K7" si="2">G6*I6</f>
        <v>1439.4908800000001</v>
      </c>
      <c r="L6" s="38"/>
      <c r="M6" s="39"/>
      <c r="N6" s="65"/>
      <c r="R6" s="65"/>
    </row>
    <row r="7" spans="1:18" s="1" customFormat="1" ht="13.5" customHeight="1" thickBot="1" x14ac:dyDescent="0.25">
      <c r="A7" s="92"/>
      <c r="B7" s="102"/>
      <c r="C7" s="132" t="s">
        <v>15</v>
      </c>
      <c r="D7" s="133" t="s">
        <v>3</v>
      </c>
      <c r="E7" s="133" t="s">
        <v>4</v>
      </c>
      <c r="F7" s="134">
        <v>303</v>
      </c>
      <c r="G7" s="134">
        <v>551</v>
      </c>
      <c r="H7" s="135">
        <v>23</v>
      </c>
      <c r="I7" s="136">
        <f t="shared" si="0"/>
        <v>44.984090000000002</v>
      </c>
      <c r="J7" s="137">
        <f t="shared" si="1"/>
        <v>12673</v>
      </c>
      <c r="K7" s="44">
        <f t="shared" si="2"/>
        <v>24786.23359</v>
      </c>
      <c r="L7" s="38"/>
      <c r="M7" s="39"/>
      <c r="N7" s="65"/>
      <c r="R7" s="65"/>
    </row>
    <row r="8" spans="1:18" s="1" customFormat="1" ht="12.75" customHeight="1" thickBot="1" x14ac:dyDescent="0.25">
      <c r="A8" s="92"/>
      <c r="B8" s="103"/>
      <c r="C8" s="93" t="s">
        <v>5</v>
      </c>
      <c r="D8" s="126"/>
      <c r="E8" s="126"/>
      <c r="F8" s="127">
        <f>SUM(F5:F7)</f>
        <v>395</v>
      </c>
      <c r="G8" s="127">
        <f>SUM(G5:G7)</f>
        <v>705</v>
      </c>
      <c r="H8" s="128"/>
      <c r="I8" s="127"/>
      <c r="J8" s="129">
        <f>SUM(J5:J7)</f>
        <v>16527.32</v>
      </c>
      <c r="K8" s="47">
        <f>SUM(K5:K7)</f>
        <v>32324.6282756</v>
      </c>
      <c r="L8" s="38"/>
      <c r="M8" s="39"/>
      <c r="N8" s="65"/>
    </row>
    <row r="9" spans="1:18" s="1" customFormat="1" ht="12.75" customHeight="1" x14ac:dyDescent="0.2">
      <c r="A9" s="92"/>
      <c r="B9" s="104" t="s">
        <v>21</v>
      </c>
      <c r="C9" s="11" t="s">
        <v>15</v>
      </c>
      <c r="D9" s="5" t="s">
        <v>16</v>
      </c>
      <c r="E9" s="5" t="s">
        <v>4</v>
      </c>
      <c r="F9" s="6">
        <v>27</v>
      </c>
      <c r="G9" s="4">
        <v>45</v>
      </c>
      <c r="H9" s="7">
        <v>25.56</v>
      </c>
      <c r="I9" s="32">
        <f>H9*1.95583</f>
        <v>49.991014799999995</v>
      </c>
      <c r="J9" s="48">
        <f>G9*H9</f>
        <v>1150.2</v>
      </c>
      <c r="K9" s="49">
        <f>G9*I9</f>
        <v>2249.5956659999997</v>
      </c>
      <c r="L9" s="38"/>
      <c r="M9" s="39"/>
      <c r="N9" s="65"/>
    </row>
    <row r="10" spans="1:18" s="1" customFormat="1" ht="13.5" customHeight="1" x14ac:dyDescent="0.2">
      <c r="A10" s="92"/>
      <c r="B10" s="102"/>
      <c r="C10" s="11" t="s">
        <v>15</v>
      </c>
      <c r="D10" s="8" t="s">
        <v>17</v>
      </c>
      <c r="E10" s="9" t="s">
        <v>4</v>
      </c>
      <c r="F10" s="4">
        <v>26</v>
      </c>
      <c r="G10" s="4">
        <v>43</v>
      </c>
      <c r="H10" s="32">
        <v>23</v>
      </c>
      <c r="I10" s="10">
        <f>H10*1.95583</f>
        <v>44.984090000000002</v>
      </c>
      <c r="J10" s="48">
        <f t="shared" ref="J10:J12" si="3">G10*H10</f>
        <v>989</v>
      </c>
      <c r="K10" s="49">
        <f t="shared" ref="K10:K12" si="4">G10*I10</f>
        <v>1934.3158700000001</v>
      </c>
      <c r="L10" s="38"/>
      <c r="M10" s="39"/>
      <c r="N10" s="65"/>
    </row>
    <row r="11" spans="1:18" s="1" customFormat="1" ht="12.75" customHeight="1" x14ac:dyDescent="0.2">
      <c r="A11" s="92"/>
      <c r="B11" s="102"/>
      <c r="C11" s="11" t="s">
        <v>15</v>
      </c>
      <c r="D11" s="9" t="s">
        <v>18</v>
      </c>
      <c r="E11" s="9" t="s">
        <v>4</v>
      </c>
      <c r="F11" s="4">
        <v>2</v>
      </c>
      <c r="G11" s="4">
        <v>3</v>
      </c>
      <c r="H11" s="50">
        <v>23</v>
      </c>
      <c r="I11" s="10">
        <f t="shared" ref="I11:I12" si="5">H11*1.95583</f>
        <v>44.984090000000002</v>
      </c>
      <c r="J11" s="48">
        <f t="shared" si="3"/>
        <v>69</v>
      </c>
      <c r="K11" s="49">
        <f t="shared" si="4"/>
        <v>134.95227</v>
      </c>
      <c r="L11" s="38"/>
      <c r="M11" s="39"/>
      <c r="N11" s="65"/>
    </row>
    <row r="12" spans="1:18" s="1" customFormat="1" ht="13.5" customHeight="1" thickBot="1" x14ac:dyDescent="0.25">
      <c r="A12" s="92"/>
      <c r="B12" s="102"/>
      <c r="C12" s="11" t="s">
        <v>15</v>
      </c>
      <c r="D12" s="2" t="s">
        <v>3</v>
      </c>
      <c r="E12" s="2" t="s">
        <v>4</v>
      </c>
      <c r="F12" s="40">
        <v>170</v>
      </c>
      <c r="G12" s="40">
        <v>309</v>
      </c>
      <c r="H12" s="50">
        <v>23</v>
      </c>
      <c r="I12" s="10">
        <f t="shared" si="5"/>
        <v>44.984090000000002</v>
      </c>
      <c r="J12" s="48">
        <f t="shared" si="3"/>
        <v>7107</v>
      </c>
      <c r="K12" s="49">
        <f t="shared" si="4"/>
        <v>13900.08381</v>
      </c>
      <c r="L12" s="38"/>
      <c r="M12" s="39"/>
      <c r="N12" s="65"/>
    </row>
    <row r="13" spans="1:18" s="1" customFormat="1" ht="12.75" customHeight="1" thickBot="1" x14ac:dyDescent="0.25">
      <c r="A13" s="92"/>
      <c r="B13" s="105"/>
      <c r="C13" s="95" t="s">
        <v>5</v>
      </c>
      <c r="D13" s="94"/>
      <c r="E13" s="94"/>
      <c r="F13" s="45">
        <f>SUM(F9:F12)</f>
        <v>225</v>
      </c>
      <c r="G13" s="52">
        <f>SUM(G9:G12)</f>
        <v>400</v>
      </c>
      <c r="H13" s="46"/>
      <c r="I13" s="45"/>
      <c r="J13" s="47">
        <f>SUM(J9:J12)</f>
        <v>9315.2000000000007</v>
      </c>
      <c r="K13" s="47">
        <f>SUM(K9:K12)</f>
        <v>18218.947615999998</v>
      </c>
      <c r="L13" s="38"/>
      <c r="M13" s="39"/>
      <c r="N13" s="65"/>
    </row>
    <row r="14" spans="1:18" s="1" customFormat="1" ht="12.75" customHeight="1" x14ac:dyDescent="0.2">
      <c r="A14" s="92"/>
      <c r="B14" s="104" t="s">
        <v>22</v>
      </c>
      <c r="C14" s="11" t="s">
        <v>19</v>
      </c>
      <c r="D14" s="8" t="s">
        <v>16</v>
      </c>
      <c r="E14" s="8" t="s">
        <v>4</v>
      </c>
      <c r="F14" s="30">
        <v>70</v>
      </c>
      <c r="G14" s="31">
        <v>117</v>
      </c>
      <c r="H14" s="7">
        <v>17.89</v>
      </c>
      <c r="I14" s="32">
        <f>H14*1.95583</f>
        <v>34.989798700000001</v>
      </c>
      <c r="J14" s="48">
        <f>G14*H14</f>
        <v>2093.13</v>
      </c>
      <c r="K14" s="48">
        <f>G14*I14</f>
        <v>4093.8064479</v>
      </c>
      <c r="L14" s="38"/>
      <c r="M14" s="39"/>
      <c r="N14" s="65"/>
    </row>
    <row r="15" spans="1:18" s="1" customFormat="1" ht="13.5" customHeight="1" x14ac:dyDescent="0.2">
      <c r="A15" s="92"/>
      <c r="B15" s="102"/>
      <c r="C15" s="11" t="s">
        <v>19</v>
      </c>
      <c r="D15" s="8" t="s">
        <v>17</v>
      </c>
      <c r="E15" s="9" t="s">
        <v>4</v>
      </c>
      <c r="F15" s="4">
        <v>167</v>
      </c>
      <c r="G15" s="4">
        <v>278</v>
      </c>
      <c r="H15" s="32">
        <v>16.87</v>
      </c>
      <c r="I15" s="10">
        <f>H15*1.95583</f>
        <v>32.994852100000003</v>
      </c>
      <c r="J15" s="48">
        <f t="shared" ref="J15:J17" si="6">G15*H15</f>
        <v>4689.8600000000006</v>
      </c>
      <c r="K15" s="48">
        <f t="shared" ref="K15:K17" si="7">G15*I15</f>
        <v>9172.5688838000005</v>
      </c>
      <c r="L15" s="38"/>
      <c r="M15" s="39"/>
      <c r="N15" s="65"/>
    </row>
    <row r="16" spans="1:18" s="1" customFormat="1" ht="13.5" customHeight="1" x14ac:dyDescent="0.2">
      <c r="A16" s="92"/>
      <c r="B16" s="102"/>
      <c r="C16" s="11" t="s">
        <v>19</v>
      </c>
      <c r="D16" s="9" t="s">
        <v>18</v>
      </c>
      <c r="E16" s="2" t="s">
        <v>4</v>
      </c>
      <c r="F16" s="40">
        <v>29</v>
      </c>
      <c r="G16" s="40">
        <v>48</v>
      </c>
      <c r="H16" s="50">
        <v>16.87</v>
      </c>
      <c r="I16" s="10">
        <f t="shared" ref="I16:I17" si="8">H16*1.95583</f>
        <v>32.994852100000003</v>
      </c>
      <c r="J16" s="48">
        <f t="shared" si="6"/>
        <v>809.76</v>
      </c>
      <c r="K16" s="48">
        <f t="shared" si="7"/>
        <v>1583.7529008000001</v>
      </c>
      <c r="L16" s="38"/>
      <c r="M16" s="39"/>
      <c r="N16" s="65"/>
    </row>
    <row r="17" spans="1:16" ht="12.75" customHeight="1" thickBot="1" x14ac:dyDescent="0.3">
      <c r="A17" s="92"/>
      <c r="B17" s="102"/>
      <c r="C17" s="11" t="s">
        <v>19</v>
      </c>
      <c r="D17" s="3" t="s">
        <v>3</v>
      </c>
      <c r="E17" s="9" t="s">
        <v>4</v>
      </c>
      <c r="F17" s="4">
        <v>459</v>
      </c>
      <c r="G17" s="4">
        <v>835</v>
      </c>
      <c r="H17" s="50">
        <v>16.87</v>
      </c>
      <c r="I17" s="10">
        <f t="shared" si="8"/>
        <v>32.994852100000003</v>
      </c>
      <c r="J17" s="48">
        <f t="shared" si="6"/>
        <v>14086.45</v>
      </c>
      <c r="K17" s="48">
        <f t="shared" si="7"/>
        <v>27550.701503500004</v>
      </c>
      <c r="L17" s="38"/>
      <c r="M17" s="39"/>
      <c r="N17" s="65"/>
    </row>
    <row r="18" spans="1:16" s="1" customFormat="1" ht="12.75" customHeight="1" thickBot="1" x14ac:dyDescent="0.25">
      <c r="A18" s="92"/>
      <c r="B18" s="103"/>
      <c r="C18" s="95" t="s">
        <v>5</v>
      </c>
      <c r="D18" s="94"/>
      <c r="E18" s="94"/>
      <c r="F18" s="45">
        <f>SUM(F14:F17)</f>
        <v>725</v>
      </c>
      <c r="G18" s="45">
        <f>SUM(G14:G17)</f>
        <v>1278</v>
      </c>
      <c r="H18" s="45"/>
      <c r="I18" s="45"/>
      <c r="J18" s="47">
        <f>SUM(J14:J17)</f>
        <v>21679.200000000001</v>
      </c>
      <c r="K18" s="47">
        <f>SUM(K14:K17)</f>
        <v>42400.829736000007</v>
      </c>
      <c r="L18" s="38"/>
      <c r="M18" s="39"/>
      <c r="N18" s="65"/>
    </row>
    <row r="19" spans="1:16" s="1" customFormat="1" ht="12.75" customHeight="1" x14ac:dyDescent="0.2">
      <c r="A19" s="92"/>
      <c r="B19" s="104" t="s">
        <v>23</v>
      </c>
      <c r="C19" s="11" t="s">
        <v>19</v>
      </c>
      <c r="D19" s="5" t="s">
        <v>16</v>
      </c>
      <c r="E19" s="5" t="s">
        <v>4</v>
      </c>
      <c r="F19" s="6">
        <v>1</v>
      </c>
      <c r="G19" s="4">
        <v>2</v>
      </c>
      <c r="H19" s="7">
        <v>17.89</v>
      </c>
      <c r="I19" s="32">
        <f>H19*1.95583</f>
        <v>34.989798700000001</v>
      </c>
      <c r="J19" s="48">
        <f>G19*H19</f>
        <v>35.78</v>
      </c>
      <c r="K19" s="49">
        <f>G19*I19</f>
        <v>69.979597400000003</v>
      </c>
      <c r="L19" s="38"/>
      <c r="M19" s="39"/>
      <c r="N19" s="65"/>
    </row>
    <row r="20" spans="1:16" s="1" customFormat="1" ht="13.5" customHeight="1" x14ac:dyDescent="0.2">
      <c r="A20" s="92"/>
      <c r="B20" s="102"/>
      <c r="C20" s="11" t="s">
        <v>19</v>
      </c>
      <c r="D20" s="8" t="s">
        <v>17</v>
      </c>
      <c r="E20" s="9" t="s">
        <v>4</v>
      </c>
      <c r="F20" s="4">
        <v>44</v>
      </c>
      <c r="G20" s="4">
        <v>73</v>
      </c>
      <c r="H20" s="32">
        <v>16.87</v>
      </c>
      <c r="I20" s="10">
        <f>H20*1.95583</f>
        <v>32.994852100000003</v>
      </c>
      <c r="J20" s="48">
        <f t="shared" ref="J20:J22" si="9">G20*H20</f>
        <v>1231.51</v>
      </c>
      <c r="K20" s="49">
        <f t="shared" ref="K20:K22" si="10">G20*I20</f>
        <v>2408.6242033000003</v>
      </c>
      <c r="L20" s="38"/>
      <c r="M20" s="39"/>
      <c r="N20" s="65"/>
    </row>
    <row r="21" spans="1:16" s="1" customFormat="1" ht="13.5" customHeight="1" x14ac:dyDescent="0.2">
      <c r="A21" s="92"/>
      <c r="B21" s="102"/>
      <c r="C21" s="11" t="s">
        <v>19</v>
      </c>
      <c r="D21" s="9" t="s">
        <v>18</v>
      </c>
      <c r="E21" s="3" t="s">
        <v>4</v>
      </c>
      <c r="F21" s="40">
        <v>5</v>
      </c>
      <c r="G21" s="40">
        <v>8</v>
      </c>
      <c r="H21" s="50">
        <v>16.87</v>
      </c>
      <c r="I21" s="10">
        <f t="shared" ref="I21:I22" si="11">H21*1.95583</f>
        <v>32.994852100000003</v>
      </c>
      <c r="J21" s="48">
        <f t="shared" si="9"/>
        <v>134.96</v>
      </c>
      <c r="K21" s="49">
        <f t="shared" si="10"/>
        <v>263.95881680000002</v>
      </c>
      <c r="L21" s="38"/>
      <c r="M21" s="39"/>
      <c r="N21" s="65"/>
    </row>
    <row r="22" spans="1:16" s="1" customFormat="1" ht="12.75" customHeight="1" thickBot="1" x14ac:dyDescent="0.25">
      <c r="A22" s="92"/>
      <c r="B22" s="102"/>
      <c r="C22" s="11" t="s">
        <v>19</v>
      </c>
      <c r="D22" s="2" t="s">
        <v>3</v>
      </c>
      <c r="E22" s="8" t="s">
        <v>4</v>
      </c>
      <c r="F22" s="6">
        <v>90</v>
      </c>
      <c r="G22" s="4">
        <v>164</v>
      </c>
      <c r="H22" s="50">
        <v>16.87</v>
      </c>
      <c r="I22" s="10">
        <f t="shared" si="11"/>
        <v>32.994852100000003</v>
      </c>
      <c r="J22" s="48">
        <f t="shared" si="9"/>
        <v>2766.6800000000003</v>
      </c>
      <c r="K22" s="49">
        <f t="shared" si="10"/>
        <v>5411.1557444000009</v>
      </c>
      <c r="L22" s="38"/>
      <c r="M22" s="39"/>
      <c r="N22" s="65"/>
    </row>
    <row r="23" spans="1:16" s="1" customFormat="1" ht="12.75" customHeight="1" thickBot="1" x14ac:dyDescent="0.25">
      <c r="A23" s="92"/>
      <c r="B23" s="103"/>
      <c r="C23" s="84" t="s">
        <v>5</v>
      </c>
      <c r="D23" s="85"/>
      <c r="E23" s="85"/>
      <c r="F23" s="57">
        <f>SUM(F19:F22)</f>
        <v>140</v>
      </c>
      <c r="G23" s="57">
        <f>SUM(G19:G22)</f>
        <v>247</v>
      </c>
      <c r="H23" s="57"/>
      <c r="I23" s="57"/>
      <c r="J23" s="58">
        <f>SUM(J19:J22)</f>
        <v>4168.93</v>
      </c>
      <c r="K23" s="82">
        <f>SUM(K19:K22)</f>
        <v>8153.7183619000007</v>
      </c>
      <c r="L23" s="38"/>
      <c r="M23" s="39"/>
      <c r="N23" s="65"/>
    </row>
    <row r="24" spans="1:16" ht="15.75" thickBot="1" x14ac:dyDescent="0.3">
      <c r="A24" s="86" t="s">
        <v>24</v>
      </c>
      <c r="B24" s="87"/>
      <c r="C24" s="88"/>
      <c r="D24" s="88"/>
      <c r="E24" s="89"/>
      <c r="F24" s="59">
        <f>F8+F13+F18+F23</f>
        <v>1485</v>
      </c>
      <c r="G24" s="59">
        <f>G8+G13+G18+G23</f>
        <v>2630</v>
      </c>
      <c r="H24" s="59"/>
      <c r="I24" s="59"/>
      <c r="J24" s="60">
        <f>J8+J13+J18+J23</f>
        <v>51690.65</v>
      </c>
      <c r="K24" s="60">
        <f>K8+K13+K18+K23</f>
        <v>101098.1239895</v>
      </c>
      <c r="L24" s="61">
        <f>J24*5%</f>
        <v>2584.5325000000003</v>
      </c>
      <c r="M24" s="62">
        <v>5054.8999999999996</v>
      </c>
      <c r="N24" s="65"/>
      <c r="O24" s="1"/>
      <c r="P24" s="64"/>
    </row>
    <row r="26" spans="1:16" x14ac:dyDescent="0.25">
      <c r="B26" s="66"/>
      <c r="C26" s="66"/>
      <c r="D26" s="66"/>
      <c r="E26" s="66"/>
      <c r="F26" s="67"/>
      <c r="G26" s="67"/>
      <c r="H26" s="66"/>
      <c r="I26" s="66"/>
      <c r="J26" s="66"/>
      <c r="K26" s="66"/>
      <c r="L26" s="66"/>
      <c r="M26" s="66"/>
      <c r="N26" s="66"/>
    </row>
    <row r="27" spans="1:16" x14ac:dyDescent="0.25">
      <c r="B27" s="98" t="s">
        <v>27</v>
      </c>
      <c r="C27" s="99"/>
      <c r="D27" s="99"/>
      <c r="E27" s="99"/>
      <c r="F27" s="68"/>
      <c r="G27" s="100" t="s">
        <v>28</v>
      </c>
      <c r="H27" s="100"/>
      <c r="I27" s="100"/>
      <c r="J27" s="100"/>
      <c r="K27" s="101"/>
      <c r="L27" s="101"/>
      <c r="M27" s="101"/>
      <c r="N27" s="101"/>
    </row>
    <row r="28" spans="1:16" x14ac:dyDescent="0.25">
      <c r="B28" s="100" t="s">
        <v>30</v>
      </c>
      <c r="C28" s="100"/>
      <c r="D28" s="100"/>
      <c r="E28" s="100"/>
      <c r="F28" s="68"/>
      <c r="G28" s="101"/>
      <c r="H28" s="101"/>
      <c r="I28" s="101"/>
      <c r="J28" s="101"/>
      <c r="K28" s="101"/>
      <c r="L28" s="101"/>
      <c r="M28" s="101"/>
      <c r="N28" s="101"/>
    </row>
    <row r="29" spans="1:16" x14ac:dyDescent="0.25">
      <c r="B29" s="100" t="s">
        <v>31</v>
      </c>
      <c r="C29" s="100"/>
      <c r="D29" s="100"/>
      <c r="E29" s="100"/>
      <c r="F29" s="68"/>
      <c r="G29" s="69"/>
      <c r="H29" s="68"/>
      <c r="I29" s="68"/>
      <c r="J29" s="68"/>
      <c r="K29" s="68"/>
      <c r="L29" s="68"/>
      <c r="M29" s="68"/>
      <c r="N29" s="68"/>
    </row>
    <row r="30" spans="1:16" x14ac:dyDescent="0.25">
      <c r="B30" s="66"/>
      <c r="C30" s="66"/>
      <c r="D30" s="66"/>
      <c r="E30" s="66"/>
      <c r="F30" s="66"/>
      <c r="G30" s="67"/>
      <c r="H30" s="66"/>
      <c r="I30" s="66"/>
      <c r="J30" s="66"/>
      <c r="K30" s="66"/>
      <c r="L30" s="66"/>
      <c r="M30" s="66"/>
      <c r="N30" s="66"/>
    </row>
    <row r="31" spans="1:16" ht="15.75" x14ac:dyDescent="0.25">
      <c r="B31" s="71" t="s">
        <v>29</v>
      </c>
      <c r="C31" s="71"/>
      <c r="D31" s="71"/>
      <c r="E31" s="66"/>
      <c r="F31" s="66"/>
      <c r="G31" s="67"/>
      <c r="H31" s="66"/>
      <c r="I31" s="66"/>
      <c r="J31" s="66"/>
      <c r="K31" s="66"/>
      <c r="L31" s="66"/>
      <c r="M31" s="66"/>
      <c r="N31" s="66"/>
    </row>
    <row r="32" spans="1:16" x14ac:dyDescent="0.25">
      <c r="B32" s="66"/>
      <c r="C32" s="66"/>
      <c r="D32" s="66"/>
      <c r="E32" s="66"/>
      <c r="F32" s="66"/>
      <c r="G32" s="67"/>
      <c r="H32" s="66"/>
      <c r="I32" s="66"/>
      <c r="J32" s="66"/>
      <c r="K32" s="66"/>
      <c r="L32" s="66"/>
      <c r="M32" s="66"/>
      <c r="N32" s="66"/>
    </row>
    <row r="33" spans="2:14" ht="15.75" x14ac:dyDescent="0.25">
      <c r="B33" s="66"/>
      <c r="C33" s="97" t="s">
        <v>32</v>
      </c>
      <c r="D33" s="97"/>
      <c r="E33" s="97"/>
      <c r="F33" s="97"/>
      <c r="G33" s="67"/>
      <c r="H33" s="66"/>
      <c r="I33" s="66"/>
      <c r="J33" s="66"/>
      <c r="K33" s="66"/>
      <c r="L33" s="66"/>
      <c r="M33" s="66"/>
      <c r="N33" s="66"/>
    </row>
    <row r="34" spans="2:14" x14ac:dyDescent="0.25">
      <c r="B34" s="66"/>
      <c r="C34" s="66"/>
      <c r="D34" s="66"/>
      <c r="E34" s="66"/>
      <c r="F34" s="66"/>
      <c r="G34" s="67"/>
      <c r="H34" s="66"/>
      <c r="I34" s="66"/>
      <c r="J34" s="66"/>
      <c r="K34" s="66"/>
      <c r="L34" s="66"/>
      <c r="M34" s="66"/>
      <c r="N34" s="66"/>
    </row>
    <row r="35" spans="2:14" x14ac:dyDescent="0.25">
      <c r="B35" s="66"/>
      <c r="C35" s="66"/>
      <c r="D35" s="66"/>
      <c r="E35" s="66"/>
      <c r="F35" s="66"/>
      <c r="G35" s="67"/>
      <c r="H35" s="66"/>
      <c r="I35" s="66"/>
      <c r="J35" s="66"/>
      <c r="K35" s="66"/>
      <c r="L35" s="66"/>
      <c r="M35" s="66"/>
      <c r="N35" s="66"/>
    </row>
  </sheetData>
  <mergeCells count="18">
    <mergeCell ref="C33:F33"/>
    <mergeCell ref="B27:E27"/>
    <mergeCell ref="G27:N27"/>
    <mergeCell ref="B28:E28"/>
    <mergeCell ref="G28:N28"/>
    <mergeCell ref="B29:E29"/>
    <mergeCell ref="B19:B23"/>
    <mergeCell ref="C23:E23"/>
    <mergeCell ref="A24:E24"/>
    <mergeCell ref="A1:M1"/>
    <mergeCell ref="A5:A23"/>
    <mergeCell ref="B5:B8"/>
    <mergeCell ref="C8:E8"/>
    <mergeCell ref="B9:B13"/>
    <mergeCell ref="C13:E13"/>
    <mergeCell ref="B14:B18"/>
    <mergeCell ref="C18:E18"/>
    <mergeCell ref="A2:M2"/>
  </mergeCells>
  <pageMargins left="0.7" right="0.7" top="0.21" bottom="0.26" header="0.3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FAF35-3676-4F1F-8CE7-83D7EF48761F}">
  <dimension ref="A1:R38"/>
  <sheetViews>
    <sheetView topLeftCell="A7" workbookViewId="0">
      <selection activeCell="O30" sqref="O30"/>
    </sheetView>
  </sheetViews>
  <sheetFormatPr defaultRowHeight="15" x14ac:dyDescent="0.25"/>
  <cols>
    <col min="1" max="1" width="7.28515625" customWidth="1"/>
    <col min="2" max="2" width="8.5703125" style="63" customWidth="1"/>
    <col min="3" max="3" width="8.28515625" customWidth="1"/>
    <col min="4" max="4" width="19.7109375" customWidth="1"/>
    <col min="5" max="5" width="6.140625" customWidth="1"/>
    <col min="6" max="6" width="7.42578125" customWidth="1"/>
    <col min="7" max="7" width="8.85546875" customWidth="1"/>
    <col min="8" max="8" width="8" customWidth="1"/>
    <col min="9" max="9" width="7.7109375" customWidth="1"/>
    <col min="10" max="10" width="9.85546875" customWidth="1"/>
    <col min="11" max="11" width="9.5703125" customWidth="1"/>
    <col min="12" max="13" width="8.28515625" customWidth="1"/>
  </cols>
  <sheetData>
    <row r="1" spans="1:18" ht="15.75" x14ac:dyDescent="0.25">
      <c r="A1" s="90" t="s">
        <v>33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18" ht="16.5" thickBot="1" x14ac:dyDescent="0.3">
      <c r="A2" s="96" t="s">
        <v>26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8" ht="107.25" customHeight="1" thickBot="1" x14ac:dyDescent="0.3">
      <c r="A3" s="12" t="s">
        <v>11</v>
      </c>
      <c r="B3" s="24" t="s">
        <v>0</v>
      </c>
      <c r="C3" s="13" t="s">
        <v>1</v>
      </c>
      <c r="D3" s="14" t="s">
        <v>2</v>
      </c>
      <c r="E3" s="15" t="s">
        <v>6</v>
      </c>
      <c r="F3" s="16" t="s">
        <v>7</v>
      </c>
      <c r="G3" s="16" t="s">
        <v>8</v>
      </c>
      <c r="H3" s="17" t="s">
        <v>13</v>
      </c>
      <c r="I3" s="17" t="s">
        <v>9</v>
      </c>
      <c r="J3" s="18" t="s">
        <v>14</v>
      </c>
      <c r="K3" s="18" t="s">
        <v>10</v>
      </c>
      <c r="L3" s="25" t="s">
        <v>48</v>
      </c>
      <c r="M3" s="25" t="s">
        <v>49</v>
      </c>
    </row>
    <row r="4" spans="1:18" ht="15.75" thickBot="1" x14ac:dyDescent="0.3">
      <c r="A4" s="19">
        <v>1</v>
      </c>
      <c r="B4" s="26">
        <v>2</v>
      </c>
      <c r="C4" s="20">
        <v>3</v>
      </c>
      <c r="D4" s="20">
        <v>4</v>
      </c>
      <c r="E4" s="20">
        <v>5</v>
      </c>
      <c r="F4" s="21">
        <v>6</v>
      </c>
      <c r="G4" s="21">
        <v>7</v>
      </c>
      <c r="H4" s="21">
        <v>8</v>
      </c>
      <c r="I4" s="27">
        <v>9</v>
      </c>
      <c r="J4" s="22">
        <v>10</v>
      </c>
      <c r="K4" s="22">
        <v>11</v>
      </c>
      <c r="L4" s="28">
        <v>12</v>
      </c>
      <c r="M4" s="28">
        <v>13</v>
      </c>
    </row>
    <row r="5" spans="1:18" s="1" customFormat="1" ht="14.25" x14ac:dyDescent="0.2">
      <c r="A5" s="91" t="s">
        <v>25</v>
      </c>
      <c r="B5" s="102" t="s">
        <v>20</v>
      </c>
      <c r="C5" s="29" t="s">
        <v>15</v>
      </c>
      <c r="D5" s="8" t="s">
        <v>16</v>
      </c>
      <c r="E5" s="8" t="s">
        <v>4</v>
      </c>
      <c r="F5" s="30">
        <v>73</v>
      </c>
      <c r="G5" s="31">
        <v>122</v>
      </c>
      <c r="H5" s="32"/>
      <c r="I5" s="32"/>
      <c r="J5" s="33"/>
      <c r="K5" s="34"/>
      <c r="L5" s="35"/>
      <c r="M5" s="36"/>
      <c r="R5" s="65"/>
    </row>
    <row r="6" spans="1:18" s="1" customFormat="1" ht="14.25" x14ac:dyDescent="0.2">
      <c r="A6" s="92"/>
      <c r="B6" s="102"/>
      <c r="C6" s="11" t="s">
        <v>15</v>
      </c>
      <c r="D6" s="8" t="s">
        <v>17</v>
      </c>
      <c r="E6" s="9" t="s">
        <v>4</v>
      </c>
      <c r="F6" s="4">
        <v>19</v>
      </c>
      <c r="G6" s="4">
        <v>32</v>
      </c>
      <c r="H6" s="10"/>
      <c r="I6" s="32"/>
      <c r="J6" s="37"/>
      <c r="K6" s="34"/>
      <c r="L6" s="38"/>
      <c r="M6" s="39"/>
      <c r="R6" s="65"/>
    </row>
    <row r="7" spans="1:18" s="1" customFormat="1" thickBot="1" x14ac:dyDescent="0.25">
      <c r="A7" s="92"/>
      <c r="B7" s="102"/>
      <c r="C7" s="11" t="s">
        <v>15</v>
      </c>
      <c r="D7" s="2" t="s">
        <v>3</v>
      </c>
      <c r="E7" s="2" t="s">
        <v>4</v>
      </c>
      <c r="F7" s="40">
        <v>303</v>
      </c>
      <c r="G7" s="40">
        <v>551</v>
      </c>
      <c r="H7" s="41"/>
      <c r="I7" s="42"/>
      <c r="J7" s="43"/>
      <c r="K7" s="44"/>
      <c r="L7" s="38"/>
      <c r="M7" s="39"/>
      <c r="R7" s="65"/>
    </row>
    <row r="8" spans="1:18" s="1" customFormat="1" thickBot="1" x14ac:dyDescent="0.25">
      <c r="A8" s="92"/>
      <c r="B8" s="103"/>
      <c r="C8" s="93" t="s">
        <v>5</v>
      </c>
      <c r="D8" s="94"/>
      <c r="E8" s="94"/>
      <c r="F8" s="45">
        <f>SUM(F5:F7)</f>
        <v>395</v>
      </c>
      <c r="G8" s="45">
        <f>SUM(G5:G7)</f>
        <v>705</v>
      </c>
      <c r="H8" s="45"/>
      <c r="I8" s="46"/>
      <c r="J8" s="47"/>
      <c r="K8" s="47"/>
      <c r="L8" s="38"/>
      <c r="M8" s="39"/>
    </row>
    <row r="9" spans="1:18" s="1" customFormat="1" ht="14.25" x14ac:dyDescent="0.2">
      <c r="A9" s="92"/>
      <c r="B9" s="104" t="s">
        <v>21</v>
      </c>
      <c r="C9" s="11" t="s">
        <v>15</v>
      </c>
      <c r="D9" s="5" t="s">
        <v>16</v>
      </c>
      <c r="E9" s="5" t="s">
        <v>4</v>
      </c>
      <c r="F9" s="6">
        <v>27</v>
      </c>
      <c r="G9" s="4">
        <v>45</v>
      </c>
      <c r="H9" s="32"/>
      <c r="I9" s="7"/>
      <c r="J9" s="23"/>
      <c r="K9" s="48"/>
      <c r="L9" s="38"/>
      <c r="M9" s="39"/>
    </row>
    <row r="10" spans="1:18" s="1" customFormat="1" ht="14.25" x14ac:dyDescent="0.2">
      <c r="A10" s="92"/>
      <c r="B10" s="102"/>
      <c r="C10" s="11" t="s">
        <v>15</v>
      </c>
      <c r="D10" s="8" t="s">
        <v>17</v>
      </c>
      <c r="E10" s="9" t="s">
        <v>4</v>
      </c>
      <c r="F10" s="4">
        <v>26</v>
      </c>
      <c r="G10" s="4">
        <v>43</v>
      </c>
      <c r="H10" s="10"/>
      <c r="I10" s="32"/>
      <c r="J10" s="23"/>
      <c r="K10" s="49"/>
      <c r="L10" s="38"/>
      <c r="M10" s="39"/>
    </row>
    <row r="11" spans="1:18" s="1" customFormat="1" ht="14.25" x14ac:dyDescent="0.2">
      <c r="A11" s="92"/>
      <c r="B11" s="102"/>
      <c r="C11" s="11" t="s">
        <v>15</v>
      </c>
      <c r="D11" s="9" t="s">
        <v>18</v>
      </c>
      <c r="E11" s="9" t="s">
        <v>4</v>
      </c>
      <c r="F11" s="4">
        <v>2</v>
      </c>
      <c r="G11" s="4">
        <v>3</v>
      </c>
      <c r="H11" s="10"/>
      <c r="I11" s="50"/>
      <c r="J11" s="23"/>
      <c r="K11" s="49"/>
      <c r="L11" s="38"/>
      <c r="M11" s="39"/>
    </row>
    <row r="12" spans="1:18" s="1" customFormat="1" thickBot="1" x14ac:dyDescent="0.25">
      <c r="A12" s="92"/>
      <c r="B12" s="102"/>
      <c r="C12" s="11" t="s">
        <v>15</v>
      </c>
      <c r="D12" s="2" t="s">
        <v>3</v>
      </c>
      <c r="E12" s="2" t="s">
        <v>4</v>
      </c>
      <c r="F12" s="40">
        <v>170</v>
      </c>
      <c r="G12" s="40">
        <v>309</v>
      </c>
      <c r="H12" s="41"/>
      <c r="I12" s="50"/>
      <c r="J12" s="51"/>
      <c r="K12" s="49"/>
      <c r="L12" s="38"/>
      <c r="M12" s="39"/>
    </row>
    <row r="13" spans="1:18" s="1" customFormat="1" thickBot="1" x14ac:dyDescent="0.25">
      <c r="A13" s="92"/>
      <c r="B13" s="105"/>
      <c r="C13" s="95" t="s">
        <v>5</v>
      </c>
      <c r="D13" s="94"/>
      <c r="E13" s="94"/>
      <c r="F13" s="45">
        <f>SUM(F9:F12)</f>
        <v>225</v>
      </c>
      <c r="G13" s="52">
        <f>SUM(G9:G12)</f>
        <v>400</v>
      </c>
      <c r="H13" s="45"/>
      <c r="I13" s="46"/>
      <c r="J13" s="47"/>
      <c r="K13" s="47"/>
      <c r="L13" s="38"/>
      <c r="M13" s="39"/>
    </row>
    <row r="14" spans="1:18" s="1" customFormat="1" ht="14.25" x14ac:dyDescent="0.2">
      <c r="A14" s="92"/>
      <c r="B14" s="104" t="s">
        <v>22</v>
      </c>
      <c r="C14" s="11" t="s">
        <v>19</v>
      </c>
      <c r="D14" s="8" t="s">
        <v>16</v>
      </c>
      <c r="E14" s="8" t="s">
        <v>4</v>
      </c>
      <c r="F14" s="30">
        <v>70</v>
      </c>
      <c r="G14" s="31">
        <v>117</v>
      </c>
      <c r="H14" s="32"/>
      <c r="I14" s="7"/>
      <c r="J14" s="53"/>
      <c r="K14" s="48"/>
      <c r="L14" s="38"/>
      <c r="M14" s="39"/>
    </row>
    <row r="15" spans="1:18" s="1" customFormat="1" ht="14.25" x14ac:dyDescent="0.2">
      <c r="A15" s="92"/>
      <c r="B15" s="102"/>
      <c r="C15" s="11" t="s">
        <v>19</v>
      </c>
      <c r="D15" s="8" t="s">
        <v>17</v>
      </c>
      <c r="E15" s="9" t="s">
        <v>4</v>
      </c>
      <c r="F15" s="4">
        <v>167</v>
      </c>
      <c r="G15" s="4">
        <v>278</v>
      </c>
      <c r="H15" s="10"/>
      <c r="I15" s="32"/>
      <c r="J15" s="23"/>
      <c r="K15" s="48"/>
      <c r="L15" s="38"/>
      <c r="M15" s="39"/>
    </row>
    <row r="16" spans="1:18" s="1" customFormat="1" ht="14.25" x14ac:dyDescent="0.2">
      <c r="A16" s="92"/>
      <c r="B16" s="102"/>
      <c r="C16" s="11" t="s">
        <v>19</v>
      </c>
      <c r="D16" s="9" t="s">
        <v>18</v>
      </c>
      <c r="E16" s="2" t="s">
        <v>4</v>
      </c>
      <c r="F16" s="40">
        <v>29</v>
      </c>
      <c r="G16" s="40">
        <v>48</v>
      </c>
      <c r="H16" s="41"/>
      <c r="I16" s="50"/>
      <c r="J16" s="37"/>
      <c r="K16" s="48"/>
      <c r="L16" s="38"/>
      <c r="M16" s="39"/>
    </row>
    <row r="17" spans="1:13" ht="15.75" thickBot="1" x14ac:dyDescent="0.3">
      <c r="A17" s="92"/>
      <c r="B17" s="102"/>
      <c r="C17" s="11" t="s">
        <v>19</v>
      </c>
      <c r="D17" s="3" t="s">
        <v>3</v>
      </c>
      <c r="E17" s="9" t="s">
        <v>4</v>
      </c>
      <c r="F17" s="4">
        <v>459</v>
      </c>
      <c r="G17" s="4">
        <v>835</v>
      </c>
      <c r="H17" s="10"/>
      <c r="I17" s="50"/>
      <c r="J17" s="54"/>
      <c r="K17" s="55"/>
      <c r="L17" s="38"/>
      <c r="M17" s="39"/>
    </row>
    <row r="18" spans="1:13" s="1" customFormat="1" thickBot="1" x14ac:dyDescent="0.25">
      <c r="A18" s="92"/>
      <c r="B18" s="103"/>
      <c r="C18" s="95" t="s">
        <v>5</v>
      </c>
      <c r="D18" s="94"/>
      <c r="E18" s="94"/>
      <c r="F18" s="45">
        <f>SUM(F14:F17)</f>
        <v>725</v>
      </c>
      <c r="G18" s="45">
        <f>SUM(G14:G17)</f>
        <v>1278</v>
      </c>
      <c r="H18" s="45"/>
      <c r="I18" s="45"/>
      <c r="J18" s="56"/>
      <c r="K18" s="47"/>
      <c r="L18" s="38"/>
      <c r="M18" s="39"/>
    </row>
    <row r="19" spans="1:13" s="1" customFormat="1" ht="14.25" x14ac:dyDescent="0.2">
      <c r="A19" s="92"/>
      <c r="B19" s="104" t="s">
        <v>23</v>
      </c>
      <c r="C19" s="11" t="s">
        <v>19</v>
      </c>
      <c r="D19" s="5" t="s">
        <v>16</v>
      </c>
      <c r="E19" s="5" t="s">
        <v>4</v>
      </c>
      <c r="F19" s="6">
        <v>1</v>
      </c>
      <c r="G19" s="4">
        <v>2</v>
      </c>
      <c r="H19" s="32"/>
      <c r="I19" s="7"/>
      <c r="J19" s="23"/>
      <c r="K19" s="48"/>
      <c r="L19" s="38"/>
      <c r="M19" s="39"/>
    </row>
    <row r="20" spans="1:13" s="1" customFormat="1" ht="14.25" x14ac:dyDescent="0.2">
      <c r="A20" s="92"/>
      <c r="B20" s="102"/>
      <c r="C20" s="11" t="s">
        <v>19</v>
      </c>
      <c r="D20" s="8" t="s">
        <v>17</v>
      </c>
      <c r="E20" s="9" t="s">
        <v>4</v>
      </c>
      <c r="F20" s="4">
        <v>44</v>
      </c>
      <c r="G20" s="4">
        <v>73</v>
      </c>
      <c r="H20" s="10"/>
      <c r="I20" s="32"/>
      <c r="J20" s="23"/>
      <c r="K20" s="49"/>
      <c r="L20" s="38"/>
      <c r="M20" s="39"/>
    </row>
    <row r="21" spans="1:13" s="1" customFormat="1" ht="14.25" x14ac:dyDescent="0.2">
      <c r="A21" s="92"/>
      <c r="B21" s="102"/>
      <c r="C21" s="11" t="s">
        <v>19</v>
      </c>
      <c r="D21" s="9" t="s">
        <v>18</v>
      </c>
      <c r="E21" s="3" t="s">
        <v>4</v>
      </c>
      <c r="F21" s="40">
        <v>5</v>
      </c>
      <c r="G21" s="40">
        <v>8</v>
      </c>
      <c r="H21" s="10"/>
      <c r="I21" s="50"/>
      <c r="J21" s="51"/>
      <c r="K21" s="49"/>
      <c r="L21" s="38"/>
      <c r="M21" s="39"/>
    </row>
    <row r="22" spans="1:13" s="1" customFormat="1" thickBot="1" x14ac:dyDescent="0.25">
      <c r="A22" s="92"/>
      <c r="B22" s="102"/>
      <c r="C22" s="11" t="s">
        <v>19</v>
      </c>
      <c r="D22" s="2" t="s">
        <v>3</v>
      </c>
      <c r="E22" s="8" t="s">
        <v>4</v>
      </c>
      <c r="F22" s="6">
        <v>90</v>
      </c>
      <c r="G22" s="4">
        <v>164</v>
      </c>
      <c r="H22" s="32"/>
      <c r="I22" s="50"/>
      <c r="J22" s="23"/>
      <c r="K22" s="48"/>
      <c r="L22" s="38"/>
      <c r="M22" s="39"/>
    </row>
    <row r="23" spans="1:13" s="1" customFormat="1" thickBot="1" x14ac:dyDescent="0.25">
      <c r="A23" s="92"/>
      <c r="B23" s="103"/>
      <c r="C23" s="84" t="s">
        <v>5</v>
      </c>
      <c r="D23" s="85"/>
      <c r="E23" s="85"/>
      <c r="F23" s="57">
        <f>SUM(F19:F22)</f>
        <v>140</v>
      </c>
      <c r="G23" s="57">
        <f>SUM(G19:G22)</f>
        <v>247</v>
      </c>
      <c r="H23" s="57"/>
      <c r="I23" s="57"/>
      <c r="J23" s="58"/>
      <c r="K23" s="58"/>
      <c r="L23" s="38"/>
      <c r="M23" s="39"/>
    </row>
    <row r="24" spans="1:13" ht="15.75" thickBot="1" x14ac:dyDescent="0.3">
      <c r="A24" s="86" t="s">
        <v>24</v>
      </c>
      <c r="B24" s="87"/>
      <c r="C24" s="88"/>
      <c r="D24" s="88"/>
      <c r="E24" s="89"/>
      <c r="F24" s="59">
        <f>F8+F13+F18+F23</f>
        <v>1485</v>
      </c>
      <c r="G24" s="59">
        <f>G8+G13+G18+G23</f>
        <v>2630</v>
      </c>
      <c r="H24" s="59"/>
      <c r="I24" s="59"/>
      <c r="J24" s="60"/>
      <c r="K24" s="60"/>
      <c r="L24" s="61"/>
      <c r="M24" s="62"/>
    </row>
    <row r="26" spans="1:13" x14ac:dyDescent="0.25">
      <c r="A26" s="98" t="s">
        <v>27</v>
      </c>
      <c r="B26" s="99"/>
      <c r="C26" s="99"/>
      <c r="D26" s="99"/>
      <c r="E26" s="68"/>
      <c r="F26" s="100" t="s">
        <v>28</v>
      </c>
      <c r="G26" s="100"/>
      <c r="H26" s="100"/>
      <c r="I26" s="101"/>
      <c r="J26" s="101"/>
      <c r="K26" s="101"/>
      <c r="L26" s="101"/>
      <c r="M26" s="101"/>
    </row>
    <row r="27" spans="1:13" x14ac:dyDescent="0.25">
      <c r="A27" s="100" t="s">
        <v>30</v>
      </c>
      <c r="B27" s="100"/>
      <c r="C27" s="100"/>
      <c r="D27" s="100"/>
      <c r="E27" s="68"/>
      <c r="F27" s="101"/>
      <c r="G27" s="101"/>
      <c r="H27" s="101"/>
      <c r="I27" s="101"/>
      <c r="J27" s="101"/>
      <c r="K27" s="101"/>
      <c r="L27" s="101"/>
      <c r="M27" s="101"/>
    </row>
    <row r="28" spans="1:13" x14ac:dyDescent="0.25">
      <c r="A28" s="100" t="s">
        <v>31</v>
      </c>
      <c r="B28" s="100"/>
      <c r="C28" s="100"/>
      <c r="D28" s="100"/>
      <c r="E28" s="68"/>
      <c r="F28" s="69"/>
      <c r="G28" s="68"/>
      <c r="H28" s="68"/>
      <c r="I28" s="68"/>
      <c r="J28" s="68"/>
      <c r="K28" s="68"/>
      <c r="L28" s="68"/>
      <c r="M28" s="68"/>
    </row>
    <row r="29" spans="1:13" x14ac:dyDescent="0.25">
      <c r="A29" s="66"/>
      <c r="B29" s="66"/>
      <c r="C29" s="66"/>
      <c r="D29" s="66"/>
      <c r="E29" s="66"/>
      <c r="F29" s="67"/>
      <c r="G29" s="66"/>
      <c r="H29" s="66"/>
      <c r="I29" s="66"/>
      <c r="J29" s="66"/>
      <c r="K29" s="66"/>
      <c r="L29" s="66"/>
      <c r="M29" s="66"/>
    </row>
    <row r="30" spans="1:13" ht="15.75" x14ac:dyDescent="0.25">
      <c r="A30" s="71" t="s">
        <v>29</v>
      </c>
      <c r="B30" s="71"/>
      <c r="C30" s="71"/>
      <c r="D30" s="66"/>
      <c r="E30" s="66"/>
      <c r="F30" s="67"/>
      <c r="G30" s="66"/>
      <c r="H30" s="66"/>
      <c r="I30" s="66"/>
      <c r="J30" s="66"/>
      <c r="K30" s="66"/>
      <c r="L30" s="66"/>
      <c r="M30" s="66"/>
    </row>
    <row r="31" spans="1:13" x14ac:dyDescent="0.25">
      <c r="A31" s="66"/>
      <c r="B31" s="66"/>
      <c r="C31" s="66"/>
      <c r="D31" s="66"/>
      <c r="E31" s="66"/>
      <c r="F31" s="67"/>
      <c r="G31" s="66"/>
      <c r="H31" s="66"/>
      <c r="I31" s="66"/>
      <c r="J31" s="66"/>
      <c r="K31" s="66"/>
      <c r="L31" s="66"/>
      <c r="M31" s="66"/>
    </row>
    <row r="32" spans="1:13" ht="15.75" x14ac:dyDescent="0.25">
      <c r="A32" s="66"/>
      <c r="B32" s="97" t="s">
        <v>32</v>
      </c>
      <c r="C32" s="97"/>
      <c r="D32" s="97"/>
      <c r="E32" s="97"/>
      <c r="F32" s="67"/>
      <c r="G32" s="66"/>
      <c r="H32" s="66"/>
      <c r="I32" s="66"/>
      <c r="J32" s="66"/>
      <c r="K32" s="66"/>
      <c r="L32" s="66"/>
      <c r="M32" s="66"/>
    </row>
    <row r="33" spans="1:13" x14ac:dyDescent="0.25">
      <c r="A33" s="66"/>
      <c r="B33" s="66"/>
      <c r="C33" s="66"/>
      <c r="D33" s="66"/>
      <c r="E33" s="66"/>
      <c r="F33" s="67"/>
      <c r="G33" s="66"/>
      <c r="H33" s="66"/>
      <c r="I33" s="66"/>
      <c r="J33" s="66"/>
      <c r="K33" s="66"/>
      <c r="L33" s="66"/>
      <c r="M33" s="66"/>
    </row>
    <row r="34" spans="1:13" x14ac:dyDescent="0.25">
      <c r="A34" s="66"/>
      <c r="B34" s="66"/>
      <c r="C34" s="66"/>
      <c r="D34" s="66"/>
      <c r="E34" s="66"/>
      <c r="F34" s="67"/>
      <c r="G34" s="66"/>
      <c r="H34" s="66"/>
      <c r="I34" s="66"/>
      <c r="J34" s="66"/>
      <c r="K34" s="66"/>
      <c r="L34" s="66"/>
      <c r="M34" s="66"/>
    </row>
    <row r="35" spans="1:13" x14ac:dyDescent="0.25">
      <c r="A35" s="63"/>
      <c r="B35"/>
    </row>
    <row r="36" spans="1:13" x14ac:dyDescent="0.25">
      <c r="A36" s="63"/>
      <c r="B36"/>
    </row>
    <row r="37" spans="1:13" x14ac:dyDescent="0.25">
      <c r="A37" s="63"/>
      <c r="B37"/>
    </row>
    <row r="38" spans="1:13" x14ac:dyDescent="0.25">
      <c r="A38" s="63"/>
      <c r="B38"/>
    </row>
  </sheetData>
  <mergeCells count="18">
    <mergeCell ref="B32:E32"/>
    <mergeCell ref="A2:M2"/>
    <mergeCell ref="A24:E24"/>
    <mergeCell ref="A26:D26"/>
    <mergeCell ref="F26:M26"/>
    <mergeCell ref="A27:D27"/>
    <mergeCell ref="F27:M27"/>
    <mergeCell ref="A28:D28"/>
    <mergeCell ref="A1:M1"/>
    <mergeCell ref="A5:A23"/>
    <mergeCell ref="B5:B8"/>
    <mergeCell ref="C8:E8"/>
    <mergeCell ref="B9:B13"/>
    <mergeCell ref="C13:E13"/>
    <mergeCell ref="B14:B18"/>
    <mergeCell ref="C18:E18"/>
    <mergeCell ref="B19:B23"/>
    <mergeCell ref="C23:E23"/>
  </mergeCells>
  <pageMargins left="0.7" right="0.7" top="0.28000000000000003" bottom="0.17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A4A23-E492-41C5-B4FE-E49CA83271CE}">
  <dimension ref="A3:M23"/>
  <sheetViews>
    <sheetView workbookViewId="0">
      <selection activeCell="F24" sqref="F24"/>
    </sheetView>
  </sheetViews>
  <sheetFormatPr defaultRowHeight="15" x14ac:dyDescent="0.25"/>
  <cols>
    <col min="2" max="2" width="19.7109375" customWidth="1"/>
    <col min="3" max="3" width="26.5703125" customWidth="1"/>
    <col min="4" max="4" width="14.7109375" customWidth="1"/>
    <col min="5" max="5" width="14.42578125" customWidth="1"/>
    <col min="6" max="7" width="15.28515625" customWidth="1"/>
  </cols>
  <sheetData>
    <row r="3" spans="1:13" ht="15.75" x14ac:dyDescent="0.25">
      <c r="A3" s="106" t="s">
        <v>34</v>
      </c>
      <c r="B3" s="106"/>
      <c r="C3" s="106"/>
      <c r="D3" s="106"/>
      <c r="E3" s="106"/>
      <c r="F3" s="106"/>
      <c r="G3" s="106"/>
      <c r="H3" s="106"/>
      <c r="I3" s="106"/>
    </row>
    <row r="4" spans="1:13" ht="15.75" x14ac:dyDescent="0.25">
      <c r="A4" s="107" t="s">
        <v>35</v>
      </c>
      <c r="B4" s="107"/>
      <c r="C4" s="107"/>
      <c r="D4" s="107"/>
      <c r="E4" s="107"/>
      <c r="F4" s="107"/>
      <c r="G4" s="107"/>
      <c r="H4" s="107"/>
      <c r="I4" s="107"/>
    </row>
    <row r="5" spans="1:13" ht="15.75" x14ac:dyDescent="0.25">
      <c r="A5" s="108" t="s">
        <v>36</v>
      </c>
      <c r="B5" s="108"/>
      <c r="C5" s="108"/>
      <c r="D5" s="108"/>
      <c r="E5" s="108"/>
      <c r="F5" s="108"/>
      <c r="G5" s="108"/>
      <c r="H5" s="108"/>
      <c r="I5" s="108"/>
    </row>
    <row r="6" spans="1:13" ht="15.75" x14ac:dyDescent="0.25">
      <c r="A6" s="107" t="s">
        <v>37</v>
      </c>
      <c r="B6" s="107"/>
      <c r="C6" s="107"/>
      <c r="D6" s="107"/>
      <c r="E6" s="107"/>
      <c r="F6" s="107"/>
      <c r="G6" s="107"/>
      <c r="H6" s="107"/>
      <c r="I6" s="107"/>
    </row>
    <row r="7" spans="1:13" ht="15.75" thickBot="1" x14ac:dyDescent="0.3"/>
    <row r="8" spans="1:13" ht="15" customHeight="1" x14ac:dyDescent="0.25">
      <c r="B8" s="109" t="s">
        <v>38</v>
      </c>
      <c r="C8" s="112" t="s">
        <v>39</v>
      </c>
      <c r="D8" s="115" t="s">
        <v>40</v>
      </c>
      <c r="E8" s="116"/>
      <c r="F8" s="117"/>
      <c r="G8" s="121" t="s">
        <v>41</v>
      </c>
    </row>
    <row r="9" spans="1:13" ht="15" customHeight="1" x14ac:dyDescent="0.25">
      <c r="B9" s="110"/>
      <c r="C9" s="113"/>
      <c r="D9" s="118"/>
      <c r="E9" s="119"/>
      <c r="F9" s="120"/>
      <c r="G9" s="122"/>
    </row>
    <row r="10" spans="1:13" ht="32.25" thickBot="1" x14ac:dyDescent="0.3">
      <c r="B10" s="110"/>
      <c r="C10" s="113"/>
      <c r="D10" s="72" t="s">
        <v>42</v>
      </c>
      <c r="E10" s="72" t="s">
        <v>43</v>
      </c>
      <c r="F10" s="72" t="s">
        <v>44</v>
      </c>
      <c r="G10" s="123"/>
    </row>
    <row r="11" spans="1:13" ht="16.5" thickBot="1" x14ac:dyDescent="0.3">
      <c r="B11" s="111"/>
      <c r="C11" s="114"/>
      <c r="D11" s="73" t="s">
        <v>45</v>
      </c>
      <c r="E11" s="73" t="s">
        <v>45</v>
      </c>
      <c r="F11" s="73" t="s">
        <v>45</v>
      </c>
      <c r="G11" s="74"/>
    </row>
    <row r="12" spans="1:13" ht="19.5" thickBot="1" x14ac:dyDescent="0.3">
      <c r="B12" s="75" t="s">
        <v>46</v>
      </c>
      <c r="C12" s="79" t="s">
        <v>47</v>
      </c>
      <c r="D12" s="76">
        <v>500</v>
      </c>
      <c r="E12" s="76">
        <v>500</v>
      </c>
      <c r="F12" s="77">
        <v>495</v>
      </c>
      <c r="G12" s="78">
        <f>D12+E12+F12</f>
        <v>1495</v>
      </c>
    </row>
    <row r="15" spans="1:13" x14ac:dyDescent="0.25">
      <c r="A15" s="98" t="s">
        <v>27</v>
      </c>
      <c r="B15" s="99"/>
      <c r="C15" s="99"/>
      <c r="D15" s="99"/>
      <c r="E15" s="68"/>
      <c r="F15" s="98" t="s">
        <v>28</v>
      </c>
      <c r="G15" s="98"/>
      <c r="H15" s="98"/>
      <c r="I15" s="99"/>
      <c r="J15" s="99"/>
      <c r="K15" s="99"/>
      <c r="L15" s="99"/>
      <c r="M15" s="99"/>
    </row>
    <row r="16" spans="1:13" x14ac:dyDescent="0.25">
      <c r="A16" s="100" t="s">
        <v>30</v>
      </c>
      <c r="B16" s="100"/>
      <c r="C16" s="100"/>
      <c r="D16" s="100"/>
      <c r="E16" s="68"/>
      <c r="F16" s="101"/>
      <c r="G16" s="101"/>
      <c r="H16" s="101"/>
      <c r="I16" s="101"/>
      <c r="J16" s="101"/>
      <c r="K16" s="101"/>
      <c r="L16" s="101"/>
      <c r="M16" s="101"/>
    </row>
    <row r="17" spans="1:13" x14ac:dyDescent="0.25">
      <c r="A17" s="100" t="s">
        <v>31</v>
      </c>
      <c r="B17" s="100"/>
      <c r="C17" s="100"/>
      <c r="D17" s="100"/>
      <c r="E17" s="68"/>
      <c r="F17" s="69"/>
      <c r="G17" s="68"/>
      <c r="H17" s="68"/>
      <c r="I17" s="68"/>
      <c r="J17" s="68"/>
      <c r="K17" s="68"/>
      <c r="L17" s="68"/>
      <c r="M17" s="68"/>
    </row>
    <row r="18" spans="1:13" x14ac:dyDescent="0.25">
      <c r="A18" s="70"/>
      <c r="B18" s="70"/>
      <c r="C18" s="70"/>
      <c r="D18" s="70"/>
      <c r="E18" s="66"/>
      <c r="F18" s="67"/>
      <c r="G18" s="66"/>
      <c r="H18" s="66"/>
      <c r="I18" s="66"/>
      <c r="J18" s="66"/>
      <c r="K18" s="66"/>
      <c r="L18" s="66"/>
      <c r="M18" s="66"/>
    </row>
    <row r="19" spans="1:13" x14ac:dyDescent="0.25">
      <c r="A19" s="66"/>
      <c r="B19" s="66"/>
      <c r="C19" s="66"/>
      <c r="D19" s="66"/>
      <c r="E19" s="66"/>
      <c r="F19" s="67"/>
      <c r="G19" s="66"/>
      <c r="H19" s="66"/>
      <c r="I19" s="66"/>
      <c r="J19" s="66"/>
      <c r="K19" s="66"/>
      <c r="L19" s="66"/>
      <c r="M19" s="66"/>
    </row>
    <row r="20" spans="1:13" ht="15.75" x14ac:dyDescent="0.25">
      <c r="A20" s="71" t="s">
        <v>29</v>
      </c>
      <c r="B20" s="71"/>
      <c r="C20" s="71"/>
      <c r="D20" s="66"/>
      <c r="E20" s="66"/>
      <c r="F20" s="67"/>
      <c r="G20" s="66"/>
      <c r="H20" s="66"/>
      <c r="I20" s="66"/>
      <c r="J20" s="66"/>
      <c r="K20" s="66"/>
      <c r="L20" s="66"/>
      <c r="M20" s="66"/>
    </row>
    <row r="21" spans="1:13" x14ac:dyDescent="0.25">
      <c r="A21" s="66"/>
      <c r="B21" s="66"/>
      <c r="C21" s="66"/>
      <c r="D21" s="66"/>
      <c r="E21" s="66"/>
      <c r="F21" s="67"/>
      <c r="G21" s="66"/>
      <c r="H21" s="66"/>
      <c r="I21" s="66"/>
      <c r="J21" s="66"/>
      <c r="K21" s="66"/>
      <c r="L21" s="66"/>
      <c r="M21" s="66"/>
    </row>
    <row r="22" spans="1:13" ht="15.75" x14ac:dyDescent="0.25">
      <c r="A22" s="66"/>
      <c r="B22" s="97" t="s">
        <v>32</v>
      </c>
      <c r="C22" s="97"/>
      <c r="D22" s="97"/>
      <c r="E22" s="97"/>
      <c r="F22" s="67"/>
      <c r="G22" s="66"/>
      <c r="H22" s="66"/>
      <c r="I22" s="66"/>
      <c r="J22" s="66"/>
      <c r="K22" s="66"/>
      <c r="L22" s="66"/>
      <c r="M22" s="66"/>
    </row>
    <row r="23" spans="1:13" x14ac:dyDescent="0.25">
      <c r="A23" s="66"/>
      <c r="B23" s="66"/>
      <c r="C23" s="66"/>
      <c r="D23" s="66"/>
      <c r="E23" s="66"/>
      <c r="F23" s="67"/>
      <c r="G23" s="66"/>
      <c r="H23" s="66"/>
      <c r="I23" s="66"/>
      <c r="J23" s="66"/>
      <c r="K23" s="66"/>
      <c r="L23" s="66"/>
      <c r="M23" s="66"/>
    </row>
  </sheetData>
  <mergeCells count="14">
    <mergeCell ref="B22:E22"/>
    <mergeCell ref="A3:I3"/>
    <mergeCell ref="A4:I4"/>
    <mergeCell ref="A5:I5"/>
    <mergeCell ref="A6:I6"/>
    <mergeCell ref="B8:B11"/>
    <mergeCell ref="C8:C11"/>
    <mergeCell ref="D8:F9"/>
    <mergeCell ref="G8:G10"/>
    <mergeCell ref="A15:D15"/>
    <mergeCell ref="F15:M15"/>
    <mergeCell ref="A16:D16"/>
    <mergeCell ref="F16:M16"/>
    <mergeCell ref="A17:D1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Приложение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2026-04-17T07:04:42Z</cp:lastPrinted>
  <dcterms:created xsi:type="dcterms:W3CDTF">2025-03-26T13:37:27Z</dcterms:created>
  <dcterms:modified xsi:type="dcterms:W3CDTF">2026-04-20T12:19:30Z</dcterms:modified>
</cp:coreProperties>
</file>