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6\Корен Обосн ДГС Варна 2026-2\10-04-26\"/>
    </mc:Choice>
  </mc:AlternateContent>
  <xr:revisionPtr revIDLastSave="0" documentId="13_ncr:1_{0E90BADB-B4E2-48B5-BFA2-3F0B4A8252AF}" xr6:coauthVersionLast="47" xr6:coauthVersionMax="47" xr10:uidLastSave="{00000000-0000-0000-0000-000000000000}"/>
  <bookViews>
    <workbookView xWindow="-120" yWindow="-120" windowWidth="19440" windowHeight="15000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прил.1!$A$4:$WVS$69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9" i="1" l="1"/>
  <c r="J68" i="1"/>
  <c r="J59" i="1"/>
  <c r="J50" i="1"/>
  <c r="J45" i="1"/>
  <c r="J36" i="1"/>
  <c r="J27" i="1"/>
  <c r="J18" i="1"/>
  <c r="G9" i="1"/>
  <c r="J9" i="1"/>
  <c r="I67" i="1"/>
  <c r="I66" i="1"/>
  <c r="I65" i="1"/>
  <c r="I64" i="1"/>
  <c r="I63" i="1"/>
  <c r="I62" i="1"/>
  <c r="I61" i="1"/>
  <c r="I60" i="1"/>
  <c r="I58" i="1"/>
  <c r="I57" i="1"/>
  <c r="I56" i="1"/>
  <c r="I55" i="1"/>
  <c r="I54" i="1"/>
  <c r="I53" i="1"/>
  <c r="I52" i="1"/>
  <c r="I51" i="1"/>
  <c r="I49" i="1"/>
  <c r="I48" i="1"/>
  <c r="I47" i="1"/>
  <c r="I46" i="1"/>
  <c r="I44" i="1"/>
  <c r="I43" i="1"/>
  <c r="I42" i="1"/>
  <c r="I41" i="1"/>
  <c r="I40" i="1"/>
  <c r="I39" i="1"/>
  <c r="I38" i="1"/>
  <c r="I37" i="1"/>
  <c r="I35" i="1"/>
  <c r="I34" i="1"/>
  <c r="I33" i="1"/>
  <c r="I32" i="1"/>
  <c r="I31" i="1"/>
  <c r="I30" i="1"/>
  <c r="I29" i="1"/>
  <c r="I28" i="1"/>
  <c r="I26" i="1"/>
  <c r="I25" i="1"/>
  <c r="I24" i="1"/>
  <c r="I23" i="1"/>
  <c r="I22" i="1"/>
  <c r="I21" i="1"/>
  <c r="I20" i="1"/>
  <c r="I19" i="1"/>
  <c r="I17" i="1"/>
  <c r="I16" i="1"/>
  <c r="I15" i="1"/>
  <c r="I14" i="1"/>
  <c r="I13" i="1"/>
  <c r="I12" i="1"/>
  <c r="I11" i="1"/>
  <c r="I10" i="1"/>
  <c r="I8" i="1"/>
  <c r="I7" i="1"/>
  <c r="I6" i="1"/>
  <c r="G68" i="2" l="1"/>
  <c r="G59" i="2"/>
  <c r="G50" i="2"/>
  <c r="G45" i="2"/>
  <c r="G36" i="2"/>
  <c r="G27" i="2"/>
  <c r="G18" i="2"/>
  <c r="G9" i="2"/>
  <c r="J29" i="1" l="1"/>
  <c r="J30" i="1"/>
  <c r="J31" i="1"/>
  <c r="J32" i="1"/>
  <c r="J33" i="1"/>
  <c r="J34" i="1"/>
  <c r="J35" i="1"/>
  <c r="J28" i="1"/>
  <c r="J11" i="1"/>
  <c r="J12" i="1"/>
  <c r="J13" i="1"/>
  <c r="J14" i="1"/>
  <c r="J15" i="1"/>
  <c r="J16" i="1"/>
  <c r="J17" i="1"/>
  <c r="J10" i="1"/>
  <c r="J6" i="1"/>
  <c r="J7" i="1"/>
  <c r="J8" i="1"/>
  <c r="J5" i="1"/>
  <c r="J61" i="1"/>
  <c r="J62" i="1"/>
  <c r="J63" i="1"/>
  <c r="J64" i="1"/>
  <c r="J65" i="1"/>
  <c r="J66" i="1"/>
  <c r="J67" i="1"/>
  <c r="J60" i="1"/>
  <c r="J52" i="1"/>
  <c r="J53" i="1"/>
  <c r="J54" i="1"/>
  <c r="J55" i="1"/>
  <c r="J56" i="1"/>
  <c r="J57" i="1"/>
  <c r="J58" i="1"/>
  <c r="J51" i="1"/>
  <c r="J47" i="1"/>
  <c r="J48" i="1"/>
  <c r="J49" i="1"/>
  <c r="J46" i="1"/>
  <c r="J38" i="1"/>
  <c r="J39" i="1"/>
  <c r="J40" i="1"/>
  <c r="J41" i="1"/>
  <c r="J42" i="1"/>
  <c r="J43" i="1"/>
  <c r="J44" i="1"/>
  <c r="J37" i="1"/>
  <c r="J20" i="1"/>
  <c r="J21" i="1"/>
  <c r="J22" i="1"/>
  <c r="J23" i="1"/>
  <c r="J24" i="1"/>
  <c r="J25" i="1"/>
  <c r="J26" i="1"/>
  <c r="J19" i="1"/>
  <c r="F68" i="2" l="1"/>
  <c r="J67" i="2"/>
  <c r="J66" i="2"/>
  <c r="J65" i="2"/>
  <c r="J64" i="2"/>
  <c r="J63" i="2"/>
  <c r="J62" i="2"/>
  <c r="J61" i="2"/>
  <c r="J60" i="2"/>
  <c r="F59" i="2"/>
  <c r="J58" i="2"/>
  <c r="J57" i="2"/>
  <c r="J56" i="2"/>
  <c r="J55" i="2"/>
  <c r="J54" i="2"/>
  <c r="J53" i="2"/>
  <c r="J52" i="2"/>
  <c r="J51" i="2"/>
  <c r="F50" i="2"/>
  <c r="J49" i="2"/>
  <c r="J48" i="2"/>
  <c r="J47" i="2"/>
  <c r="J46" i="2"/>
  <c r="F45" i="2"/>
  <c r="J44" i="2"/>
  <c r="J43" i="2"/>
  <c r="J42" i="2"/>
  <c r="J41" i="2"/>
  <c r="J40" i="2"/>
  <c r="J39" i="2"/>
  <c r="J38" i="2"/>
  <c r="J37" i="2"/>
  <c r="F36" i="2"/>
  <c r="J35" i="2"/>
  <c r="J34" i="2"/>
  <c r="J33" i="2"/>
  <c r="J32" i="2"/>
  <c r="J31" i="2"/>
  <c r="J30" i="2"/>
  <c r="J29" i="2"/>
  <c r="J28" i="2"/>
  <c r="F27" i="2"/>
  <c r="J26" i="2"/>
  <c r="J25" i="2"/>
  <c r="J24" i="2"/>
  <c r="J23" i="2"/>
  <c r="J22" i="2"/>
  <c r="J21" i="2"/>
  <c r="J20" i="2"/>
  <c r="J19" i="2"/>
  <c r="F18" i="2"/>
  <c r="J17" i="2"/>
  <c r="J16" i="2"/>
  <c r="J15" i="2"/>
  <c r="J14" i="2"/>
  <c r="J13" i="2"/>
  <c r="J12" i="2"/>
  <c r="J11" i="2"/>
  <c r="J10" i="2"/>
  <c r="G69" i="2"/>
  <c r="F9" i="2"/>
  <c r="F69" i="2" s="1"/>
  <c r="J8" i="2"/>
  <c r="J7" i="2"/>
  <c r="J6" i="2"/>
  <c r="J5" i="2"/>
  <c r="J9" i="2" s="1"/>
  <c r="J18" i="2" l="1"/>
  <c r="J27" i="2"/>
  <c r="J36" i="2"/>
  <c r="J45" i="2"/>
  <c r="J50" i="2"/>
  <c r="J59" i="2"/>
  <c r="J68" i="2"/>
  <c r="J69" i="2" l="1"/>
  <c r="K69" i="2" s="1"/>
  <c r="G18" i="1"/>
  <c r="G27" i="1"/>
  <c r="G36" i="1"/>
  <c r="G45" i="1"/>
  <c r="G50" i="1"/>
  <c r="G59" i="1"/>
  <c r="F68" i="1"/>
  <c r="F59" i="1"/>
  <c r="F45" i="1"/>
  <c r="F50" i="1"/>
  <c r="F36" i="1"/>
  <c r="F27" i="1"/>
  <c r="F18" i="1"/>
  <c r="F9" i="1"/>
  <c r="G68" i="1" l="1"/>
  <c r="G69" i="1" s="1"/>
  <c r="G9" i="3" l="1"/>
  <c r="J69" i="1" l="1"/>
  <c r="L69" i="1" l="1"/>
  <c r="M69" i="1" s="1"/>
  <c r="N69" i="1"/>
  <c r="O69" i="1" s="1"/>
  <c r="K69" i="1"/>
</calcChain>
</file>

<file path=xl/sharedStrings.xml><?xml version="1.0" encoding="utf-8"?>
<sst xmlns="http://schemas.openxmlformats.org/spreadsheetml/2006/main" count="355" uniqueCount="56">
  <si>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</si>
  <si>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</si>
  <si>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</si>
  <si>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</si>
  <si>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</si>
  <si>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</si>
  <si>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</si>
  <si>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</si>
  <si>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</si>
  <si>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</si>
  <si>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</si>
  <si>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</si>
  <si>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</si>
  <si>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</si>
  <si>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</si>
  <si>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бл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</si>
  <si>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</si>
  <si>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</si>
  <si>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</si>
  <si>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</si>
  <si>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</si>
  <si>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</si>
  <si>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</si>
  <si>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</si>
  <si>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</si>
  <si>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</si>
  <si>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І-во тримесечие 2026 година</t>
  </si>
  <si>
    <t>ІI-ро тримесечие 2026 година</t>
  </si>
  <si>
    <t>ІII-то тримесечие- 2026 година</t>
  </si>
  <si>
    <t>ЗА ПРОДАВАЧА: ....................................                                                           ЗА КУПУВАЧА:........................................</t>
  </si>
  <si>
    <t>Директор на ТП ДГС Варна</t>
  </si>
  <si>
    <t>/инж.Ганка Димитрова/</t>
  </si>
  <si>
    <t>Ръководител счет. отдел: ................................</t>
  </si>
  <si>
    <t xml:space="preserve">                       /В. Бонева/</t>
  </si>
  <si>
    <t>ПРИЛОЖЕНИЕ  № 2 към Договор № …..................... година</t>
  </si>
  <si>
    <t>ТРИМЕСЕЧИЯ 2026 г.</t>
  </si>
  <si>
    <t>IV-то тримесечие 2026 година</t>
  </si>
  <si>
    <t>Гаранция за участие в евро €</t>
  </si>
  <si>
    <r>
      <t xml:space="preserve">Гаранция за участие в лева </t>
    </r>
    <r>
      <rPr>
        <sz val="10"/>
        <rFont val="Calibri"/>
        <family val="2"/>
        <charset val="204"/>
      </rPr>
      <t>€</t>
    </r>
  </si>
  <si>
    <t xml:space="preserve">Стъпка на наддаване в лева </t>
  </si>
  <si>
    <t>Стъпка на наддаване в евро €</t>
  </si>
  <si>
    <t xml:space="preserve"> Начална цена</t>
  </si>
  <si>
    <r>
      <t>евро</t>
    </r>
    <r>
      <rPr>
        <sz val="10"/>
        <rFont val="Calibri"/>
        <family val="2"/>
        <charset val="204"/>
      </rPr>
      <t xml:space="preserve">/ пр.м3 </t>
    </r>
    <r>
      <rPr>
        <sz val="10"/>
        <rFont val="Arial"/>
        <family val="2"/>
      </rPr>
      <t xml:space="preserve"> без ДДС</t>
    </r>
  </si>
  <si>
    <t>лв/пр.м3 без ДДС</t>
  </si>
  <si>
    <t>373-а</t>
  </si>
  <si>
    <t>373-б</t>
  </si>
  <si>
    <t>380-г</t>
  </si>
  <si>
    <t>380-д</t>
  </si>
  <si>
    <t>381-в</t>
  </si>
  <si>
    <t>381-е</t>
  </si>
  <si>
    <t>382-о</t>
  </si>
  <si>
    <t>382-с</t>
  </si>
  <si>
    <t xml:space="preserve"> Достигната цена</t>
  </si>
  <si>
    <t>Обща достигната цена</t>
  </si>
  <si>
    <t>ВСИЧКО ЗА ОБЕКТ : 10-04-26</t>
  </si>
  <si>
    <t>10-04-26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</si>
</sst>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name val="Calibri"/>
      <family val="2"/>
      <charset val="204"/>
    </font>
    <font>
      <b/>
      <sz val="2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73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" fillId="0" borderId="4" xfId="1" applyNumberFormat="1" applyFont="1" applyFill="1" applyBorder="1" applyAlignment="1" applyProtection="1">
      <alignment vertical="center" wrapText="1"/>
    </xf>
    <xf numFmtId="0" fontId="1" fillId="0" borderId="3" xfId="1" applyNumberFormat="1" applyFont="1" applyFill="1" applyBorder="1" applyAlignment="1" applyProtection="1">
      <alignment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1" fontId="5" fillId="4" borderId="2" xfId="0" applyNumberFormat="1" applyFont="1" applyFill="1" applyBorder="1"/>
    <xf numFmtId="1" fontId="3" fillId="0" borderId="0" xfId="0" applyNumberFormat="1" applyFont="1" applyAlignment="1">
      <alignment vertical="top"/>
    </xf>
    <xf numFmtId="49" fontId="1" fillId="3" borderId="5" xfId="1" applyNumberFormat="1" applyFont="1" applyFill="1" applyBorder="1" applyAlignment="1" applyProtection="1">
      <alignment horizontal="center" vertical="center" wrapText="1"/>
    </xf>
    <xf numFmtId="2" fontId="2" fillId="0" borderId="2" xfId="1" applyNumberFormat="1" applyFont="1" applyFill="1" applyBorder="1" applyAlignment="1" applyProtection="1">
      <alignment horizontal="right" vertical="top" wrapText="1"/>
    </xf>
    <xf numFmtId="1" fontId="7" fillId="0" borderId="2" xfId="0" applyNumberFormat="1" applyFont="1" applyBorder="1" applyAlignment="1">
      <alignment horizontal="center"/>
    </xf>
    <xf numFmtId="0" fontId="6" fillId="0" borderId="0" xfId="0" applyFont="1"/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" fontId="4" fillId="0" borderId="3" xfId="1" applyNumberFormat="1" applyFont="1" applyFill="1" applyBorder="1" applyAlignment="1" applyProtection="1">
      <alignment horizontal="center" vertical="center" wrapText="1"/>
    </xf>
    <xf numFmtId="1" fontId="4" fillId="0" borderId="5" xfId="1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left" vertical="center"/>
    </xf>
    <xf numFmtId="49" fontId="18" fillId="2" borderId="3" xfId="1" applyNumberFormat="1" applyFont="1" applyFill="1" applyBorder="1" applyAlignment="1" applyProtection="1">
      <alignment horizontal="center" vertical="center" textRotation="90" wrapText="1"/>
    </xf>
    <xf numFmtId="49" fontId="18" fillId="2" borderId="4" xfId="1" applyNumberFormat="1" applyFont="1" applyFill="1" applyBorder="1" applyAlignment="1" applyProtection="1">
      <alignment horizontal="center" vertical="center" textRotation="90" wrapText="1"/>
    </xf>
    <xf numFmtId="49" fontId="18" fillId="2" borderId="5" xfId="1" applyNumberFormat="1" applyFont="1" applyFill="1" applyBorder="1" applyAlignment="1" applyProtection="1">
      <alignment horizontal="center" vertical="center" textRotation="90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O80"/>
  <sheetViews>
    <sheetView tabSelected="1" topLeftCell="A16" workbookViewId="0">
      <selection activeCell="F69" sqref="F69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7" customWidth="1"/>
    <col min="8" max="8" width="11.7109375" style="1" customWidth="1"/>
    <col min="9" max="9" width="8.5703125" style="1" bestFit="1" customWidth="1"/>
    <col min="10" max="11" width="11" style="1" customWidth="1"/>
    <col min="12" max="15" width="12.7109375" style="1" bestFit="1" customWidth="1"/>
    <col min="16" max="258" width="9.140625" style="1"/>
    <col min="259" max="259" width="6" style="1" customWidth="1"/>
    <col min="260" max="260" width="10.28515625" style="1" customWidth="1"/>
    <col min="261" max="261" width="11" style="1" customWidth="1"/>
    <col min="262" max="262" width="11.140625" style="1" customWidth="1"/>
    <col min="263" max="263" width="34.140625" style="1" customWidth="1"/>
    <col min="264" max="264" width="12.28515625" style="1" customWidth="1"/>
    <col min="265" max="265" width="13.28515625" style="1" customWidth="1"/>
    <col min="266" max="266" width="11.7109375" style="1" customWidth="1"/>
    <col min="267" max="267" width="11" style="1" customWidth="1"/>
    <col min="268" max="514" width="9.140625" style="1"/>
    <col min="515" max="515" width="6" style="1" customWidth="1"/>
    <col min="516" max="516" width="10.28515625" style="1" customWidth="1"/>
    <col min="517" max="517" width="11" style="1" customWidth="1"/>
    <col min="518" max="518" width="11.140625" style="1" customWidth="1"/>
    <col min="519" max="519" width="34.140625" style="1" customWidth="1"/>
    <col min="520" max="520" width="12.28515625" style="1" customWidth="1"/>
    <col min="521" max="521" width="13.28515625" style="1" customWidth="1"/>
    <col min="522" max="522" width="11.7109375" style="1" customWidth="1"/>
    <col min="523" max="523" width="11" style="1" customWidth="1"/>
    <col min="524" max="770" width="9.140625" style="1"/>
    <col min="771" max="771" width="6" style="1" customWidth="1"/>
    <col min="772" max="772" width="10.28515625" style="1" customWidth="1"/>
    <col min="773" max="773" width="11" style="1" customWidth="1"/>
    <col min="774" max="774" width="11.140625" style="1" customWidth="1"/>
    <col min="775" max="775" width="34.140625" style="1" customWidth="1"/>
    <col min="776" max="776" width="12.28515625" style="1" customWidth="1"/>
    <col min="777" max="777" width="13.28515625" style="1" customWidth="1"/>
    <col min="778" max="778" width="11.7109375" style="1" customWidth="1"/>
    <col min="779" max="779" width="11" style="1" customWidth="1"/>
    <col min="780" max="1026" width="9.140625" style="1"/>
    <col min="1027" max="1027" width="6" style="1" customWidth="1"/>
    <col min="1028" max="1028" width="10.28515625" style="1" customWidth="1"/>
    <col min="1029" max="1029" width="11" style="1" customWidth="1"/>
    <col min="1030" max="1030" width="11.140625" style="1" customWidth="1"/>
    <col min="1031" max="1031" width="34.140625" style="1" customWidth="1"/>
    <col min="1032" max="1032" width="12.28515625" style="1" customWidth="1"/>
    <col min="1033" max="1033" width="13.28515625" style="1" customWidth="1"/>
    <col min="1034" max="1034" width="11.7109375" style="1" customWidth="1"/>
    <col min="1035" max="1035" width="11" style="1" customWidth="1"/>
    <col min="1036" max="1282" width="9.140625" style="1"/>
    <col min="1283" max="1283" width="6" style="1" customWidth="1"/>
    <col min="1284" max="1284" width="10.28515625" style="1" customWidth="1"/>
    <col min="1285" max="1285" width="11" style="1" customWidth="1"/>
    <col min="1286" max="1286" width="11.140625" style="1" customWidth="1"/>
    <col min="1287" max="1287" width="34.140625" style="1" customWidth="1"/>
    <col min="1288" max="1288" width="12.28515625" style="1" customWidth="1"/>
    <col min="1289" max="1289" width="13.28515625" style="1" customWidth="1"/>
    <col min="1290" max="1290" width="11.7109375" style="1" customWidth="1"/>
    <col min="1291" max="1291" width="11" style="1" customWidth="1"/>
    <col min="1292" max="1538" width="9.140625" style="1"/>
    <col min="1539" max="1539" width="6" style="1" customWidth="1"/>
    <col min="1540" max="1540" width="10.28515625" style="1" customWidth="1"/>
    <col min="1541" max="1541" width="11" style="1" customWidth="1"/>
    <col min="1542" max="1542" width="11.140625" style="1" customWidth="1"/>
    <col min="1543" max="1543" width="34.140625" style="1" customWidth="1"/>
    <col min="1544" max="1544" width="12.28515625" style="1" customWidth="1"/>
    <col min="1545" max="1545" width="13.28515625" style="1" customWidth="1"/>
    <col min="1546" max="1546" width="11.7109375" style="1" customWidth="1"/>
    <col min="1547" max="1547" width="11" style="1" customWidth="1"/>
    <col min="1548" max="1794" width="9.140625" style="1"/>
    <col min="1795" max="1795" width="6" style="1" customWidth="1"/>
    <col min="1796" max="1796" width="10.28515625" style="1" customWidth="1"/>
    <col min="1797" max="1797" width="11" style="1" customWidth="1"/>
    <col min="1798" max="1798" width="11.140625" style="1" customWidth="1"/>
    <col min="1799" max="1799" width="34.140625" style="1" customWidth="1"/>
    <col min="1800" max="1800" width="12.28515625" style="1" customWidth="1"/>
    <col min="1801" max="1801" width="13.28515625" style="1" customWidth="1"/>
    <col min="1802" max="1802" width="11.7109375" style="1" customWidth="1"/>
    <col min="1803" max="1803" width="11" style="1" customWidth="1"/>
    <col min="1804" max="2050" width="9.140625" style="1"/>
    <col min="2051" max="2051" width="6" style="1" customWidth="1"/>
    <col min="2052" max="2052" width="10.28515625" style="1" customWidth="1"/>
    <col min="2053" max="2053" width="11" style="1" customWidth="1"/>
    <col min="2054" max="2054" width="11.140625" style="1" customWidth="1"/>
    <col min="2055" max="2055" width="34.140625" style="1" customWidth="1"/>
    <col min="2056" max="2056" width="12.28515625" style="1" customWidth="1"/>
    <col min="2057" max="2057" width="13.28515625" style="1" customWidth="1"/>
    <col min="2058" max="2058" width="11.7109375" style="1" customWidth="1"/>
    <col min="2059" max="2059" width="11" style="1" customWidth="1"/>
    <col min="2060" max="2306" width="9.140625" style="1"/>
    <col min="2307" max="2307" width="6" style="1" customWidth="1"/>
    <col min="2308" max="2308" width="10.28515625" style="1" customWidth="1"/>
    <col min="2309" max="2309" width="11" style="1" customWidth="1"/>
    <col min="2310" max="2310" width="11.140625" style="1" customWidth="1"/>
    <col min="2311" max="2311" width="34.140625" style="1" customWidth="1"/>
    <col min="2312" max="2312" width="12.28515625" style="1" customWidth="1"/>
    <col min="2313" max="2313" width="13.28515625" style="1" customWidth="1"/>
    <col min="2314" max="2314" width="11.7109375" style="1" customWidth="1"/>
    <col min="2315" max="2315" width="11" style="1" customWidth="1"/>
    <col min="2316" max="2562" width="9.140625" style="1"/>
    <col min="2563" max="2563" width="6" style="1" customWidth="1"/>
    <col min="2564" max="2564" width="10.28515625" style="1" customWidth="1"/>
    <col min="2565" max="2565" width="11" style="1" customWidth="1"/>
    <col min="2566" max="2566" width="11.140625" style="1" customWidth="1"/>
    <col min="2567" max="2567" width="34.140625" style="1" customWidth="1"/>
    <col min="2568" max="2568" width="12.28515625" style="1" customWidth="1"/>
    <col min="2569" max="2569" width="13.28515625" style="1" customWidth="1"/>
    <col min="2570" max="2570" width="11.7109375" style="1" customWidth="1"/>
    <col min="2571" max="2571" width="11" style="1" customWidth="1"/>
    <col min="2572" max="2818" width="9.140625" style="1"/>
    <col min="2819" max="2819" width="6" style="1" customWidth="1"/>
    <col min="2820" max="2820" width="10.28515625" style="1" customWidth="1"/>
    <col min="2821" max="2821" width="11" style="1" customWidth="1"/>
    <col min="2822" max="2822" width="11.140625" style="1" customWidth="1"/>
    <col min="2823" max="2823" width="34.140625" style="1" customWidth="1"/>
    <col min="2824" max="2824" width="12.28515625" style="1" customWidth="1"/>
    <col min="2825" max="2825" width="13.28515625" style="1" customWidth="1"/>
    <col min="2826" max="2826" width="11.7109375" style="1" customWidth="1"/>
    <col min="2827" max="2827" width="11" style="1" customWidth="1"/>
    <col min="2828" max="3074" width="9.140625" style="1"/>
    <col min="3075" max="3075" width="6" style="1" customWidth="1"/>
    <col min="3076" max="3076" width="10.28515625" style="1" customWidth="1"/>
    <col min="3077" max="3077" width="11" style="1" customWidth="1"/>
    <col min="3078" max="3078" width="11.140625" style="1" customWidth="1"/>
    <col min="3079" max="3079" width="34.140625" style="1" customWidth="1"/>
    <col min="3080" max="3080" width="12.28515625" style="1" customWidth="1"/>
    <col min="3081" max="3081" width="13.28515625" style="1" customWidth="1"/>
    <col min="3082" max="3082" width="11.7109375" style="1" customWidth="1"/>
    <col min="3083" max="3083" width="11" style="1" customWidth="1"/>
    <col min="3084" max="3330" width="9.140625" style="1"/>
    <col min="3331" max="3331" width="6" style="1" customWidth="1"/>
    <col min="3332" max="3332" width="10.28515625" style="1" customWidth="1"/>
    <col min="3333" max="3333" width="11" style="1" customWidth="1"/>
    <col min="3334" max="3334" width="11.140625" style="1" customWidth="1"/>
    <col min="3335" max="3335" width="34.140625" style="1" customWidth="1"/>
    <col min="3336" max="3336" width="12.28515625" style="1" customWidth="1"/>
    <col min="3337" max="3337" width="13.28515625" style="1" customWidth="1"/>
    <col min="3338" max="3338" width="11.7109375" style="1" customWidth="1"/>
    <col min="3339" max="3339" width="11" style="1" customWidth="1"/>
    <col min="3340" max="3586" width="9.140625" style="1"/>
    <col min="3587" max="3587" width="6" style="1" customWidth="1"/>
    <col min="3588" max="3588" width="10.28515625" style="1" customWidth="1"/>
    <col min="3589" max="3589" width="11" style="1" customWidth="1"/>
    <col min="3590" max="3590" width="11.140625" style="1" customWidth="1"/>
    <col min="3591" max="3591" width="34.140625" style="1" customWidth="1"/>
    <col min="3592" max="3592" width="12.28515625" style="1" customWidth="1"/>
    <col min="3593" max="3593" width="13.28515625" style="1" customWidth="1"/>
    <col min="3594" max="3594" width="11.7109375" style="1" customWidth="1"/>
    <col min="3595" max="3595" width="11" style="1" customWidth="1"/>
    <col min="3596" max="3842" width="9.140625" style="1"/>
    <col min="3843" max="3843" width="6" style="1" customWidth="1"/>
    <col min="3844" max="3844" width="10.28515625" style="1" customWidth="1"/>
    <col min="3845" max="3845" width="11" style="1" customWidth="1"/>
    <col min="3846" max="3846" width="11.140625" style="1" customWidth="1"/>
    <col min="3847" max="3847" width="34.140625" style="1" customWidth="1"/>
    <col min="3848" max="3848" width="12.28515625" style="1" customWidth="1"/>
    <col min="3849" max="3849" width="13.28515625" style="1" customWidth="1"/>
    <col min="3850" max="3850" width="11.7109375" style="1" customWidth="1"/>
    <col min="3851" max="3851" width="11" style="1" customWidth="1"/>
    <col min="3852" max="4098" width="9.140625" style="1"/>
    <col min="4099" max="4099" width="6" style="1" customWidth="1"/>
    <col min="4100" max="4100" width="10.28515625" style="1" customWidth="1"/>
    <col min="4101" max="4101" width="11" style="1" customWidth="1"/>
    <col min="4102" max="4102" width="11.140625" style="1" customWidth="1"/>
    <col min="4103" max="4103" width="34.140625" style="1" customWidth="1"/>
    <col min="4104" max="4104" width="12.28515625" style="1" customWidth="1"/>
    <col min="4105" max="4105" width="13.28515625" style="1" customWidth="1"/>
    <col min="4106" max="4106" width="11.7109375" style="1" customWidth="1"/>
    <col min="4107" max="4107" width="11" style="1" customWidth="1"/>
    <col min="4108" max="4354" width="9.140625" style="1"/>
    <col min="4355" max="4355" width="6" style="1" customWidth="1"/>
    <col min="4356" max="4356" width="10.28515625" style="1" customWidth="1"/>
    <col min="4357" max="4357" width="11" style="1" customWidth="1"/>
    <col min="4358" max="4358" width="11.140625" style="1" customWidth="1"/>
    <col min="4359" max="4359" width="34.140625" style="1" customWidth="1"/>
    <col min="4360" max="4360" width="12.28515625" style="1" customWidth="1"/>
    <col min="4361" max="4361" width="13.28515625" style="1" customWidth="1"/>
    <col min="4362" max="4362" width="11.7109375" style="1" customWidth="1"/>
    <col min="4363" max="4363" width="11" style="1" customWidth="1"/>
    <col min="4364" max="4610" width="9.140625" style="1"/>
    <col min="4611" max="4611" width="6" style="1" customWidth="1"/>
    <col min="4612" max="4612" width="10.28515625" style="1" customWidth="1"/>
    <col min="4613" max="4613" width="11" style="1" customWidth="1"/>
    <col min="4614" max="4614" width="11.140625" style="1" customWidth="1"/>
    <col min="4615" max="4615" width="34.140625" style="1" customWidth="1"/>
    <col min="4616" max="4616" width="12.28515625" style="1" customWidth="1"/>
    <col min="4617" max="4617" width="13.28515625" style="1" customWidth="1"/>
    <col min="4618" max="4618" width="11.7109375" style="1" customWidth="1"/>
    <col min="4619" max="4619" width="11" style="1" customWidth="1"/>
    <col min="4620" max="4866" width="9.140625" style="1"/>
    <col min="4867" max="4867" width="6" style="1" customWidth="1"/>
    <col min="4868" max="4868" width="10.28515625" style="1" customWidth="1"/>
    <col min="4869" max="4869" width="11" style="1" customWidth="1"/>
    <col min="4870" max="4870" width="11.140625" style="1" customWidth="1"/>
    <col min="4871" max="4871" width="34.140625" style="1" customWidth="1"/>
    <col min="4872" max="4872" width="12.28515625" style="1" customWidth="1"/>
    <col min="4873" max="4873" width="13.28515625" style="1" customWidth="1"/>
    <col min="4874" max="4874" width="11.7109375" style="1" customWidth="1"/>
    <col min="4875" max="4875" width="11" style="1" customWidth="1"/>
    <col min="4876" max="5122" width="9.140625" style="1"/>
    <col min="5123" max="5123" width="6" style="1" customWidth="1"/>
    <col min="5124" max="5124" width="10.28515625" style="1" customWidth="1"/>
    <col min="5125" max="5125" width="11" style="1" customWidth="1"/>
    <col min="5126" max="5126" width="11.140625" style="1" customWidth="1"/>
    <col min="5127" max="5127" width="34.140625" style="1" customWidth="1"/>
    <col min="5128" max="5128" width="12.28515625" style="1" customWidth="1"/>
    <col min="5129" max="5129" width="13.28515625" style="1" customWidth="1"/>
    <col min="5130" max="5130" width="11.7109375" style="1" customWidth="1"/>
    <col min="5131" max="5131" width="11" style="1" customWidth="1"/>
    <col min="5132" max="5378" width="9.140625" style="1"/>
    <col min="5379" max="5379" width="6" style="1" customWidth="1"/>
    <col min="5380" max="5380" width="10.28515625" style="1" customWidth="1"/>
    <col min="5381" max="5381" width="11" style="1" customWidth="1"/>
    <col min="5382" max="5382" width="11.140625" style="1" customWidth="1"/>
    <col min="5383" max="5383" width="34.140625" style="1" customWidth="1"/>
    <col min="5384" max="5384" width="12.28515625" style="1" customWidth="1"/>
    <col min="5385" max="5385" width="13.28515625" style="1" customWidth="1"/>
    <col min="5386" max="5386" width="11.7109375" style="1" customWidth="1"/>
    <col min="5387" max="5387" width="11" style="1" customWidth="1"/>
    <col min="5388" max="5634" width="9.140625" style="1"/>
    <col min="5635" max="5635" width="6" style="1" customWidth="1"/>
    <col min="5636" max="5636" width="10.28515625" style="1" customWidth="1"/>
    <col min="5637" max="5637" width="11" style="1" customWidth="1"/>
    <col min="5638" max="5638" width="11.140625" style="1" customWidth="1"/>
    <col min="5639" max="5639" width="34.140625" style="1" customWidth="1"/>
    <col min="5640" max="5640" width="12.28515625" style="1" customWidth="1"/>
    <col min="5641" max="5641" width="13.28515625" style="1" customWidth="1"/>
    <col min="5642" max="5642" width="11.7109375" style="1" customWidth="1"/>
    <col min="5643" max="5643" width="11" style="1" customWidth="1"/>
    <col min="5644" max="5890" width="9.140625" style="1"/>
    <col min="5891" max="5891" width="6" style="1" customWidth="1"/>
    <col min="5892" max="5892" width="10.28515625" style="1" customWidth="1"/>
    <col min="5893" max="5893" width="11" style="1" customWidth="1"/>
    <col min="5894" max="5894" width="11.140625" style="1" customWidth="1"/>
    <col min="5895" max="5895" width="34.140625" style="1" customWidth="1"/>
    <col min="5896" max="5896" width="12.28515625" style="1" customWidth="1"/>
    <col min="5897" max="5897" width="13.28515625" style="1" customWidth="1"/>
    <col min="5898" max="5898" width="11.7109375" style="1" customWidth="1"/>
    <col min="5899" max="5899" width="11" style="1" customWidth="1"/>
    <col min="5900" max="6146" width="9.140625" style="1"/>
    <col min="6147" max="6147" width="6" style="1" customWidth="1"/>
    <col min="6148" max="6148" width="10.28515625" style="1" customWidth="1"/>
    <col min="6149" max="6149" width="11" style="1" customWidth="1"/>
    <col min="6150" max="6150" width="11.140625" style="1" customWidth="1"/>
    <col min="6151" max="6151" width="34.140625" style="1" customWidth="1"/>
    <col min="6152" max="6152" width="12.28515625" style="1" customWidth="1"/>
    <col min="6153" max="6153" width="13.28515625" style="1" customWidth="1"/>
    <col min="6154" max="6154" width="11.7109375" style="1" customWidth="1"/>
    <col min="6155" max="6155" width="11" style="1" customWidth="1"/>
    <col min="6156" max="6402" width="9.140625" style="1"/>
    <col min="6403" max="6403" width="6" style="1" customWidth="1"/>
    <col min="6404" max="6404" width="10.28515625" style="1" customWidth="1"/>
    <col min="6405" max="6405" width="11" style="1" customWidth="1"/>
    <col min="6406" max="6406" width="11.140625" style="1" customWidth="1"/>
    <col min="6407" max="6407" width="34.140625" style="1" customWidth="1"/>
    <col min="6408" max="6408" width="12.28515625" style="1" customWidth="1"/>
    <col min="6409" max="6409" width="13.28515625" style="1" customWidth="1"/>
    <col min="6410" max="6410" width="11.7109375" style="1" customWidth="1"/>
    <col min="6411" max="6411" width="11" style="1" customWidth="1"/>
    <col min="6412" max="6658" width="9.140625" style="1"/>
    <col min="6659" max="6659" width="6" style="1" customWidth="1"/>
    <col min="6660" max="6660" width="10.28515625" style="1" customWidth="1"/>
    <col min="6661" max="6661" width="11" style="1" customWidth="1"/>
    <col min="6662" max="6662" width="11.140625" style="1" customWidth="1"/>
    <col min="6663" max="6663" width="34.140625" style="1" customWidth="1"/>
    <col min="6664" max="6664" width="12.28515625" style="1" customWidth="1"/>
    <col min="6665" max="6665" width="13.28515625" style="1" customWidth="1"/>
    <col min="6666" max="6666" width="11.7109375" style="1" customWidth="1"/>
    <col min="6667" max="6667" width="11" style="1" customWidth="1"/>
    <col min="6668" max="6914" width="9.140625" style="1"/>
    <col min="6915" max="6915" width="6" style="1" customWidth="1"/>
    <col min="6916" max="6916" width="10.28515625" style="1" customWidth="1"/>
    <col min="6917" max="6917" width="11" style="1" customWidth="1"/>
    <col min="6918" max="6918" width="11.140625" style="1" customWidth="1"/>
    <col min="6919" max="6919" width="34.140625" style="1" customWidth="1"/>
    <col min="6920" max="6920" width="12.28515625" style="1" customWidth="1"/>
    <col min="6921" max="6921" width="13.28515625" style="1" customWidth="1"/>
    <col min="6922" max="6922" width="11.7109375" style="1" customWidth="1"/>
    <col min="6923" max="6923" width="11" style="1" customWidth="1"/>
    <col min="6924" max="7170" width="9.140625" style="1"/>
    <col min="7171" max="7171" width="6" style="1" customWidth="1"/>
    <col min="7172" max="7172" width="10.28515625" style="1" customWidth="1"/>
    <col min="7173" max="7173" width="11" style="1" customWidth="1"/>
    <col min="7174" max="7174" width="11.140625" style="1" customWidth="1"/>
    <col min="7175" max="7175" width="34.140625" style="1" customWidth="1"/>
    <col min="7176" max="7176" width="12.28515625" style="1" customWidth="1"/>
    <col min="7177" max="7177" width="13.28515625" style="1" customWidth="1"/>
    <col min="7178" max="7178" width="11.7109375" style="1" customWidth="1"/>
    <col min="7179" max="7179" width="11" style="1" customWidth="1"/>
    <col min="7180" max="7426" width="9.140625" style="1"/>
    <col min="7427" max="7427" width="6" style="1" customWidth="1"/>
    <col min="7428" max="7428" width="10.28515625" style="1" customWidth="1"/>
    <col min="7429" max="7429" width="11" style="1" customWidth="1"/>
    <col min="7430" max="7430" width="11.140625" style="1" customWidth="1"/>
    <col min="7431" max="7431" width="34.140625" style="1" customWidth="1"/>
    <col min="7432" max="7432" width="12.28515625" style="1" customWidth="1"/>
    <col min="7433" max="7433" width="13.28515625" style="1" customWidth="1"/>
    <col min="7434" max="7434" width="11.7109375" style="1" customWidth="1"/>
    <col min="7435" max="7435" width="11" style="1" customWidth="1"/>
    <col min="7436" max="7682" width="9.140625" style="1"/>
    <col min="7683" max="7683" width="6" style="1" customWidth="1"/>
    <col min="7684" max="7684" width="10.28515625" style="1" customWidth="1"/>
    <col min="7685" max="7685" width="11" style="1" customWidth="1"/>
    <col min="7686" max="7686" width="11.140625" style="1" customWidth="1"/>
    <col min="7687" max="7687" width="34.140625" style="1" customWidth="1"/>
    <col min="7688" max="7688" width="12.28515625" style="1" customWidth="1"/>
    <col min="7689" max="7689" width="13.28515625" style="1" customWidth="1"/>
    <col min="7690" max="7690" width="11.7109375" style="1" customWidth="1"/>
    <col min="7691" max="7691" width="11" style="1" customWidth="1"/>
    <col min="7692" max="7938" width="9.140625" style="1"/>
    <col min="7939" max="7939" width="6" style="1" customWidth="1"/>
    <col min="7940" max="7940" width="10.28515625" style="1" customWidth="1"/>
    <col min="7941" max="7941" width="11" style="1" customWidth="1"/>
    <col min="7942" max="7942" width="11.140625" style="1" customWidth="1"/>
    <col min="7943" max="7943" width="34.140625" style="1" customWidth="1"/>
    <col min="7944" max="7944" width="12.28515625" style="1" customWidth="1"/>
    <col min="7945" max="7945" width="13.28515625" style="1" customWidth="1"/>
    <col min="7946" max="7946" width="11.7109375" style="1" customWidth="1"/>
    <col min="7947" max="7947" width="11" style="1" customWidth="1"/>
    <col min="7948" max="8194" width="9.140625" style="1"/>
    <col min="8195" max="8195" width="6" style="1" customWidth="1"/>
    <col min="8196" max="8196" width="10.28515625" style="1" customWidth="1"/>
    <col min="8197" max="8197" width="11" style="1" customWidth="1"/>
    <col min="8198" max="8198" width="11.140625" style="1" customWidth="1"/>
    <col min="8199" max="8199" width="34.140625" style="1" customWidth="1"/>
    <col min="8200" max="8200" width="12.28515625" style="1" customWidth="1"/>
    <col min="8201" max="8201" width="13.28515625" style="1" customWidth="1"/>
    <col min="8202" max="8202" width="11.7109375" style="1" customWidth="1"/>
    <col min="8203" max="8203" width="11" style="1" customWidth="1"/>
    <col min="8204" max="8450" width="9.140625" style="1"/>
    <col min="8451" max="8451" width="6" style="1" customWidth="1"/>
    <col min="8452" max="8452" width="10.28515625" style="1" customWidth="1"/>
    <col min="8453" max="8453" width="11" style="1" customWidth="1"/>
    <col min="8454" max="8454" width="11.140625" style="1" customWidth="1"/>
    <col min="8455" max="8455" width="34.140625" style="1" customWidth="1"/>
    <col min="8456" max="8456" width="12.28515625" style="1" customWidth="1"/>
    <col min="8457" max="8457" width="13.28515625" style="1" customWidth="1"/>
    <col min="8458" max="8458" width="11.7109375" style="1" customWidth="1"/>
    <col min="8459" max="8459" width="11" style="1" customWidth="1"/>
    <col min="8460" max="8706" width="9.140625" style="1"/>
    <col min="8707" max="8707" width="6" style="1" customWidth="1"/>
    <col min="8708" max="8708" width="10.28515625" style="1" customWidth="1"/>
    <col min="8709" max="8709" width="11" style="1" customWidth="1"/>
    <col min="8710" max="8710" width="11.140625" style="1" customWidth="1"/>
    <col min="8711" max="8711" width="34.140625" style="1" customWidth="1"/>
    <col min="8712" max="8712" width="12.28515625" style="1" customWidth="1"/>
    <col min="8713" max="8713" width="13.28515625" style="1" customWidth="1"/>
    <col min="8714" max="8714" width="11.7109375" style="1" customWidth="1"/>
    <col min="8715" max="8715" width="11" style="1" customWidth="1"/>
    <col min="8716" max="8962" width="9.140625" style="1"/>
    <col min="8963" max="8963" width="6" style="1" customWidth="1"/>
    <col min="8964" max="8964" width="10.28515625" style="1" customWidth="1"/>
    <col min="8965" max="8965" width="11" style="1" customWidth="1"/>
    <col min="8966" max="8966" width="11.140625" style="1" customWidth="1"/>
    <col min="8967" max="8967" width="34.140625" style="1" customWidth="1"/>
    <col min="8968" max="8968" width="12.28515625" style="1" customWidth="1"/>
    <col min="8969" max="8969" width="13.28515625" style="1" customWidth="1"/>
    <col min="8970" max="8970" width="11.7109375" style="1" customWidth="1"/>
    <col min="8971" max="8971" width="11" style="1" customWidth="1"/>
    <col min="8972" max="9218" width="9.140625" style="1"/>
    <col min="9219" max="9219" width="6" style="1" customWidth="1"/>
    <col min="9220" max="9220" width="10.28515625" style="1" customWidth="1"/>
    <col min="9221" max="9221" width="11" style="1" customWidth="1"/>
    <col min="9222" max="9222" width="11.140625" style="1" customWidth="1"/>
    <col min="9223" max="9223" width="34.140625" style="1" customWidth="1"/>
    <col min="9224" max="9224" width="12.28515625" style="1" customWidth="1"/>
    <col min="9225" max="9225" width="13.28515625" style="1" customWidth="1"/>
    <col min="9226" max="9226" width="11.7109375" style="1" customWidth="1"/>
    <col min="9227" max="9227" width="11" style="1" customWidth="1"/>
    <col min="9228" max="9474" width="9.140625" style="1"/>
    <col min="9475" max="9475" width="6" style="1" customWidth="1"/>
    <col min="9476" max="9476" width="10.28515625" style="1" customWidth="1"/>
    <col min="9477" max="9477" width="11" style="1" customWidth="1"/>
    <col min="9478" max="9478" width="11.140625" style="1" customWidth="1"/>
    <col min="9479" max="9479" width="34.140625" style="1" customWidth="1"/>
    <col min="9480" max="9480" width="12.28515625" style="1" customWidth="1"/>
    <col min="9481" max="9481" width="13.28515625" style="1" customWidth="1"/>
    <col min="9482" max="9482" width="11.7109375" style="1" customWidth="1"/>
    <col min="9483" max="9483" width="11" style="1" customWidth="1"/>
    <col min="9484" max="9730" width="9.140625" style="1"/>
    <col min="9731" max="9731" width="6" style="1" customWidth="1"/>
    <col min="9732" max="9732" width="10.28515625" style="1" customWidth="1"/>
    <col min="9733" max="9733" width="11" style="1" customWidth="1"/>
    <col min="9734" max="9734" width="11.140625" style="1" customWidth="1"/>
    <col min="9735" max="9735" width="34.140625" style="1" customWidth="1"/>
    <col min="9736" max="9736" width="12.28515625" style="1" customWidth="1"/>
    <col min="9737" max="9737" width="13.28515625" style="1" customWidth="1"/>
    <col min="9738" max="9738" width="11.7109375" style="1" customWidth="1"/>
    <col min="9739" max="9739" width="11" style="1" customWidth="1"/>
    <col min="9740" max="9986" width="9.140625" style="1"/>
    <col min="9987" max="9987" width="6" style="1" customWidth="1"/>
    <col min="9988" max="9988" width="10.28515625" style="1" customWidth="1"/>
    <col min="9989" max="9989" width="11" style="1" customWidth="1"/>
    <col min="9990" max="9990" width="11.140625" style="1" customWidth="1"/>
    <col min="9991" max="9991" width="34.140625" style="1" customWidth="1"/>
    <col min="9992" max="9992" width="12.28515625" style="1" customWidth="1"/>
    <col min="9993" max="9993" width="13.28515625" style="1" customWidth="1"/>
    <col min="9994" max="9994" width="11.7109375" style="1" customWidth="1"/>
    <col min="9995" max="9995" width="11" style="1" customWidth="1"/>
    <col min="9996" max="10242" width="9.140625" style="1"/>
    <col min="10243" max="10243" width="6" style="1" customWidth="1"/>
    <col min="10244" max="10244" width="10.28515625" style="1" customWidth="1"/>
    <col min="10245" max="10245" width="11" style="1" customWidth="1"/>
    <col min="10246" max="10246" width="11.140625" style="1" customWidth="1"/>
    <col min="10247" max="10247" width="34.140625" style="1" customWidth="1"/>
    <col min="10248" max="10248" width="12.28515625" style="1" customWidth="1"/>
    <col min="10249" max="10249" width="13.28515625" style="1" customWidth="1"/>
    <col min="10250" max="10250" width="11.7109375" style="1" customWidth="1"/>
    <col min="10251" max="10251" width="11" style="1" customWidth="1"/>
    <col min="10252" max="10498" width="9.140625" style="1"/>
    <col min="10499" max="10499" width="6" style="1" customWidth="1"/>
    <col min="10500" max="10500" width="10.28515625" style="1" customWidth="1"/>
    <col min="10501" max="10501" width="11" style="1" customWidth="1"/>
    <col min="10502" max="10502" width="11.140625" style="1" customWidth="1"/>
    <col min="10503" max="10503" width="34.140625" style="1" customWidth="1"/>
    <col min="10504" max="10504" width="12.28515625" style="1" customWidth="1"/>
    <col min="10505" max="10505" width="13.28515625" style="1" customWidth="1"/>
    <col min="10506" max="10506" width="11.7109375" style="1" customWidth="1"/>
    <col min="10507" max="10507" width="11" style="1" customWidth="1"/>
    <col min="10508" max="10754" width="9.140625" style="1"/>
    <col min="10755" max="10755" width="6" style="1" customWidth="1"/>
    <col min="10756" max="10756" width="10.28515625" style="1" customWidth="1"/>
    <col min="10757" max="10757" width="11" style="1" customWidth="1"/>
    <col min="10758" max="10758" width="11.140625" style="1" customWidth="1"/>
    <col min="10759" max="10759" width="34.140625" style="1" customWidth="1"/>
    <col min="10760" max="10760" width="12.28515625" style="1" customWidth="1"/>
    <col min="10761" max="10761" width="13.28515625" style="1" customWidth="1"/>
    <col min="10762" max="10762" width="11.7109375" style="1" customWidth="1"/>
    <col min="10763" max="10763" width="11" style="1" customWidth="1"/>
    <col min="10764" max="11010" width="9.140625" style="1"/>
    <col min="11011" max="11011" width="6" style="1" customWidth="1"/>
    <col min="11012" max="11012" width="10.28515625" style="1" customWidth="1"/>
    <col min="11013" max="11013" width="11" style="1" customWidth="1"/>
    <col min="11014" max="11014" width="11.140625" style="1" customWidth="1"/>
    <col min="11015" max="11015" width="34.140625" style="1" customWidth="1"/>
    <col min="11016" max="11016" width="12.28515625" style="1" customWidth="1"/>
    <col min="11017" max="11017" width="13.28515625" style="1" customWidth="1"/>
    <col min="11018" max="11018" width="11.7109375" style="1" customWidth="1"/>
    <col min="11019" max="11019" width="11" style="1" customWidth="1"/>
    <col min="11020" max="11266" width="9.140625" style="1"/>
    <col min="11267" max="11267" width="6" style="1" customWidth="1"/>
    <col min="11268" max="11268" width="10.28515625" style="1" customWidth="1"/>
    <col min="11269" max="11269" width="11" style="1" customWidth="1"/>
    <col min="11270" max="11270" width="11.140625" style="1" customWidth="1"/>
    <col min="11271" max="11271" width="34.140625" style="1" customWidth="1"/>
    <col min="11272" max="11272" width="12.28515625" style="1" customWidth="1"/>
    <col min="11273" max="11273" width="13.28515625" style="1" customWidth="1"/>
    <col min="11274" max="11274" width="11.7109375" style="1" customWidth="1"/>
    <col min="11275" max="11275" width="11" style="1" customWidth="1"/>
    <col min="11276" max="11522" width="9.140625" style="1"/>
    <col min="11523" max="11523" width="6" style="1" customWidth="1"/>
    <col min="11524" max="11524" width="10.28515625" style="1" customWidth="1"/>
    <col min="11525" max="11525" width="11" style="1" customWidth="1"/>
    <col min="11526" max="11526" width="11.140625" style="1" customWidth="1"/>
    <col min="11527" max="11527" width="34.140625" style="1" customWidth="1"/>
    <col min="11528" max="11528" width="12.28515625" style="1" customWidth="1"/>
    <col min="11529" max="11529" width="13.28515625" style="1" customWidth="1"/>
    <col min="11530" max="11530" width="11.7109375" style="1" customWidth="1"/>
    <col min="11531" max="11531" width="11" style="1" customWidth="1"/>
    <col min="11532" max="11778" width="9.140625" style="1"/>
    <col min="11779" max="11779" width="6" style="1" customWidth="1"/>
    <col min="11780" max="11780" width="10.28515625" style="1" customWidth="1"/>
    <col min="11781" max="11781" width="11" style="1" customWidth="1"/>
    <col min="11782" max="11782" width="11.140625" style="1" customWidth="1"/>
    <col min="11783" max="11783" width="34.140625" style="1" customWidth="1"/>
    <col min="11784" max="11784" width="12.28515625" style="1" customWidth="1"/>
    <col min="11785" max="11785" width="13.28515625" style="1" customWidth="1"/>
    <col min="11786" max="11786" width="11.7109375" style="1" customWidth="1"/>
    <col min="11787" max="11787" width="11" style="1" customWidth="1"/>
    <col min="11788" max="12034" width="9.140625" style="1"/>
    <col min="12035" max="12035" width="6" style="1" customWidth="1"/>
    <col min="12036" max="12036" width="10.28515625" style="1" customWidth="1"/>
    <col min="12037" max="12037" width="11" style="1" customWidth="1"/>
    <col min="12038" max="12038" width="11.140625" style="1" customWidth="1"/>
    <col min="12039" max="12039" width="34.140625" style="1" customWidth="1"/>
    <col min="12040" max="12040" width="12.28515625" style="1" customWidth="1"/>
    <col min="12041" max="12041" width="13.28515625" style="1" customWidth="1"/>
    <col min="12042" max="12042" width="11.7109375" style="1" customWidth="1"/>
    <col min="12043" max="12043" width="11" style="1" customWidth="1"/>
    <col min="12044" max="12290" width="9.140625" style="1"/>
    <col min="12291" max="12291" width="6" style="1" customWidth="1"/>
    <col min="12292" max="12292" width="10.28515625" style="1" customWidth="1"/>
    <col min="12293" max="12293" width="11" style="1" customWidth="1"/>
    <col min="12294" max="12294" width="11.140625" style="1" customWidth="1"/>
    <col min="12295" max="12295" width="34.140625" style="1" customWidth="1"/>
    <col min="12296" max="12296" width="12.28515625" style="1" customWidth="1"/>
    <col min="12297" max="12297" width="13.28515625" style="1" customWidth="1"/>
    <col min="12298" max="12298" width="11.7109375" style="1" customWidth="1"/>
    <col min="12299" max="12299" width="11" style="1" customWidth="1"/>
    <col min="12300" max="12546" width="9.140625" style="1"/>
    <col min="12547" max="12547" width="6" style="1" customWidth="1"/>
    <col min="12548" max="12548" width="10.28515625" style="1" customWidth="1"/>
    <col min="12549" max="12549" width="11" style="1" customWidth="1"/>
    <col min="12550" max="12550" width="11.140625" style="1" customWidth="1"/>
    <col min="12551" max="12551" width="34.140625" style="1" customWidth="1"/>
    <col min="12552" max="12552" width="12.28515625" style="1" customWidth="1"/>
    <col min="12553" max="12553" width="13.28515625" style="1" customWidth="1"/>
    <col min="12554" max="12554" width="11.7109375" style="1" customWidth="1"/>
    <col min="12555" max="12555" width="11" style="1" customWidth="1"/>
    <col min="12556" max="12802" width="9.140625" style="1"/>
    <col min="12803" max="12803" width="6" style="1" customWidth="1"/>
    <col min="12804" max="12804" width="10.28515625" style="1" customWidth="1"/>
    <col min="12805" max="12805" width="11" style="1" customWidth="1"/>
    <col min="12806" max="12806" width="11.140625" style="1" customWidth="1"/>
    <col min="12807" max="12807" width="34.140625" style="1" customWidth="1"/>
    <col min="12808" max="12808" width="12.28515625" style="1" customWidth="1"/>
    <col min="12809" max="12809" width="13.28515625" style="1" customWidth="1"/>
    <col min="12810" max="12810" width="11.7109375" style="1" customWidth="1"/>
    <col min="12811" max="12811" width="11" style="1" customWidth="1"/>
    <col min="12812" max="13058" width="9.140625" style="1"/>
    <col min="13059" max="13059" width="6" style="1" customWidth="1"/>
    <col min="13060" max="13060" width="10.28515625" style="1" customWidth="1"/>
    <col min="13061" max="13061" width="11" style="1" customWidth="1"/>
    <col min="13062" max="13062" width="11.140625" style="1" customWidth="1"/>
    <col min="13063" max="13063" width="34.140625" style="1" customWidth="1"/>
    <col min="13064" max="13064" width="12.28515625" style="1" customWidth="1"/>
    <col min="13065" max="13065" width="13.28515625" style="1" customWidth="1"/>
    <col min="13066" max="13066" width="11.7109375" style="1" customWidth="1"/>
    <col min="13067" max="13067" width="11" style="1" customWidth="1"/>
    <col min="13068" max="13314" width="9.140625" style="1"/>
    <col min="13315" max="13315" width="6" style="1" customWidth="1"/>
    <col min="13316" max="13316" width="10.28515625" style="1" customWidth="1"/>
    <col min="13317" max="13317" width="11" style="1" customWidth="1"/>
    <col min="13318" max="13318" width="11.140625" style="1" customWidth="1"/>
    <col min="13319" max="13319" width="34.140625" style="1" customWidth="1"/>
    <col min="13320" max="13320" width="12.28515625" style="1" customWidth="1"/>
    <col min="13321" max="13321" width="13.28515625" style="1" customWidth="1"/>
    <col min="13322" max="13322" width="11.7109375" style="1" customWidth="1"/>
    <col min="13323" max="13323" width="11" style="1" customWidth="1"/>
    <col min="13324" max="13570" width="9.140625" style="1"/>
    <col min="13571" max="13571" width="6" style="1" customWidth="1"/>
    <col min="13572" max="13572" width="10.28515625" style="1" customWidth="1"/>
    <col min="13573" max="13573" width="11" style="1" customWidth="1"/>
    <col min="13574" max="13574" width="11.140625" style="1" customWidth="1"/>
    <col min="13575" max="13575" width="34.140625" style="1" customWidth="1"/>
    <col min="13576" max="13576" width="12.28515625" style="1" customWidth="1"/>
    <col min="13577" max="13577" width="13.28515625" style="1" customWidth="1"/>
    <col min="13578" max="13578" width="11.7109375" style="1" customWidth="1"/>
    <col min="13579" max="13579" width="11" style="1" customWidth="1"/>
    <col min="13580" max="13826" width="9.140625" style="1"/>
    <col min="13827" max="13827" width="6" style="1" customWidth="1"/>
    <col min="13828" max="13828" width="10.28515625" style="1" customWidth="1"/>
    <col min="13829" max="13829" width="11" style="1" customWidth="1"/>
    <col min="13830" max="13830" width="11.140625" style="1" customWidth="1"/>
    <col min="13831" max="13831" width="34.140625" style="1" customWidth="1"/>
    <col min="13832" max="13832" width="12.28515625" style="1" customWidth="1"/>
    <col min="13833" max="13833" width="13.28515625" style="1" customWidth="1"/>
    <col min="13834" max="13834" width="11.7109375" style="1" customWidth="1"/>
    <col min="13835" max="13835" width="11" style="1" customWidth="1"/>
    <col min="13836" max="14082" width="9.140625" style="1"/>
    <col min="14083" max="14083" width="6" style="1" customWidth="1"/>
    <col min="14084" max="14084" width="10.28515625" style="1" customWidth="1"/>
    <col min="14085" max="14085" width="11" style="1" customWidth="1"/>
    <col min="14086" max="14086" width="11.140625" style="1" customWidth="1"/>
    <col min="14087" max="14087" width="34.140625" style="1" customWidth="1"/>
    <col min="14088" max="14088" width="12.28515625" style="1" customWidth="1"/>
    <col min="14089" max="14089" width="13.28515625" style="1" customWidth="1"/>
    <col min="14090" max="14090" width="11.7109375" style="1" customWidth="1"/>
    <col min="14091" max="14091" width="11" style="1" customWidth="1"/>
    <col min="14092" max="14338" width="9.140625" style="1"/>
    <col min="14339" max="14339" width="6" style="1" customWidth="1"/>
    <col min="14340" max="14340" width="10.28515625" style="1" customWidth="1"/>
    <col min="14341" max="14341" width="11" style="1" customWidth="1"/>
    <col min="14342" max="14342" width="11.140625" style="1" customWidth="1"/>
    <col min="14343" max="14343" width="34.140625" style="1" customWidth="1"/>
    <col min="14344" max="14344" width="12.28515625" style="1" customWidth="1"/>
    <col min="14345" max="14345" width="13.28515625" style="1" customWidth="1"/>
    <col min="14346" max="14346" width="11.7109375" style="1" customWidth="1"/>
    <col min="14347" max="14347" width="11" style="1" customWidth="1"/>
    <col min="14348" max="14594" width="9.140625" style="1"/>
    <col min="14595" max="14595" width="6" style="1" customWidth="1"/>
    <col min="14596" max="14596" width="10.28515625" style="1" customWidth="1"/>
    <col min="14597" max="14597" width="11" style="1" customWidth="1"/>
    <col min="14598" max="14598" width="11.140625" style="1" customWidth="1"/>
    <col min="14599" max="14599" width="34.140625" style="1" customWidth="1"/>
    <col min="14600" max="14600" width="12.28515625" style="1" customWidth="1"/>
    <col min="14601" max="14601" width="13.28515625" style="1" customWidth="1"/>
    <col min="14602" max="14602" width="11.7109375" style="1" customWidth="1"/>
    <col min="14603" max="14603" width="11" style="1" customWidth="1"/>
    <col min="14604" max="14850" width="9.140625" style="1"/>
    <col min="14851" max="14851" width="6" style="1" customWidth="1"/>
    <col min="14852" max="14852" width="10.28515625" style="1" customWidth="1"/>
    <col min="14853" max="14853" width="11" style="1" customWidth="1"/>
    <col min="14854" max="14854" width="11.140625" style="1" customWidth="1"/>
    <col min="14855" max="14855" width="34.140625" style="1" customWidth="1"/>
    <col min="14856" max="14856" width="12.28515625" style="1" customWidth="1"/>
    <col min="14857" max="14857" width="13.28515625" style="1" customWidth="1"/>
    <col min="14858" max="14858" width="11.7109375" style="1" customWidth="1"/>
    <col min="14859" max="14859" width="11" style="1" customWidth="1"/>
    <col min="14860" max="15106" width="9.140625" style="1"/>
    <col min="15107" max="15107" width="6" style="1" customWidth="1"/>
    <col min="15108" max="15108" width="10.28515625" style="1" customWidth="1"/>
    <col min="15109" max="15109" width="11" style="1" customWidth="1"/>
    <col min="15110" max="15110" width="11.140625" style="1" customWidth="1"/>
    <col min="15111" max="15111" width="34.140625" style="1" customWidth="1"/>
    <col min="15112" max="15112" width="12.28515625" style="1" customWidth="1"/>
    <col min="15113" max="15113" width="13.28515625" style="1" customWidth="1"/>
    <col min="15114" max="15114" width="11.7109375" style="1" customWidth="1"/>
    <col min="15115" max="15115" width="11" style="1" customWidth="1"/>
    <col min="15116" max="15362" width="9.140625" style="1"/>
    <col min="15363" max="15363" width="6" style="1" customWidth="1"/>
    <col min="15364" max="15364" width="10.28515625" style="1" customWidth="1"/>
    <col min="15365" max="15365" width="11" style="1" customWidth="1"/>
    <col min="15366" max="15366" width="11.140625" style="1" customWidth="1"/>
    <col min="15367" max="15367" width="34.140625" style="1" customWidth="1"/>
    <col min="15368" max="15368" width="12.28515625" style="1" customWidth="1"/>
    <col min="15369" max="15369" width="13.28515625" style="1" customWidth="1"/>
    <col min="15370" max="15370" width="11.7109375" style="1" customWidth="1"/>
    <col min="15371" max="15371" width="11" style="1" customWidth="1"/>
    <col min="15372" max="15618" width="9.140625" style="1"/>
    <col min="15619" max="15619" width="6" style="1" customWidth="1"/>
    <col min="15620" max="15620" width="10.28515625" style="1" customWidth="1"/>
    <col min="15621" max="15621" width="11" style="1" customWidth="1"/>
    <col min="15622" max="15622" width="11.140625" style="1" customWidth="1"/>
    <col min="15623" max="15623" width="34.140625" style="1" customWidth="1"/>
    <col min="15624" max="15624" width="12.28515625" style="1" customWidth="1"/>
    <col min="15625" max="15625" width="13.28515625" style="1" customWidth="1"/>
    <col min="15626" max="15626" width="11.7109375" style="1" customWidth="1"/>
    <col min="15627" max="15627" width="11" style="1" customWidth="1"/>
    <col min="15628" max="15874" width="9.140625" style="1"/>
    <col min="15875" max="15875" width="6" style="1" customWidth="1"/>
    <col min="15876" max="15876" width="10.28515625" style="1" customWidth="1"/>
    <col min="15877" max="15877" width="11" style="1" customWidth="1"/>
    <col min="15878" max="15878" width="11.140625" style="1" customWidth="1"/>
    <col min="15879" max="15879" width="34.140625" style="1" customWidth="1"/>
    <col min="15880" max="15880" width="12.28515625" style="1" customWidth="1"/>
    <col min="15881" max="15881" width="13.28515625" style="1" customWidth="1"/>
    <col min="15882" max="15882" width="11.7109375" style="1" customWidth="1"/>
    <col min="15883" max="15883" width="11" style="1" customWidth="1"/>
    <col min="15884" max="16130" width="9.140625" style="1"/>
    <col min="16131" max="16131" width="6" style="1" customWidth="1"/>
    <col min="16132" max="16132" width="10.28515625" style="1" customWidth="1"/>
    <col min="16133" max="16133" width="11" style="1" customWidth="1"/>
    <col min="16134" max="16134" width="11.140625" style="1" customWidth="1"/>
    <col min="16135" max="16135" width="34.140625" style="1" customWidth="1"/>
    <col min="16136" max="16136" width="12.28515625" style="1" customWidth="1"/>
    <col min="16137" max="16137" width="13.28515625" style="1" customWidth="1"/>
    <col min="16138" max="16138" width="11.7109375" style="1" customWidth="1"/>
    <col min="16139" max="16139" width="11" style="1" customWidth="1"/>
    <col min="16140" max="16384" width="9.140625" style="1"/>
  </cols>
  <sheetData>
    <row r="1" spans="2:15" x14ac:dyDescent="0.2">
      <c r="B1" s="47" t="s">
        <v>0</v>
      </c>
      <c r="C1" s="47"/>
      <c r="D1" s="47"/>
      <c r="E1" s="47"/>
      <c r="F1" s="47"/>
      <c r="G1" s="47"/>
      <c r="H1" s="47"/>
      <c r="I1" s="47"/>
      <c r="J1" s="47"/>
      <c r="K1" s="18"/>
    </row>
    <row r="2" spans="2:15" x14ac:dyDescent="0.2">
      <c r="B2" s="48" t="s">
        <v>1</v>
      </c>
      <c r="C2" s="48"/>
      <c r="D2" s="48"/>
      <c r="E2" s="48"/>
      <c r="F2" s="48"/>
      <c r="G2" s="48"/>
      <c r="H2" s="48"/>
      <c r="I2" s="48"/>
      <c r="J2" s="48"/>
      <c r="K2" s="19"/>
    </row>
    <row r="3" spans="2:15" ht="51.75" customHeight="1" x14ac:dyDescent="0.2">
      <c r="B3" s="53" t="s">
        <v>2</v>
      </c>
      <c r="C3" s="55" t="s">
        <v>3</v>
      </c>
      <c r="D3" s="55" t="s">
        <v>4</v>
      </c>
      <c r="E3" s="53" t="s">
        <v>5</v>
      </c>
      <c r="F3" s="55" t="s">
        <v>6</v>
      </c>
      <c r="G3" s="57" t="s">
        <v>7</v>
      </c>
      <c r="H3" s="45" t="s">
        <v>41</v>
      </c>
      <c r="I3" s="46"/>
      <c r="J3" s="45" t="s">
        <v>18</v>
      </c>
      <c r="K3" s="46"/>
      <c r="L3" s="43" t="s">
        <v>37</v>
      </c>
      <c r="M3" s="43" t="s">
        <v>38</v>
      </c>
      <c r="N3" s="43" t="s">
        <v>40</v>
      </c>
      <c r="O3" s="43" t="s">
        <v>39</v>
      </c>
    </row>
    <row r="4" spans="2:15" ht="25.5" x14ac:dyDescent="0.2">
      <c r="B4" s="54"/>
      <c r="C4" s="56"/>
      <c r="D4" s="56"/>
      <c r="E4" s="54"/>
      <c r="F4" s="56"/>
      <c r="G4" s="58"/>
      <c r="H4" s="3" t="s">
        <v>42</v>
      </c>
      <c r="I4" s="3" t="s">
        <v>43</v>
      </c>
      <c r="J4" s="3" t="s">
        <v>20</v>
      </c>
      <c r="K4" s="3" t="s">
        <v>19</v>
      </c>
      <c r="L4" s="44"/>
      <c r="M4" s="44"/>
      <c r="N4" s="44"/>
      <c r="O4" s="44"/>
    </row>
    <row r="5" spans="2:15" x14ac:dyDescent="0.2">
      <c r="B5" s="60" t="s">
        <v>55</v>
      </c>
      <c r="C5" s="63" t="s">
        <v>44</v>
      </c>
      <c r="D5" s="2" t="s">
        <v>15</v>
      </c>
      <c r="E5" s="6" t="s">
        <v>16</v>
      </c>
      <c r="F5" s="7">
        <v>30</v>
      </c>
      <c r="G5" s="36">
        <v>50</v>
      </c>
      <c r="H5" s="4">
        <v>16.57</v>
      </c>
      <c r="I5" s="40">
        <v>32.409999999999997</v>
      </c>
      <c r="J5" s="40">
        <f>G5*H5</f>
        <v>828.5</v>
      </c>
      <c r="K5" s="5"/>
      <c r="L5" s="15"/>
      <c r="M5" s="15"/>
      <c r="N5" s="15"/>
      <c r="O5" s="15"/>
    </row>
    <row r="6" spans="2:15" x14ac:dyDescent="0.2">
      <c r="B6" s="61"/>
      <c r="C6" s="64"/>
      <c r="D6" s="2" t="s">
        <v>15</v>
      </c>
      <c r="E6" s="6" t="s">
        <v>17</v>
      </c>
      <c r="F6" s="7">
        <v>41</v>
      </c>
      <c r="G6" s="36">
        <v>68</v>
      </c>
      <c r="H6" s="4">
        <v>16.57</v>
      </c>
      <c r="I6" s="40">
        <f t="shared" ref="I6:I67" si="0">H6*1.95583</f>
        <v>32.408103099999998</v>
      </c>
      <c r="J6" s="40">
        <f t="shared" ref="J6:J8" si="1">G6*H6</f>
        <v>1126.76</v>
      </c>
      <c r="K6" s="5"/>
      <c r="L6" s="15"/>
      <c r="M6" s="15"/>
      <c r="N6" s="15"/>
      <c r="O6" s="15"/>
    </row>
    <row r="7" spans="2:15" x14ac:dyDescent="0.2">
      <c r="B7" s="61"/>
      <c r="C7" s="64"/>
      <c r="D7" s="2" t="s">
        <v>15</v>
      </c>
      <c r="E7" s="6" t="s">
        <v>8</v>
      </c>
      <c r="F7" s="7">
        <v>10</v>
      </c>
      <c r="G7" s="36">
        <v>17</v>
      </c>
      <c r="H7" s="4">
        <v>16.57</v>
      </c>
      <c r="I7" s="40">
        <f t="shared" si="0"/>
        <v>32.408103099999998</v>
      </c>
      <c r="J7" s="40">
        <f t="shared" si="1"/>
        <v>281.69</v>
      </c>
      <c r="K7" s="5"/>
      <c r="L7" s="15"/>
      <c r="M7" s="15"/>
      <c r="N7" s="15"/>
      <c r="O7" s="15"/>
    </row>
    <row r="8" spans="2:15" x14ac:dyDescent="0.2">
      <c r="B8" s="61"/>
      <c r="C8" s="65"/>
      <c r="D8" s="2" t="s">
        <v>15</v>
      </c>
      <c r="E8" s="6" t="s">
        <v>9</v>
      </c>
      <c r="F8" s="7">
        <v>121</v>
      </c>
      <c r="G8" s="36">
        <v>202</v>
      </c>
      <c r="H8" s="4">
        <v>16.57</v>
      </c>
      <c r="I8" s="40">
        <f t="shared" si="0"/>
        <v>32.408103099999998</v>
      </c>
      <c r="J8" s="40">
        <f t="shared" si="1"/>
        <v>3347.14</v>
      </c>
      <c r="K8" s="5"/>
      <c r="L8" s="15"/>
      <c r="M8" s="15"/>
      <c r="N8" s="15"/>
      <c r="O8" s="15"/>
    </row>
    <row r="9" spans="2:15" x14ac:dyDescent="0.2">
      <c r="B9" s="61"/>
      <c r="C9" s="8"/>
      <c r="D9" s="9"/>
      <c r="E9" s="10"/>
      <c r="F9" s="11">
        <f>SUM(F5:F8)</f>
        <v>202</v>
      </c>
      <c r="G9" s="11">
        <f>SUM(G5:G8)</f>
        <v>337</v>
      </c>
      <c r="H9" s="11"/>
      <c r="I9" s="11"/>
      <c r="J9" s="12">
        <f>SUM(J5:J8)</f>
        <v>5584.09</v>
      </c>
      <c r="K9" s="28"/>
      <c r="L9" s="15"/>
      <c r="M9" s="15"/>
      <c r="N9" s="15"/>
      <c r="O9" s="15"/>
    </row>
    <row r="10" spans="2:15" x14ac:dyDescent="0.2">
      <c r="B10" s="61"/>
      <c r="C10" s="63" t="s">
        <v>45</v>
      </c>
      <c r="D10" s="2" t="s">
        <v>15</v>
      </c>
      <c r="E10" s="6" t="s">
        <v>16</v>
      </c>
      <c r="F10" s="7">
        <v>45</v>
      </c>
      <c r="G10" s="36">
        <v>75</v>
      </c>
      <c r="H10" s="4">
        <v>16.57</v>
      </c>
      <c r="I10" s="40">
        <f t="shared" si="0"/>
        <v>32.408103099999998</v>
      </c>
      <c r="J10" s="5">
        <f>G10*H10</f>
        <v>1242.75</v>
      </c>
      <c r="K10" s="5"/>
      <c r="L10" s="15"/>
      <c r="M10" s="15"/>
      <c r="N10" s="15"/>
      <c r="O10" s="15"/>
    </row>
    <row r="11" spans="2:15" x14ac:dyDescent="0.2">
      <c r="B11" s="61"/>
      <c r="C11" s="64"/>
      <c r="D11" s="2" t="s">
        <v>15</v>
      </c>
      <c r="E11" s="6" t="s">
        <v>17</v>
      </c>
      <c r="F11" s="7">
        <v>56</v>
      </c>
      <c r="G11" s="36">
        <v>93</v>
      </c>
      <c r="H11" s="4">
        <v>16.57</v>
      </c>
      <c r="I11" s="40">
        <f t="shared" si="0"/>
        <v>32.408103099999998</v>
      </c>
      <c r="J11" s="5">
        <f t="shared" ref="J11:J17" si="2">G11*H11</f>
        <v>1541.01</v>
      </c>
      <c r="K11" s="5"/>
      <c r="L11" s="15"/>
      <c r="M11" s="15"/>
      <c r="N11" s="15"/>
      <c r="O11" s="15"/>
    </row>
    <row r="12" spans="2:15" x14ac:dyDescent="0.2">
      <c r="B12" s="61"/>
      <c r="C12" s="64"/>
      <c r="D12" s="2" t="s">
        <v>15</v>
      </c>
      <c r="E12" s="6" t="s">
        <v>8</v>
      </c>
      <c r="F12" s="7">
        <v>20</v>
      </c>
      <c r="G12" s="36">
        <v>33</v>
      </c>
      <c r="H12" s="4">
        <v>16.57</v>
      </c>
      <c r="I12" s="40">
        <f t="shared" si="0"/>
        <v>32.408103099999998</v>
      </c>
      <c r="J12" s="5">
        <f t="shared" si="2"/>
        <v>546.81000000000006</v>
      </c>
      <c r="K12" s="5"/>
      <c r="L12" s="15"/>
      <c r="M12" s="15"/>
      <c r="N12" s="15"/>
      <c r="O12" s="15"/>
    </row>
    <row r="13" spans="2:15" x14ac:dyDescent="0.2">
      <c r="B13" s="61"/>
      <c r="C13" s="64"/>
      <c r="D13" s="2" t="s">
        <v>15</v>
      </c>
      <c r="E13" s="6" t="s">
        <v>9</v>
      </c>
      <c r="F13" s="7">
        <v>290</v>
      </c>
      <c r="G13" s="36">
        <v>484</v>
      </c>
      <c r="H13" s="4">
        <v>16.57</v>
      </c>
      <c r="I13" s="40">
        <f t="shared" si="0"/>
        <v>32.408103099999998</v>
      </c>
      <c r="J13" s="5">
        <f t="shared" si="2"/>
        <v>8019.88</v>
      </c>
      <c r="K13" s="5"/>
      <c r="L13" s="15"/>
      <c r="M13" s="15"/>
      <c r="N13" s="15"/>
      <c r="O13" s="15"/>
    </row>
    <row r="14" spans="2:15" x14ac:dyDescent="0.2">
      <c r="B14" s="61"/>
      <c r="C14" s="64"/>
      <c r="D14" s="2" t="s">
        <v>10</v>
      </c>
      <c r="E14" s="6" t="s">
        <v>16</v>
      </c>
      <c r="F14" s="7">
        <v>9</v>
      </c>
      <c r="G14" s="36">
        <v>15</v>
      </c>
      <c r="H14" s="4">
        <v>16.57</v>
      </c>
      <c r="I14" s="40">
        <f t="shared" si="0"/>
        <v>32.408103099999998</v>
      </c>
      <c r="J14" s="5">
        <f t="shared" si="2"/>
        <v>248.55</v>
      </c>
      <c r="K14" s="5"/>
      <c r="L14" s="15"/>
      <c r="M14" s="15"/>
      <c r="N14" s="15"/>
      <c r="O14" s="15"/>
    </row>
    <row r="15" spans="2:15" x14ac:dyDescent="0.2">
      <c r="B15" s="61"/>
      <c r="C15" s="64"/>
      <c r="D15" s="2" t="s">
        <v>10</v>
      </c>
      <c r="E15" s="6" t="s">
        <v>17</v>
      </c>
      <c r="F15" s="7">
        <v>4</v>
      </c>
      <c r="G15" s="36">
        <v>7</v>
      </c>
      <c r="H15" s="4">
        <v>16.57</v>
      </c>
      <c r="I15" s="40">
        <f t="shared" si="0"/>
        <v>32.408103099999998</v>
      </c>
      <c r="J15" s="5">
        <f t="shared" si="2"/>
        <v>115.99000000000001</v>
      </c>
      <c r="K15" s="5"/>
      <c r="L15" s="15"/>
      <c r="M15" s="15"/>
      <c r="N15" s="15"/>
      <c r="O15" s="15"/>
    </row>
    <row r="16" spans="2:15" x14ac:dyDescent="0.2">
      <c r="B16" s="61"/>
      <c r="C16" s="64"/>
      <c r="D16" s="2" t="s">
        <v>10</v>
      </c>
      <c r="E16" s="6" t="s">
        <v>8</v>
      </c>
      <c r="F16" s="7">
        <v>2</v>
      </c>
      <c r="G16" s="36">
        <v>3</v>
      </c>
      <c r="H16" s="4">
        <v>16.57</v>
      </c>
      <c r="I16" s="40">
        <f t="shared" si="0"/>
        <v>32.408103099999998</v>
      </c>
      <c r="J16" s="5">
        <f t="shared" si="2"/>
        <v>49.71</v>
      </c>
      <c r="K16" s="5"/>
      <c r="L16" s="15"/>
      <c r="M16" s="15"/>
      <c r="N16" s="15"/>
      <c r="O16" s="15"/>
    </row>
    <row r="17" spans="2:15" x14ac:dyDescent="0.2">
      <c r="B17" s="61"/>
      <c r="C17" s="65"/>
      <c r="D17" s="2" t="s">
        <v>10</v>
      </c>
      <c r="E17" s="6" t="s">
        <v>9</v>
      </c>
      <c r="F17" s="7">
        <v>26</v>
      </c>
      <c r="G17" s="36">
        <v>43</v>
      </c>
      <c r="H17" s="4">
        <v>16.57</v>
      </c>
      <c r="I17" s="40">
        <f t="shared" si="0"/>
        <v>32.408103099999998</v>
      </c>
      <c r="J17" s="5">
        <f t="shared" si="2"/>
        <v>712.51</v>
      </c>
      <c r="K17" s="5"/>
      <c r="L17" s="15"/>
      <c r="M17" s="15"/>
      <c r="N17" s="15"/>
      <c r="O17" s="15"/>
    </row>
    <row r="18" spans="2:15" x14ac:dyDescent="0.2">
      <c r="B18" s="61"/>
      <c r="C18" s="8"/>
      <c r="D18" s="9"/>
      <c r="E18" s="10"/>
      <c r="F18" s="11">
        <f>SUM(F10:F17)</f>
        <v>452</v>
      </c>
      <c r="G18" s="11">
        <f>SUM(G10:G17)</f>
        <v>753</v>
      </c>
      <c r="H18" s="11"/>
      <c r="I18" s="11"/>
      <c r="J18" s="12">
        <f>SUM(J10:J17)</f>
        <v>12477.21</v>
      </c>
      <c r="K18" s="28"/>
      <c r="L18" s="15"/>
      <c r="M18" s="15"/>
      <c r="N18" s="15"/>
      <c r="O18" s="15"/>
    </row>
    <row r="19" spans="2:15" x14ac:dyDescent="0.2">
      <c r="B19" s="61"/>
      <c r="C19" s="63" t="s">
        <v>46</v>
      </c>
      <c r="D19" s="2" t="s">
        <v>10</v>
      </c>
      <c r="E19" s="6" t="s">
        <v>16</v>
      </c>
      <c r="F19" s="7">
        <v>23</v>
      </c>
      <c r="G19" s="36">
        <v>38</v>
      </c>
      <c r="H19" s="4">
        <v>16.57</v>
      </c>
      <c r="I19" s="40">
        <f t="shared" si="0"/>
        <v>32.408103099999998</v>
      </c>
      <c r="J19" s="5">
        <f>G19*H19</f>
        <v>629.66</v>
      </c>
      <c r="K19" s="5"/>
      <c r="L19" s="15"/>
      <c r="M19" s="15"/>
      <c r="N19" s="15"/>
      <c r="O19" s="15"/>
    </row>
    <row r="20" spans="2:15" x14ac:dyDescent="0.2">
      <c r="B20" s="61"/>
      <c r="C20" s="64"/>
      <c r="D20" s="2" t="s">
        <v>10</v>
      </c>
      <c r="E20" s="6" t="s">
        <v>17</v>
      </c>
      <c r="F20" s="7">
        <v>10</v>
      </c>
      <c r="G20" s="36">
        <v>17</v>
      </c>
      <c r="H20" s="4">
        <v>16.57</v>
      </c>
      <c r="I20" s="40">
        <f t="shared" si="0"/>
        <v>32.408103099999998</v>
      </c>
      <c r="J20" s="5">
        <f t="shared" ref="J20:J26" si="3">G20*H20</f>
        <v>281.69</v>
      </c>
      <c r="K20" s="5"/>
      <c r="L20" s="15"/>
      <c r="M20" s="15"/>
      <c r="N20" s="15"/>
      <c r="O20" s="15"/>
    </row>
    <row r="21" spans="2:15" x14ac:dyDescent="0.2">
      <c r="B21" s="61"/>
      <c r="C21" s="64"/>
      <c r="D21" s="2" t="s">
        <v>10</v>
      </c>
      <c r="E21" s="6" t="s">
        <v>8</v>
      </c>
      <c r="F21" s="7">
        <v>6</v>
      </c>
      <c r="G21" s="36">
        <v>10</v>
      </c>
      <c r="H21" s="4">
        <v>16.57</v>
      </c>
      <c r="I21" s="40">
        <f t="shared" si="0"/>
        <v>32.408103099999998</v>
      </c>
      <c r="J21" s="5">
        <f t="shared" si="3"/>
        <v>165.7</v>
      </c>
      <c r="K21" s="5"/>
      <c r="L21" s="15"/>
      <c r="M21" s="15"/>
      <c r="N21" s="15"/>
      <c r="O21" s="15"/>
    </row>
    <row r="22" spans="2:15" x14ac:dyDescent="0.2">
      <c r="B22" s="61"/>
      <c r="C22" s="64"/>
      <c r="D22" s="2" t="s">
        <v>10</v>
      </c>
      <c r="E22" s="6" t="s">
        <v>9</v>
      </c>
      <c r="F22" s="7">
        <v>79</v>
      </c>
      <c r="G22" s="36">
        <v>131</v>
      </c>
      <c r="H22" s="4">
        <v>16.57</v>
      </c>
      <c r="I22" s="40">
        <f t="shared" si="0"/>
        <v>32.408103099999998</v>
      </c>
      <c r="J22" s="5">
        <f t="shared" si="3"/>
        <v>2170.67</v>
      </c>
      <c r="K22" s="5"/>
      <c r="L22" s="15"/>
      <c r="M22" s="15"/>
      <c r="N22" s="15"/>
      <c r="O22" s="15"/>
    </row>
    <row r="23" spans="2:15" x14ac:dyDescent="0.2">
      <c r="B23" s="61"/>
      <c r="C23" s="64"/>
      <c r="D23" s="2" t="s">
        <v>15</v>
      </c>
      <c r="E23" s="6" t="s">
        <v>16</v>
      </c>
      <c r="F23" s="7">
        <v>9</v>
      </c>
      <c r="G23" s="36">
        <v>15</v>
      </c>
      <c r="H23" s="4">
        <v>16.57</v>
      </c>
      <c r="I23" s="40">
        <f t="shared" si="0"/>
        <v>32.408103099999998</v>
      </c>
      <c r="J23" s="5">
        <f t="shared" si="3"/>
        <v>248.55</v>
      </c>
      <c r="K23" s="5"/>
      <c r="L23" s="15"/>
      <c r="M23" s="15"/>
      <c r="N23" s="15"/>
      <c r="O23" s="15"/>
    </row>
    <row r="24" spans="2:15" x14ac:dyDescent="0.2">
      <c r="B24" s="61"/>
      <c r="C24" s="64"/>
      <c r="D24" s="2" t="s">
        <v>15</v>
      </c>
      <c r="E24" s="6" t="s">
        <v>17</v>
      </c>
      <c r="F24" s="7">
        <v>10</v>
      </c>
      <c r="G24" s="36">
        <v>17</v>
      </c>
      <c r="H24" s="4">
        <v>16.57</v>
      </c>
      <c r="I24" s="40">
        <f t="shared" si="0"/>
        <v>32.408103099999998</v>
      </c>
      <c r="J24" s="5">
        <f t="shared" si="3"/>
        <v>281.69</v>
      </c>
      <c r="K24" s="5"/>
      <c r="L24" s="15"/>
      <c r="M24" s="15"/>
      <c r="N24" s="15"/>
      <c r="O24" s="15"/>
    </row>
    <row r="25" spans="2:15" x14ac:dyDescent="0.2">
      <c r="B25" s="61"/>
      <c r="C25" s="64"/>
      <c r="D25" s="2" t="s">
        <v>15</v>
      </c>
      <c r="E25" s="6" t="s">
        <v>8</v>
      </c>
      <c r="F25" s="7">
        <v>4</v>
      </c>
      <c r="G25" s="36">
        <v>7</v>
      </c>
      <c r="H25" s="4">
        <v>16.57</v>
      </c>
      <c r="I25" s="40">
        <f t="shared" si="0"/>
        <v>32.408103099999998</v>
      </c>
      <c r="J25" s="5">
        <f t="shared" si="3"/>
        <v>115.99000000000001</v>
      </c>
      <c r="K25" s="5"/>
      <c r="L25" s="15"/>
      <c r="M25" s="15"/>
      <c r="N25" s="15"/>
      <c r="O25" s="15"/>
    </row>
    <row r="26" spans="2:15" x14ac:dyDescent="0.2">
      <c r="B26" s="61"/>
      <c r="C26" s="65"/>
      <c r="D26" s="2" t="s">
        <v>15</v>
      </c>
      <c r="E26" s="6" t="s">
        <v>9</v>
      </c>
      <c r="F26" s="7">
        <v>53</v>
      </c>
      <c r="G26" s="36">
        <v>88</v>
      </c>
      <c r="H26" s="4">
        <v>16.57</v>
      </c>
      <c r="I26" s="40">
        <f t="shared" si="0"/>
        <v>32.408103099999998</v>
      </c>
      <c r="J26" s="5">
        <f t="shared" si="3"/>
        <v>1458.16</v>
      </c>
      <c r="K26" s="5"/>
      <c r="L26" s="15"/>
      <c r="M26" s="15"/>
      <c r="N26" s="15"/>
      <c r="O26" s="15"/>
    </row>
    <row r="27" spans="2:15" x14ac:dyDescent="0.2">
      <c r="B27" s="61"/>
      <c r="C27" s="8"/>
      <c r="D27" s="9"/>
      <c r="E27" s="10"/>
      <c r="F27" s="11">
        <f>SUM(F19:F26)</f>
        <v>194</v>
      </c>
      <c r="G27" s="11">
        <f>SUM(G19:G26)</f>
        <v>323</v>
      </c>
      <c r="H27" s="11"/>
      <c r="I27" s="11"/>
      <c r="J27" s="12">
        <f>SUM(J19:J26)</f>
        <v>5352.1100000000006</v>
      </c>
      <c r="K27" s="28"/>
      <c r="L27" s="15"/>
      <c r="M27" s="15"/>
      <c r="N27" s="15"/>
      <c r="O27" s="15"/>
    </row>
    <row r="28" spans="2:15" x14ac:dyDescent="0.2">
      <c r="B28" s="61"/>
      <c r="C28" s="63" t="s">
        <v>47</v>
      </c>
      <c r="D28" s="2" t="s">
        <v>15</v>
      </c>
      <c r="E28" s="6" t="s">
        <v>16</v>
      </c>
      <c r="F28" s="7">
        <v>48</v>
      </c>
      <c r="G28" s="36">
        <v>80</v>
      </c>
      <c r="H28" s="4">
        <v>16.57</v>
      </c>
      <c r="I28" s="40">
        <f t="shared" si="0"/>
        <v>32.408103099999998</v>
      </c>
      <c r="J28" s="5">
        <f>G28*H28</f>
        <v>1325.6</v>
      </c>
      <c r="K28" s="5"/>
      <c r="L28" s="15"/>
      <c r="M28" s="15"/>
      <c r="N28" s="15"/>
      <c r="O28" s="15"/>
    </row>
    <row r="29" spans="2:15" x14ac:dyDescent="0.2">
      <c r="B29" s="61"/>
      <c r="C29" s="64"/>
      <c r="D29" s="2" t="s">
        <v>15</v>
      </c>
      <c r="E29" s="6" t="s">
        <v>17</v>
      </c>
      <c r="F29" s="7">
        <v>81</v>
      </c>
      <c r="G29" s="36">
        <v>135</v>
      </c>
      <c r="H29" s="4">
        <v>16.57</v>
      </c>
      <c r="I29" s="40">
        <f t="shared" si="0"/>
        <v>32.408103099999998</v>
      </c>
      <c r="J29" s="5">
        <f t="shared" ref="J29:J35" si="4">G29*H29</f>
        <v>2236.9499999999998</v>
      </c>
      <c r="K29" s="5"/>
      <c r="L29" s="15"/>
      <c r="M29" s="15"/>
      <c r="N29" s="15"/>
      <c r="O29" s="15"/>
    </row>
    <row r="30" spans="2:15" x14ac:dyDescent="0.2">
      <c r="B30" s="61"/>
      <c r="C30" s="64"/>
      <c r="D30" s="2" t="s">
        <v>15</v>
      </c>
      <c r="E30" s="6" t="s">
        <v>8</v>
      </c>
      <c r="F30" s="7">
        <v>22</v>
      </c>
      <c r="G30" s="36">
        <v>37</v>
      </c>
      <c r="H30" s="4">
        <v>16.57</v>
      </c>
      <c r="I30" s="40">
        <f t="shared" si="0"/>
        <v>32.408103099999998</v>
      </c>
      <c r="J30" s="5">
        <f t="shared" si="4"/>
        <v>613.09</v>
      </c>
      <c r="K30" s="5"/>
      <c r="L30" s="15"/>
      <c r="M30" s="15"/>
      <c r="N30" s="15"/>
      <c r="O30" s="15"/>
    </row>
    <row r="31" spans="2:15" x14ac:dyDescent="0.2">
      <c r="B31" s="61"/>
      <c r="C31" s="64"/>
      <c r="D31" s="2" t="s">
        <v>15</v>
      </c>
      <c r="E31" s="6" t="s">
        <v>9</v>
      </c>
      <c r="F31" s="7">
        <v>303</v>
      </c>
      <c r="G31" s="36">
        <v>505</v>
      </c>
      <c r="H31" s="4">
        <v>16.57</v>
      </c>
      <c r="I31" s="40">
        <f t="shared" si="0"/>
        <v>32.408103099999998</v>
      </c>
      <c r="J31" s="5">
        <f t="shared" si="4"/>
        <v>8367.85</v>
      </c>
      <c r="K31" s="5"/>
      <c r="L31" s="15"/>
      <c r="M31" s="15"/>
      <c r="N31" s="15"/>
      <c r="O31" s="15"/>
    </row>
    <row r="32" spans="2:15" x14ac:dyDescent="0.2">
      <c r="B32" s="61"/>
      <c r="C32" s="64"/>
      <c r="D32" s="2" t="s">
        <v>10</v>
      </c>
      <c r="E32" s="6" t="s">
        <v>16</v>
      </c>
      <c r="F32" s="7">
        <v>28</v>
      </c>
      <c r="G32" s="36">
        <v>47</v>
      </c>
      <c r="H32" s="4">
        <v>16.57</v>
      </c>
      <c r="I32" s="40">
        <f t="shared" si="0"/>
        <v>32.408103099999998</v>
      </c>
      <c r="J32" s="5">
        <f t="shared" si="4"/>
        <v>778.79</v>
      </c>
      <c r="K32" s="5"/>
      <c r="L32" s="15"/>
      <c r="M32" s="15"/>
      <c r="N32" s="15"/>
      <c r="O32" s="15"/>
    </row>
    <row r="33" spans="2:15" x14ac:dyDescent="0.2">
      <c r="B33" s="61"/>
      <c r="C33" s="64"/>
      <c r="D33" s="2" t="s">
        <v>10</v>
      </c>
      <c r="E33" s="6" t="s">
        <v>17</v>
      </c>
      <c r="F33" s="7">
        <v>42</v>
      </c>
      <c r="G33" s="36">
        <v>70</v>
      </c>
      <c r="H33" s="4">
        <v>16.57</v>
      </c>
      <c r="I33" s="40">
        <f t="shared" si="0"/>
        <v>32.408103099999998</v>
      </c>
      <c r="J33" s="5">
        <f t="shared" si="4"/>
        <v>1159.9000000000001</v>
      </c>
      <c r="K33" s="5"/>
      <c r="L33" s="15"/>
      <c r="M33" s="15"/>
      <c r="N33" s="15"/>
      <c r="O33" s="15"/>
    </row>
    <row r="34" spans="2:15" x14ac:dyDescent="0.2">
      <c r="B34" s="61"/>
      <c r="C34" s="64"/>
      <c r="D34" s="2" t="s">
        <v>10</v>
      </c>
      <c r="E34" s="6" t="s">
        <v>8</v>
      </c>
      <c r="F34" s="7">
        <v>10</v>
      </c>
      <c r="G34" s="36">
        <v>17</v>
      </c>
      <c r="H34" s="4">
        <v>16.57</v>
      </c>
      <c r="I34" s="40">
        <f t="shared" si="0"/>
        <v>32.408103099999998</v>
      </c>
      <c r="J34" s="5">
        <f t="shared" si="4"/>
        <v>281.69</v>
      </c>
      <c r="K34" s="5"/>
      <c r="L34" s="15"/>
      <c r="M34" s="15"/>
      <c r="N34" s="15"/>
      <c r="O34" s="15"/>
    </row>
    <row r="35" spans="2:15" x14ac:dyDescent="0.2">
      <c r="B35" s="61"/>
      <c r="C35" s="65"/>
      <c r="D35" s="2" t="s">
        <v>10</v>
      </c>
      <c r="E35" s="6" t="s">
        <v>9</v>
      </c>
      <c r="F35" s="7">
        <v>136</v>
      </c>
      <c r="G35" s="36">
        <v>226</v>
      </c>
      <c r="H35" s="4">
        <v>16.57</v>
      </c>
      <c r="I35" s="40">
        <f t="shared" si="0"/>
        <v>32.408103099999998</v>
      </c>
      <c r="J35" s="5">
        <f t="shared" si="4"/>
        <v>3744.82</v>
      </c>
      <c r="K35" s="5"/>
      <c r="L35" s="15"/>
      <c r="M35" s="15"/>
      <c r="N35" s="15"/>
      <c r="O35" s="15"/>
    </row>
    <row r="36" spans="2:15" x14ac:dyDescent="0.2">
      <c r="B36" s="61"/>
      <c r="C36" s="8"/>
      <c r="D36" s="9"/>
      <c r="E36" s="10"/>
      <c r="F36" s="11">
        <f>SUM(F28:F35)</f>
        <v>670</v>
      </c>
      <c r="G36" s="11">
        <f>SUM(G28:G35)</f>
        <v>1117</v>
      </c>
      <c r="H36" s="11"/>
      <c r="I36" s="11"/>
      <c r="J36" s="12">
        <f>SUM(J28:J35)</f>
        <v>18508.689999999999</v>
      </c>
      <c r="K36" s="28"/>
      <c r="L36" s="15"/>
      <c r="M36" s="15"/>
      <c r="N36" s="15"/>
      <c r="O36" s="15"/>
    </row>
    <row r="37" spans="2:15" x14ac:dyDescent="0.2">
      <c r="B37" s="61"/>
      <c r="C37" s="63" t="s">
        <v>48</v>
      </c>
      <c r="D37" s="2" t="s">
        <v>10</v>
      </c>
      <c r="E37" s="6" t="s">
        <v>16</v>
      </c>
      <c r="F37" s="7">
        <v>11</v>
      </c>
      <c r="G37" s="36">
        <v>18</v>
      </c>
      <c r="H37" s="4">
        <v>16.57</v>
      </c>
      <c r="I37" s="40">
        <f t="shared" si="0"/>
        <v>32.408103099999998</v>
      </c>
      <c r="J37" s="5">
        <f>G37*H37</f>
        <v>298.26</v>
      </c>
      <c r="K37" s="5"/>
      <c r="L37" s="15"/>
      <c r="M37" s="15"/>
      <c r="N37" s="15"/>
      <c r="O37" s="15"/>
    </row>
    <row r="38" spans="2:15" x14ac:dyDescent="0.2">
      <c r="B38" s="61"/>
      <c r="C38" s="64"/>
      <c r="D38" s="2" t="s">
        <v>10</v>
      </c>
      <c r="E38" s="6" t="s">
        <v>17</v>
      </c>
      <c r="F38" s="7">
        <v>5</v>
      </c>
      <c r="G38" s="36">
        <v>8</v>
      </c>
      <c r="H38" s="4">
        <v>16.57</v>
      </c>
      <c r="I38" s="40">
        <f t="shared" si="0"/>
        <v>32.408103099999998</v>
      </c>
      <c r="J38" s="5">
        <f t="shared" ref="J38:J44" si="5">G38*H38</f>
        <v>132.56</v>
      </c>
      <c r="K38" s="5"/>
      <c r="L38" s="15"/>
      <c r="M38" s="15"/>
      <c r="N38" s="15"/>
      <c r="O38" s="15"/>
    </row>
    <row r="39" spans="2:15" x14ac:dyDescent="0.2">
      <c r="B39" s="61"/>
      <c r="C39" s="64"/>
      <c r="D39" s="2" t="s">
        <v>10</v>
      </c>
      <c r="E39" s="6" t="s">
        <v>8</v>
      </c>
      <c r="F39" s="7">
        <v>3</v>
      </c>
      <c r="G39" s="36">
        <v>5</v>
      </c>
      <c r="H39" s="4">
        <v>16.57</v>
      </c>
      <c r="I39" s="40">
        <f t="shared" si="0"/>
        <v>32.408103099999998</v>
      </c>
      <c r="J39" s="5">
        <f t="shared" si="5"/>
        <v>82.85</v>
      </c>
      <c r="K39" s="5"/>
      <c r="L39" s="15"/>
      <c r="M39" s="15"/>
      <c r="N39" s="15"/>
      <c r="O39" s="15"/>
    </row>
    <row r="40" spans="2:15" x14ac:dyDescent="0.2">
      <c r="B40" s="61"/>
      <c r="C40" s="64"/>
      <c r="D40" s="2" t="s">
        <v>10</v>
      </c>
      <c r="E40" s="6" t="s">
        <v>9</v>
      </c>
      <c r="F40" s="7">
        <v>40</v>
      </c>
      <c r="G40" s="36">
        <v>67</v>
      </c>
      <c r="H40" s="4">
        <v>16.57</v>
      </c>
      <c r="I40" s="40">
        <f t="shared" si="0"/>
        <v>32.408103099999998</v>
      </c>
      <c r="J40" s="5">
        <f t="shared" si="5"/>
        <v>1110.19</v>
      </c>
      <c r="K40" s="5"/>
      <c r="L40" s="15"/>
      <c r="M40" s="15"/>
      <c r="N40" s="15"/>
      <c r="O40" s="15"/>
    </row>
    <row r="41" spans="2:15" x14ac:dyDescent="0.2">
      <c r="B41" s="61"/>
      <c r="C41" s="64"/>
      <c r="D41" s="2" t="s">
        <v>15</v>
      </c>
      <c r="E41" s="6" t="s">
        <v>16</v>
      </c>
      <c r="F41" s="7">
        <v>3</v>
      </c>
      <c r="G41" s="36">
        <v>5</v>
      </c>
      <c r="H41" s="4">
        <v>16.57</v>
      </c>
      <c r="I41" s="40">
        <f t="shared" si="0"/>
        <v>32.408103099999998</v>
      </c>
      <c r="J41" s="5">
        <f t="shared" si="5"/>
        <v>82.85</v>
      </c>
      <c r="K41" s="5"/>
      <c r="L41" s="15"/>
      <c r="M41" s="15"/>
      <c r="N41" s="15"/>
      <c r="O41" s="15"/>
    </row>
    <row r="42" spans="2:15" x14ac:dyDescent="0.2">
      <c r="B42" s="61"/>
      <c r="C42" s="64"/>
      <c r="D42" s="2" t="s">
        <v>15</v>
      </c>
      <c r="E42" s="6" t="s">
        <v>17</v>
      </c>
      <c r="F42" s="7">
        <v>3</v>
      </c>
      <c r="G42" s="36">
        <v>5</v>
      </c>
      <c r="H42" s="4">
        <v>16.57</v>
      </c>
      <c r="I42" s="40">
        <f t="shared" si="0"/>
        <v>32.408103099999998</v>
      </c>
      <c r="J42" s="5">
        <f t="shared" si="5"/>
        <v>82.85</v>
      </c>
      <c r="K42" s="5"/>
      <c r="L42" s="15"/>
      <c r="M42" s="15"/>
      <c r="N42" s="15"/>
      <c r="O42" s="15"/>
    </row>
    <row r="43" spans="2:15" x14ac:dyDescent="0.2">
      <c r="B43" s="61"/>
      <c r="C43" s="64"/>
      <c r="D43" s="2" t="s">
        <v>15</v>
      </c>
      <c r="E43" s="6" t="s">
        <v>8</v>
      </c>
      <c r="F43" s="7">
        <v>1</v>
      </c>
      <c r="G43" s="36">
        <v>2</v>
      </c>
      <c r="H43" s="4">
        <v>16.57</v>
      </c>
      <c r="I43" s="40">
        <f t="shared" si="0"/>
        <v>32.408103099999998</v>
      </c>
      <c r="J43" s="5">
        <f t="shared" si="5"/>
        <v>33.14</v>
      </c>
      <c r="K43" s="5"/>
      <c r="L43" s="15"/>
      <c r="M43" s="15"/>
      <c r="N43" s="15"/>
      <c r="O43" s="15"/>
    </row>
    <row r="44" spans="2:15" x14ac:dyDescent="0.2">
      <c r="B44" s="61"/>
      <c r="C44" s="65"/>
      <c r="D44" s="2" t="s">
        <v>15</v>
      </c>
      <c r="E44" s="6" t="s">
        <v>9</v>
      </c>
      <c r="F44" s="7">
        <v>19</v>
      </c>
      <c r="G44" s="36">
        <v>32</v>
      </c>
      <c r="H44" s="4">
        <v>16.57</v>
      </c>
      <c r="I44" s="40">
        <f t="shared" si="0"/>
        <v>32.408103099999998</v>
      </c>
      <c r="J44" s="5">
        <f t="shared" si="5"/>
        <v>530.24</v>
      </c>
      <c r="K44" s="5"/>
      <c r="L44" s="15"/>
      <c r="M44" s="15"/>
      <c r="N44" s="15"/>
      <c r="O44" s="15"/>
    </row>
    <row r="45" spans="2:15" x14ac:dyDescent="0.2">
      <c r="B45" s="61"/>
      <c r="C45" s="8"/>
      <c r="D45" s="9"/>
      <c r="E45" s="10"/>
      <c r="F45" s="11">
        <f>SUM(F37:F44)</f>
        <v>85</v>
      </c>
      <c r="G45" s="11">
        <f>SUM(G37:G44)</f>
        <v>142</v>
      </c>
      <c r="H45" s="11"/>
      <c r="I45" s="11"/>
      <c r="J45" s="12">
        <f>SUM(J37:J44)</f>
        <v>2352.94</v>
      </c>
      <c r="K45" s="28"/>
      <c r="L45" s="15"/>
      <c r="M45" s="15"/>
      <c r="N45" s="15"/>
      <c r="O45" s="15"/>
    </row>
    <row r="46" spans="2:15" x14ac:dyDescent="0.2">
      <c r="B46" s="61"/>
      <c r="C46" s="63" t="s">
        <v>49</v>
      </c>
      <c r="D46" s="2" t="s">
        <v>15</v>
      </c>
      <c r="E46" s="6" t="s">
        <v>16</v>
      </c>
      <c r="F46" s="7">
        <v>61</v>
      </c>
      <c r="G46" s="36">
        <v>102</v>
      </c>
      <c r="H46" s="4">
        <v>16.57</v>
      </c>
      <c r="I46" s="40">
        <f t="shared" si="0"/>
        <v>32.408103099999998</v>
      </c>
      <c r="J46" s="5">
        <f>G46*H46</f>
        <v>1690.14</v>
      </c>
      <c r="K46" s="5"/>
      <c r="L46" s="15"/>
      <c r="M46" s="15"/>
      <c r="N46" s="15"/>
      <c r="O46" s="15"/>
    </row>
    <row r="47" spans="2:15" x14ac:dyDescent="0.2">
      <c r="B47" s="61"/>
      <c r="C47" s="64"/>
      <c r="D47" s="2" t="s">
        <v>15</v>
      </c>
      <c r="E47" s="6" t="s">
        <v>17</v>
      </c>
      <c r="F47" s="7">
        <v>164</v>
      </c>
      <c r="G47" s="36">
        <v>273</v>
      </c>
      <c r="H47" s="4">
        <v>16.57</v>
      </c>
      <c r="I47" s="40">
        <f t="shared" si="0"/>
        <v>32.408103099999998</v>
      </c>
      <c r="J47" s="5">
        <f t="shared" ref="J47:J49" si="6">G47*H47</f>
        <v>4523.6099999999997</v>
      </c>
      <c r="K47" s="5"/>
      <c r="L47" s="15"/>
      <c r="M47" s="15"/>
      <c r="N47" s="15"/>
      <c r="O47" s="15"/>
    </row>
    <row r="48" spans="2:15" x14ac:dyDescent="0.2">
      <c r="B48" s="61"/>
      <c r="C48" s="64"/>
      <c r="D48" s="2" t="s">
        <v>15</v>
      </c>
      <c r="E48" s="6" t="s">
        <v>8</v>
      </c>
      <c r="F48" s="7">
        <v>42</v>
      </c>
      <c r="G48" s="36">
        <v>70</v>
      </c>
      <c r="H48" s="4">
        <v>16.57</v>
      </c>
      <c r="I48" s="40">
        <f t="shared" si="0"/>
        <v>32.408103099999998</v>
      </c>
      <c r="J48" s="5">
        <f t="shared" si="6"/>
        <v>1159.9000000000001</v>
      </c>
      <c r="K48" s="5"/>
      <c r="L48" s="15"/>
      <c r="M48" s="15"/>
      <c r="N48" s="15"/>
      <c r="O48" s="15"/>
    </row>
    <row r="49" spans="2:15" x14ac:dyDescent="0.2">
      <c r="B49" s="61"/>
      <c r="C49" s="65"/>
      <c r="D49" s="2" t="s">
        <v>15</v>
      </c>
      <c r="E49" s="6" t="s">
        <v>9</v>
      </c>
      <c r="F49" s="7">
        <v>573</v>
      </c>
      <c r="G49" s="36">
        <v>955</v>
      </c>
      <c r="H49" s="4">
        <v>16.57</v>
      </c>
      <c r="I49" s="40">
        <f t="shared" si="0"/>
        <v>32.408103099999998</v>
      </c>
      <c r="J49" s="5">
        <f t="shared" si="6"/>
        <v>15824.35</v>
      </c>
      <c r="K49" s="5"/>
      <c r="L49" s="15"/>
      <c r="M49" s="15"/>
      <c r="N49" s="15"/>
      <c r="O49" s="15"/>
    </row>
    <row r="50" spans="2:15" x14ac:dyDescent="0.2">
      <c r="B50" s="61"/>
      <c r="C50" s="8"/>
      <c r="D50" s="9"/>
      <c r="E50" s="10"/>
      <c r="F50" s="11">
        <f>SUM(F46:F49)</f>
        <v>840</v>
      </c>
      <c r="G50" s="11">
        <f>SUM(G46:G49)</f>
        <v>1400</v>
      </c>
      <c r="H50" s="11"/>
      <c r="I50" s="11"/>
      <c r="J50" s="12">
        <f>SUM(J46:J49)</f>
        <v>23198</v>
      </c>
      <c r="K50" s="28"/>
      <c r="L50" s="15"/>
      <c r="M50" s="15"/>
      <c r="N50" s="15"/>
      <c r="O50" s="15"/>
    </row>
    <row r="51" spans="2:15" x14ac:dyDescent="0.2">
      <c r="B51" s="61"/>
      <c r="C51" s="63" t="s">
        <v>50</v>
      </c>
      <c r="D51" s="2" t="s">
        <v>15</v>
      </c>
      <c r="E51" s="6" t="s">
        <v>16</v>
      </c>
      <c r="F51" s="7">
        <v>2</v>
      </c>
      <c r="G51" s="36">
        <v>3</v>
      </c>
      <c r="H51" s="4">
        <v>16.57</v>
      </c>
      <c r="I51" s="40">
        <f t="shared" si="0"/>
        <v>32.408103099999998</v>
      </c>
      <c r="J51" s="5">
        <f>G51*H51</f>
        <v>49.71</v>
      </c>
      <c r="K51" s="5"/>
      <c r="L51" s="15"/>
      <c r="M51" s="15"/>
      <c r="N51" s="15"/>
      <c r="O51" s="15"/>
    </row>
    <row r="52" spans="2:15" x14ac:dyDescent="0.2">
      <c r="B52" s="61"/>
      <c r="C52" s="64"/>
      <c r="D52" s="2" t="s">
        <v>15</v>
      </c>
      <c r="E52" s="6" t="s">
        <v>17</v>
      </c>
      <c r="F52" s="7">
        <v>15</v>
      </c>
      <c r="G52" s="36">
        <v>25</v>
      </c>
      <c r="H52" s="4">
        <v>16.57</v>
      </c>
      <c r="I52" s="40">
        <f t="shared" si="0"/>
        <v>32.408103099999998</v>
      </c>
      <c r="J52" s="5">
        <f t="shared" ref="J52:J58" si="7">G52*H52</f>
        <v>414.25</v>
      </c>
      <c r="K52" s="5"/>
      <c r="L52" s="15"/>
      <c r="M52" s="15"/>
      <c r="N52" s="15"/>
      <c r="O52" s="15"/>
    </row>
    <row r="53" spans="2:15" x14ac:dyDescent="0.2">
      <c r="B53" s="61"/>
      <c r="C53" s="64"/>
      <c r="D53" s="2" t="s">
        <v>15</v>
      </c>
      <c r="E53" s="6" t="s">
        <v>8</v>
      </c>
      <c r="F53" s="7">
        <v>4</v>
      </c>
      <c r="G53" s="36">
        <v>7</v>
      </c>
      <c r="H53" s="4">
        <v>16.57</v>
      </c>
      <c r="I53" s="40">
        <f t="shared" si="0"/>
        <v>32.408103099999998</v>
      </c>
      <c r="J53" s="5">
        <f t="shared" si="7"/>
        <v>115.99000000000001</v>
      </c>
      <c r="K53" s="5"/>
      <c r="L53" s="15"/>
      <c r="M53" s="15"/>
      <c r="N53" s="15"/>
      <c r="O53" s="15"/>
    </row>
    <row r="54" spans="2:15" x14ac:dyDescent="0.2">
      <c r="B54" s="61"/>
      <c r="C54" s="64"/>
      <c r="D54" s="2" t="s">
        <v>15</v>
      </c>
      <c r="E54" s="6" t="s">
        <v>9</v>
      </c>
      <c r="F54" s="7">
        <v>65</v>
      </c>
      <c r="G54" s="36">
        <v>109</v>
      </c>
      <c r="H54" s="4">
        <v>16.57</v>
      </c>
      <c r="I54" s="40">
        <f t="shared" si="0"/>
        <v>32.408103099999998</v>
      </c>
      <c r="J54" s="5">
        <f t="shared" si="7"/>
        <v>1806.13</v>
      </c>
      <c r="K54" s="5"/>
      <c r="L54" s="15"/>
      <c r="M54" s="15"/>
      <c r="N54" s="15"/>
      <c r="O54" s="15"/>
    </row>
    <row r="55" spans="2:15" x14ac:dyDescent="0.2">
      <c r="B55" s="61"/>
      <c r="C55" s="64"/>
      <c r="D55" s="2" t="s">
        <v>10</v>
      </c>
      <c r="E55" s="6" t="s">
        <v>16</v>
      </c>
      <c r="F55" s="7">
        <v>9</v>
      </c>
      <c r="G55" s="36">
        <v>15</v>
      </c>
      <c r="H55" s="4">
        <v>16.57</v>
      </c>
      <c r="I55" s="40">
        <f t="shared" si="0"/>
        <v>32.408103099999998</v>
      </c>
      <c r="J55" s="5">
        <f t="shared" si="7"/>
        <v>248.55</v>
      </c>
      <c r="K55" s="5"/>
      <c r="L55" s="15"/>
      <c r="M55" s="15"/>
      <c r="N55" s="15"/>
      <c r="O55" s="15"/>
    </row>
    <row r="56" spans="2:15" x14ac:dyDescent="0.2">
      <c r="B56" s="61"/>
      <c r="C56" s="64"/>
      <c r="D56" s="2" t="s">
        <v>10</v>
      </c>
      <c r="E56" s="6" t="s">
        <v>17</v>
      </c>
      <c r="F56" s="7">
        <v>9</v>
      </c>
      <c r="G56" s="36">
        <v>15</v>
      </c>
      <c r="H56" s="4">
        <v>16.57</v>
      </c>
      <c r="I56" s="40">
        <f t="shared" si="0"/>
        <v>32.408103099999998</v>
      </c>
      <c r="J56" s="5">
        <f t="shared" si="7"/>
        <v>248.55</v>
      </c>
      <c r="K56" s="5"/>
      <c r="L56" s="15"/>
      <c r="M56" s="15"/>
      <c r="N56" s="15"/>
      <c r="O56" s="15"/>
    </row>
    <row r="57" spans="2:15" x14ac:dyDescent="0.2">
      <c r="B57" s="61"/>
      <c r="C57" s="64"/>
      <c r="D57" s="2" t="s">
        <v>10</v>
      </c>
      <c r="E57" s="6" t="s">
        <v>8</v>
      </c>
      <c r="F57" s="7">
        <v>3</v>
      </c>
      <c r="G57" s="36">
        <v>5</v>
      </c>
      <c r="H57" s="4">
        <v>16.57</v>
      </c>
      <c r="I57" s="40">
        <f t="shared" si="0"/>
        <v>32.408103099999998</v>
      </c>
      <c r="J57" s="5">
        <f t="shared" si="7"/>
        <v>82.85</v>
      </c>
      <c r="K57" s="5"/>
      <c r="L57" s="15"/>
      <c r="M57" s="15"/>
      <c r="N57" s="15"/>
      <c r="O57" s="15"/>
    </row>
    <row r="58" spans="2:15" x14ac:dyDescent="0.2">
      <c r="B58" s="61"/>
      <c r="C58" s="65"/>
      <c r="D58" s="2" t="s">
        <v>10</v>
      </c>
      <c r="E58" s="6" t="s">
        <v>9</v>
      </c>
      <c r="F58" s="7">
        <v>38</v>
      </c>
      <c r="G58" s="36">
        <v>63</v>
      </c>
      <c r="H58" s="4">
        <v>16.57</v>
      </c>
      <c r="I58" s="40">
        <f t="shared" si="0"/>
        <v>32.408103099999998</v>
      </c>
      <c r="J58" s="5">
        <f t="shared" si="7"/>
        <v>1043.9100000000001</v>
      </c>
      <c r="K58" s="5"/>
      <c r="L58" s="15"/>
      <c r="M58" s="15"/>
      <c r="N58" s="15"/>
      <c r="O58" s="15"/>
    </row>
    <row r="59" spans="2:15" x14ac:dyDescent="0.2">
      <c r="B59" s="61"/>
      <c r="C59" s="8"/>
      <c r="D59" s="9"/>
      <c r="E59" s="10"/>
      <c r="F59" s="11">
        <f>SUM(F51:F58)</f>
        <v>145</v>
      </c>
      <c r="G59" s="11">
        <f>SUM(G51:G58)</f>
        <v>242</v>
      </c>
      <c r="H59" s="11"/>
      <c r="I59" s="11"/>
      <c r="J59" s="12">
        <f>SUM(J51:J58)</f>
        <v>4009.9400000000005</v>
      </c>
      <c r="K59" s="28"/>
      <c r="L59" s="15"/>
      <c r="M59" s="15"/>
      <c r="N59" s="15"/>
      <c r="O59" s="15"/>
    </row>
    <row r="60" spans="2:15" x14ac:dyDescent="0.2">
      <c r="B60" s="61"/>
      <c r="C60" s="63" t="s">
        <v>51</v>
      </c>
      <c r="D60" s="2" t="s">
        <v>15</v>
      </c>
      <c r="E60" s="6" t="s">
        <v>16</v>
      </c>
      <c r="F60" s="7">
        <v>41</v>
      </c>
      <c r="G60" s="36">
        <v>68</v>
      </c>
      <c r="H60" s="4">
        <v>16.57</v>
      </c>
      <c r="I60" s="40">
        <f t="shared" si="0"/>
        <v>32.408103099999998</v>
      </c>
      <c r="J60" s="5">
        <f>G60*H60</f>
        <v>1126.76</v>
      </c>
      <c r="K60" s="5"/>
      <c r="L60" s="15"/>
      <c r="M60" s="15"/>
      <c r="N60" s="15"/>
      <c r="O60" s="15"/>
    </row>
    <row r="61" spans="2:15" x14ac:dyDescent="0.2">
      <c r="B61" s="61"/>
      <c r="C61" s="64"/>
      <c r="D61" s="2" t="s">
        <v>15</v>
      </c>
      <c r="E61" s="6" t="s">
        <v>17</v>
      </c>
      <c r="F61" s="7">
        <v>15</v>
      </c>
      <c r="G61" s="36">
        <v>25</v>
      </c>
      <c r="H61" s="4">
        <v>16.57</v>
      </c>
      <c r="I61" s="40">
        <f t="shared" si="0"/>
        <v>32.408103099999998</v>
      </c>
      <c r="J61" s="5">
        <f t="shared" ref="J61:J67" si="8">G61*H61</f>
        <v>414.25</v>
      </c>
      <c r="K61" s="5"/>
      <c r="L61" s="15"/>
      <c r="M61" s="15"/>
      <c r="N61" s="15"/>
      <c r="O61" s="15"/>
    </row>
    <row r="62" spans="2:15" x14ac:dyDescent="0.2">
      <c r="B62" s="61"/>
      <c r="C62" s="64"/>
      <c r="D62" s="2" t="s">
        <v>15</v>
      </c>
      <c r="E62" s="6" t="s">
        <v>8</v>
      </c>
      <c r="F62" s="7">
        <v>10</v>
      </c>
      <c r="G62" s="36">
        <v>17</v>
      </c>
      <c r="H62" s="4">
        <v>16.57</v>
      </c>
      <c r="I62" s="40">
        <f t="shared" si="0"/>
        <v>32.408103099999998</v>
      </c>
      <c r="J62" s="5">
        <f t="shared" si="8"/>
        <v>281.69</v>
      </c>
      <c r="K62" s="5"/>
      <c r="L62" s="15"/>
      <c r="M62" s="15"/>
      <c r="N62" s="15"/>
      <c r="O62" s="15"/>
    </row>
    <row r="63" spans="2:15" x14ac:dyDescent="0.2">
      <c r="B63" s="61"/>
      <c r="C63" s="64"/>
      <c r="D63" s="2" t="s">
        <v>15</v>
      </c>
      <c r="E63" s="6" t="s">
        <v>9</v>
      </c>
      <c r="F63" s="7">
        <v>156</v>
      </c>
      <c r="G63" s="36">
        <v>260</v>
      </c>
      <c r="H63" s="4">
        <v>16.57</v>
      </c>
      <c r="I63" s="40">
        <f t="shared" si="0"/>
        <v>32.408103099999998</v>
      </c>
      <c r="J63" s="5">
        <f t="shared" si="8"/>
        <v>4308.2</v>
      </c>
      <c r="K63" s="5"/>
      <c r="L63" s="15"/>
      <c r="M63" s="15"/>
      <c r="N63" s="15"/>
      <c r="O63" s="15"/>
    </row>
    <row r="64" spans="2:15" x14ac:dyDescent="0.2">
      <c r="B64" s="61"/>
      <c r="C64" s="64"/>
      <c r="D64" s="2" t="s">
        <v>10</v>
      </c>
      <c r="E64" s="6" t="s">
        <v>16</v>
      </c>
      <c r="F64" s="7">
        <v>13</v>
      </c>
      <c r="G64" s="36">
        <v>22</v>
      </c>
      <c r="H64" s="4">
        <v>16.57</v>
      </c>
      <c r="I64" s="40">
        <f t="shared" si="0"/>
        <v>32.408103099999998</v>
      </c>
      <c r="J64" s="5">
        <f t="shared" si="8"/>
        <v>364.54</v>
      </c>
      <c r="K64" s="5"/>
      <c r="L64" s="15"/>
      <c r="M64" s="15"/>
      <c r="N64" s="15"/>
      <c r="O64" s="15"/>
    </row>
    <row r="65" spans="2:15" x14ac:dyDescent="0.2">
      <c r="B65" s="61"/>
      <c r="C65" s="64"/>
      <c r="D65" s="2" t="s">
        <v>10</v>
      </c>
      <c r="E65" s="6" t="s">
        <v>17</v>
      </c>
      <c r="F65" s="7">
        <v>3</v>
      </c>
      <c r="G65" s="36">
        <v>5</v>
      </c>
      <c r="H65" s="4">
        <v>16.57</v>
      </c>
      <c r="I65" s="40">
        <f t="shared" si="0"/>
        <v>32.408103099999998</v>
      </c>
      <c r="J65" s="5">
        <f t="shared" si="8"/>
        <v>82.85</v>
      </c>
      <c r="K65" s="5"/>
      <c r="L65" s="15"/>
      <c r="M65" s="15"/>
      <c r="N65" s="15"/>
      <c r="O65" s="15"/>
    </row>
    <row r="66" spans="2:15" x14ac:dyDescent="0.2">
      <c r="B66" s="61"/>
      <c r="C66" s="64"/>
      <c r="D66" s="2" t="s">
        <v>10</v>
      </c>
      <c r="E66" s="6" t="s">
        <v>8</v>
      </c>
      <c r="F66" s="7">
        <v>3</v>
      </c>
      <c r="G66" s="36">
        <v>5</v>
      </c>
      <c r="H66" s="4">
        <v>16.57</v>
      </c>
      <c r="I66" s="40">
        <f t="shared" si="0"/>
        <v>32.408103099999998</v>
      </c>
      <c r="J66" s="5">
        <f t="shared" si="8"/>
        <v>82.85</v>
      </c>
      <c r="K66" s="5"/>
      <c r="L66" s="15"/>
      <c r="M66" s="15"/>
      <c r="N66" s="15"/>
      <c r="O66" s="15"/>
    </row>
    <row r="67" spans="2:15" x14ac:dyDescent="0.2">
      <c r="B67" s="61"/>
      <c r="C67" s="65"/>
      <c r="D67" s="2" t="s">
        <v>10</v>
      </c>
      <c r="E67" s="6" t="s">
        <v>9</v>
      </c>
      <c r="F67" s="7">
        <v>41</v>
      </c>
      <c r="G67" s="36">
        <v>67</v>
      </c>
      <c r="H67" s="4">
        <v>16.57</v>
      </c>
      <c r="I67" s="40">
        <f t="shared" si="0"/>
        <v>32.408103099999998</v>
      </c>
      <c r="J67" s="5">
        <f t="shared" si="8"/>
        <v>1110.19</v>
      </c>
      <c r="K67" s="5"/>
      <c r="L67" s="15"/>
      <c r="M67" s="15"/>
      <c r="N67" s="15"/>
      <c r="O67" s="15"/>
    </row>
    <row r="68" spans="2:15" x14ac:dyDescent="0.2">
      <c r="B68" s="62"/>
      <c r="C68" s="8"/>
      <c r="D68" s="9"/>
      <c r="E68" s="10"/>
      <c r="F68" s="11">
        <f>SUM(F60:F67)</f>
        <v>282</v>
      </c>
      <c r="G68" s="11">
        <f>SUM(G60:G67)</f>
        <v>469</v>
      </c>
      <c r="H68" s="11"/>
      <c r="I68" s="11"/>
      <c r="J68" s="12">
        <f>SUM(J60:J67)</f>
        <v>7771.33</v>
      </c>
      <c r="K68" s="28"/>
      <c r="L68" s="15"/>
      <c r="M68" s="15"/>
      <c r="N68" s="15"/>
      <c r="O68" s="15"/>
    </row>
    <row r="69" spans="2:15" ht="15" x14ac:dyDescent="0.25">
      <c r="B69" s="16" t="s">
        <v>54</v>
      </c>
      <c r="C69" s="16"/>
      <c r="D69" s="16"/>
      <c r="E69" s="16"/>
      <c r="F69" s="37">
        <f>F9+F18+F27+F36+F45+F50+F59+F68</f>
        <v>2870</v>
      </c>
      <c r="G69" s="37">
        <f>G9+G18+G27+G36+G45+G50+G59+G68</f>
        <v>4783</v>
      </c>
      <c r="H69" s="37"/>
      <c r="I69" s="37"/>
      <c r="J69" s="20">
        <f>J9+J18+J27+J36+J45+J50+J59+J68</f>
        <v>79254.310000000012</v>
      </c>
      <c r="K69" s="20">
        <f>J69*1.95583</f>
        <v>155007.95712730003</v>
      </c>
      <c r="L69" s="15">
        <f>J69*0.05</f>
        <v>3962.7155000000007</v>
      </c>
      <c r="M69" s="15">
        <f>L69*1.95583</f>
        <v>7750.3978563650016</v>
      </c>
      <c r="N69" s="41">
        <f>J69*0.01</f>
        <v>792.54310000000009</v>
      </c>
      <c r="O69" s="41">
        <f>N69*1.95583</f>
        <v>1550.0795712730001</v>
      </c>
    </row>
    <row r="70" spans="2:15" x14ac:dyDescent="0.2">
      <c r="D70" s="13"/>
    </row>
    <row r="73" spans="2:15" s="14" customFormat="1" x14ac:dyDescent="0.25">
      <c r="B73" s="49" t="s">
        <v>11</v>
      </c>
      <c r="C73" s="50"/>
      <c r="D73" s="50"/>
      <c r="E73" s="50"/>
      <c r="G73" s="51" t="s">
        <v>12</v>
      </c>
      <c r="H73" s="51"/>
      <c r="I73" s="51"/>
      <c r="J73" s="52"/>
      <c r="K73" s="52"/>
      <c r="L73" s="52"/>
      <c r="M73" s="52"/>
      <c r="N73" s="52"/>
    </row>
    <row r="74" spans="2:15" s="14" customFormat="1" x14ac:dyDescent="0.25">
      <c r="B74" s="51" t="s">
        <v>13</v>
      </c>
      <c r="C74" s="51"/>
      <c r="D74" s="51"/>
      <c r="E74" s="51"/>
      <c r="G74" s="52"/>
      <c r="H74" s="52"/>
      <c r="I74" s="52"/>
      <c r="J74" s="52"/>
      <c r="K74" s="52"/>
      <c r="L74" s="52"/>
      <c r="M74" s="52"/>
      <c r="N74" s="52"/>
    </row>
    <row r="75" spans="2:15" s="14" customFormat="1" x14ac:dyDescent="0.25">
      <c r="B75" s="51" t="s">
        <v>14</v>
      </c>
      <c r="C75" s="51"/>
      <c r="D75" s="51"/>
      <c r="E75" s="51"/>
      <c r="G75" s="38"/>
    </row>
    <row r="76" spans="2:15" x14ac:dyDescent="0.2">
      <c r="B76" s="42"/>
      <c r="C76" s="42"/>
      <c r="D76" s="42"/>
      <c r="E76" s="42"/>
    </row>
    <row r="78" spans="2:15" ht="15.75" x14ac:dyDescent="0.2">
      <c r="B78" s="30" t="s">
        <v>32</v>
      </c>
      <c r="C78" s="30"/>
      <c r="D78" s="30"/>
    </row>
    <row r="80" spans="2:15" ht="15.75" x14ac:dyDescent="0.2">
      <c r="C80" s="59" t="s">
        <v>33</v>
      </c>
      <c r="D80" s="59"/>
      <c r="E80" s="59"/>
      <c r="F80" s="59"/>
    </row>
  </sheetData>
  <autoFilter ref="A4:WVS69" xr:uid="{C5908683-ECDE-4590-84DA-9607ED98454C}"/>
  <mergeCells count="29">
    <mergeCell ref="C80:F80"/>
    <mergeCell ref="B75:E75"/>
    <mergeCell ref="N3:N4"/>
    <mergeCell ref="B74:E74"/>
    <mergeCell ref="G74:N74"/>
    <mergeCell ref="B5:B68"/>
    <mergeCell ref="C5:C8"/>
    <mergeCell ref="C10:C17"/>
    <mergeCell ref="C19:C26"/>
    <mergeCell ref="C28:C35"/>
    <mergeCell ref="C37:C44"/>
    <mergeCell ref="C46:C49"/>
    <mergeCell ref="C51:C58"/>
    <mergeCell ref="C60:C67"/>
    <mergeCell ref="O3:O4"/>
    <mergeCell ref="H3:I3"/>
    <mergeCell ref="B1:J1"/>
    <mergeCell ref="B2:J2"/>
    <mergeCell ref="B73:E73"/>
    <mergeCell ref="G73:N73"/>
    <mergeCell ref="J3:K3"/>
    <mergeCell ref="B3:B4"/>
    <mergeCell ref="C3:C4"/>
    <mergeCell ref="D3:D4"/>
    <mergeCell ref="E3:E4"/>
    <mergeCell ref="F3:F4"/>
    <mergeCell ref="L3:L4"/>
    <mergeCell ref="M3:M4"/>
    <mergeCell ref="G3:G4"/>
  </mergeCells>
  <pageMargins left="0.25" right="0.25" top="0.75" bottom="0.75" header="0.3" footer="0.3"/>
  <pageSetup paperSize="9" scale="5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sheetPr>
    <pageSetUpPr fitToPage="1"/>
  </sheetPr>
  <dimension ref="B1:K81"/>
  <sheetViews>
    <sheetView topLeftCell="A40" workbookViewId="0">
      <selection activeCell="B68" sqref="B68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249" width="9.140625" style="1"/>
    <col min="250" max="250" width="6" style="1" customWidth="1"/>
    <col min="251" max="251" width="10.28515625" style="1" customWidth="1"/>
    <col min="252" max="252" width="11" style="1" customWidth="1"/>
    <col min="253" max="253" width="11.140625" style="1" customWidth="1"/>
    <col min="254" max="254" width="34.140625" style="1" customWidth="1"/>
    <col min="255" max="255" width="12.28515625" style="1" customWidth="1"/>
    <col min="256" max="256" width="13.28515625" style="1" customWidth="1"/>
    <col min="257" max="257" width="11.7109375" style="1" customWidth="1"/>
    <col min="258" max="258" width="11" style="1" customWidth="1"/>
    <col min="259" max="505" width="9.140625" style="1"/>
    <col min="506" max="506" width="6" style="1" customWidth="1"/>
    <col min="507" max="507" width="10.28515625" style="1" customWidth="1"/>
    <col min="508" max="508" width="11" style="1" customWidth="1"/>
    <col min="509" max="509" width="11.140625" style="1" customWidth="1"/>
    <col min="510" max="510" width="34.140625" style="1" customWidth="1"/>
    <col min="511" max="511" width="12.28515625" style="1" customWidth="1"/>
    <col min="512" max="512" width="13.28515625" style="1" customWidth="1"/>
    <col min="513" max="513" width="11.7109375" style="1" customWidth="1"/>
    <col min="514" max="514" width="11" style="1" customWidth="1"/>
    <col min="515" max="761" width="9.140625" style="1"/>
    <col min="762" max="762" width="6" style="1" customWidth="1"/>
    <col min="763" max="763" width="10.28515625" style="1" customWidth="1"/>
    <col min="764" max="764" width="11" style="1" customWidth="1"/>
    <col min="765" max="765" width="11.140625" style="1" customWidth="1"/>
    <col min="766" max="766" width="34.140625" style="1" customWidth="1"/>
    <col min="767" max="767" width="12.28515625" style="1" customWidth="1"/>
    <col min="768" max="768" width="13.28515625" style="1" customWidth="1"/>
    <col min="769" max="769" width="11.7109375" style="1" customWidth="1"/>
    <col min="770" max="770" width="11" style="1" customWidth="1"/>
    <col min="771" max="1017" width="9.140625" style="1"/>
    <col min="1018" max="1018" width="6" style="1" customWidth="1"/>
    <col min="1019" max="1019" width="10.28515625" style="1" customWidth="1"/>
    <col min="1020" max="1020" width="11" style="1" customWidth="1"/>
    <col min="1021" max="1021" width="11.140625" style="1" customWidth="1"/>
    <col min="1022" max="1022" width="34.140625" style="1" customWidth="1"/>
    <col min="1023" max="1023" width="12.28515625" style="1" customWidth="1"/>
    <col min="1024" max="1024" width="13.28515625" style="1" customWidth="1"/>
    <col min="1025" max="1025" width="11.7109375" style="1" customWidth="1"/>
    <col min="1026" max="1026" width="11" style="1" customWidth="1"/>
    <col min="1027" max="1273" width="9.140625" style="1"/>
    <col min="1274" max="1274" width="6" style="1" customWidth="1"/>
    <col min="1275" max="1275" width="10.28515625" style="1" customWidth="1"/>
    <col min="1276" max="1276" width="11" style="1" customWidth="1"/>
    <col min="1277" max="1277" width="11.140625" style="1" customWidth="1"/>
    <col min="1278" max="1278" width="34.140625" style="1" customWidth="1"/>
    <col min="1279" max="1279" width="12.28515625" style="1" customWidth="1"/>
    <col min="1280" max="1280" width="13.28515625" style="1" customWidth="1"/>
    <col min="1281" max="1281" width="11.7109375" style="1" customWidth="1"/>
    <col min="1282" max="1282" width="11" style="1" customWidth="1"/>
    <col min="1283" max="1529" width="9.140625" style="1"/>
    <col min="1530" max="1530" width="6" style="1" customWidth="1"/>
    <col min="1531" max="1531" width="10.28515625" style="1" customWidth="1"/>
    <col min="1532" max="1532" width="11" style="1" customWidth="1"/>
    <col min="1533" max="1533" width="11.140625" style="1" customWidth="1"/>
    <col min="1534" max="1534" width="34.140625" style="1" customWidth="1"/>
    <col min="1535" max="1535" width="12.28515625" style="1" customWidth="1"/>
    <col min="1536" max="1536" width="13.28515625" style="1" customWidth="1"/>
    <col min="1537" max="1537" width="11.7109375" style="1" customWidth="1"/>
    <col min="1538" max="1538" width="11" style="1" customWidth="1"/>
    <col min="1539" max="1785" width="9.140625" style="1"/>
    <col min="1786" max="1786" width="6" style="1" customWidth="1"/>
    <col min="1787" max="1787" width="10.28515625" style="1" customWidth="1"/>
    <col min="1788" max="1788" width="11" style="1" customWidth="1"/>
    <col min="1789" max="1789" width="11.140625" style="1" customWidth="1"/>
    <col min="1790" max="1790" width="34.140625" style="1" customWidth="1"/>
    <col min="1791" max="1791" width="12.28515625" style="1" customWidth="1"/>
    <col min="1792" max="1792" width="13.28515625" style="1" customWidth="1"/>
    <col min="1793" max="1793" width="11.7109375" style="1" customWidth="1"/>
    <col min="1794" max="1794" width="11" style="1" customWidth="1"/>
    <col min="1795" max="2041" width="9.140625" style="1"/>
    <col min="2042" max="2042" width="6" style="1" customWidth="1"/>
    <col min="2043" max="2043" width="10.28515625" style="1" customWidth="1"/>
    <col min="2044" max="2044" width="11" style="1" customWidth="1"/>
    <col min="2045" max="2045" width="11.140625" style="1" customWidth="1"/>
    <col min="2046" max="2046" width="34.140625" style="1" customWidth="1"/>
    <col min="2047" max="2047" width="12.28515625" style="1" customWidth="1"/>
    <col min="2048" max="2048" width="13.28515625" style="1" customWidth="1"/>
    <col min="2049" max="2049" width="11.7109375" style="1" customWidth="1"/>
    <col min="2050" max="2050" width="11" style="1" customWidth="1"/>
    <col min="2051" max="2297" width="9.140625" style="1"/>
    <col min="2298" max="2298" width="6" style="1" customWidth="1"/>
    <col min="2299" max="2299" width="10.28515625" style="1" customWidth="1"/>
    <col min="2300" max="2300" width="11" style="1" customWidth="1"/>
    <col min="2301" max="2301" width="11.140625" style="1" customWidth="1"/>
    <col min="2302" max="2302" width="34.140625" style="1" customWidth="1"/>
    <col min="2303" max="2303" width="12.28515625" style="1" customWidth="1"/>
    <col min="2304" max="2304" width="13.28515625" style="1" customWidth="1"/>
    <col min="2305" max="2305" width="11.7109375" style="1" customWidth="1"/>
    <col min="2306" max="2306" width="11" style="1" customWidth="1"/>
    <col min="2307" max="2553" width="9.140625" style="1"/>
    <col min="2554" max="2554" width="6" style="1" customWidth="1"/>
    <col min="2555" max="2555" width="10.28515625" style="1" customWidth="1"/>
    <col min="2556" max="2556" width="11" style="1" customWidth="1"/>
    <col min="2557" max="2557" width="11.140625" style="1" customWidth="1"/>
    <col min="2558" max="2558" width="34.140625" style="1" customWidth="1"/>
    <col min="2559" max="2559" width="12.28515625" style="1" customWidth="1"/>
    <col min="2560" max="2560" width="13.28515625" style="1" customWidth="1"/>
    <col min="2561" max="2561" width="11.7109375" style="1" customWidth="1"/>
    <col min="2562" max="2562" width="11" style="1" customWidth="1"/>
    <col min="2563" max="2809" width="9.140625" style="1"/>
    <col min="2810" max="2810" width="6" style="1" customWidth="1"/>
    <col min="2811" max="2811" width="10.28515625" style="1" customWidth="1"/>
    <col min="2812" max="2812" width="11" style="1" customWidth="1"/>
    <col min="2813" max="2813" width="11.140625" style="1" customWidth="1"/>
    <col min="2814" max="2814" width="34.140625" style="1" customWidth="1"/>
    <col min="2815" max="2815" width="12.28515625" style="1" customWidth="1"/>
    <col min="2816" max="2816" width="13.28515625" style="1" customWidth="1"/>
    <col min="2817" max="2817" width="11.7109375" style="1" customWidth="1"/>
    <col min="2818" max="2818" width="11" style="1" customWidth="1"/>
    <col min="2819" max="3065" width="9.140625" style="1"/>
    <col min="3066" max="3066" width="6" style="1" customWidth="1"/>
    <col min="3067" max="3067" width="10.28515625" style="1" customWidth="1"/>
    <col min="3068" max="3068" width="11" style="1" customWidth="1"/>
    <col min="3069" max="3069" width="11.140625" style="1" customWidth="1"/>
    <col min="3070" max="3070" width="34.140625" style="1" customWidth="1"/>
    <col min="3071" max="3071" width="12.28515625" style="1" customWidth="1"/>
    <col min="3072" max="3072" width="13.28515625" style="1" customWidth="1"/>
    <col min="3073" max="3073" width="11.7109375" style="1" customWidth="1"/>
    <col min="3074" max="3074" width="11" style="1" customWidth="1"/>
    <col min="3075" max="3321" width="9.140625" style="1"/>
    <col min="3322" max="3322" width="6" style="1" customWidth="1"/>
    <col min="3323" max="3323" width="10.28515625" style="1" customWidth="1"/>
    <col min="3324" max="3324" width="11" style="1" customWidth="1"/>
    <col min="3325" max="3325" width="11.140625" style="1" customWidth="1"/>
    <col min="3326" max="3326" width="34.140625" style="1" customWidth="1"/>
    <col min="3327" max="3327" width="12.28515625" style="1" customWidth="1"/>
    <col min="3328" max="3328" width="13.28515625" style="1" customWidth="1"/>
    <col min="3329" max="3329" width="11.7109375" style="1" customWidth="1"/>
    <col min="3330" max="3330" width="11" style="1" customWidth="1"/>
    <col min="3331" max="3577" width="9.140625" style="1"/>
    <col min="3578" max="3578" width="6" style="1" customWidth="1"/>
    <col min="3579" max="3579" width="10.28515625" style="1" customWidth="1"/>
    <col min="3580" max="3580" width="11" style="1" customWidth="1"/>
    <col min="3581" max="3581" width="11.140625" style="1" customWidth="1"/>
    <col min="3582" max="3582" width="34.140625" style="1" customWidth="1"/>
    <col min="3583" max="3583" width="12.28515625" style="1" customWidth="1"/>
    <col min="3584" max="3584" width="13.28515625" style="1" customWidth="1"/>
    <col min="3585" max="3585" width="11.7109375" style="1" customWidth="1"/>
    <col min="3586" max="3586" width="11" style="1" customWidth="1"/>
    <col min="3587" max="3833" width="9.140625" style="1"/>
    <col min="3834" max="3834" width="6" style="1" customWidth="1"/>
    <col min="3835" max="3835" width="10.28515625" style="1" customWidth="1"/>
    <col min="3836" max="3836" width="11" style="1" customWidth="1"/>
    <col min="3837" max="3837" width="11.140625" style="1" customWidth="1"/>
    <col min="3838" max="3838" width="34.140625" style="1" customWidth="1"/>
    <col min="3839" max="3839" width="12.28515625" style="1" customWidth="1"/>
    <col min="3840" max="3840" width="13.28515625" style="1" customWidth="1"/>
    <col min="3841" max="3841" width="11.7109375" style="1" customWidth="1"/>
    <col min="3842" max="3842" width="11" style="1" customWidth="1"/>
    <col min="3843" max="4089" width="9.140625" style="1"/>
    <col min="4090" max="4090" width="6" style="1" customWidth="1"/>
    <col min="4091" max="4091" width="10.28515625" style="1" customWidth="1"/>
    <col min="4092" max="4092" width="11" style="1" customWidth="1"/>
    <col min="4093" max="4093" width="11.140625" style="1" customWidth="1"/>
    <col min="4094" max="4094" width="34.140625" style="1" customWidth="1"/>
    <col min="4095" max="4095" width="12.28515625" style="1" customWidth="1"/>
    <col min="4096" max="4096" width="13.28515625" style="1" customWidth="1"/>
    <col min="4097" max="4097" width="11.7109375" style="1" customWidth="1"/>
    <col min="4098" max="4098" width="11" style="1" customWidth="1"/>
    <col min="4099" max="4345" width="9.140625" style="1"/>
    <col min="4346" max="4346" width="6" style="1" customWidth="1"/>
    <col min="4347" max="4347" width="10.28515625" style="1" customWidth="1"/>
    <col min="4348" max="4348" width="11" style="1" customWidth="1"/>
    <col min="4349" max="4349" width="11.140625" style="1" customWidth="1"/>
    <col min="4350" max="4350" width="34.140625" style="1" customWidth="1"/>
    <col min="4351" max="4351" width="12.28515625" style="1" customWidth="1"/>
    <col min="4352" max="4352" width="13.28515625" style="1" customWidth="1"/>
    <col min="4353" max="4353" width="11.7109375" style="1" customWidth="1"/>
    <col min="4354" max="4354" width="11" style="1" customWidth="1"/>
    <col min="4355" max="4601" width="9.140625" style="1"/>
    <col min="4602" max="4602" width="6" style="1" customWidth="1"/>
    <col min="4603" max="4603" width="10.28515625" style="1" customWidth="1"/>
    <col min="4604" max="4604" width="11" style="1" customWidth="1"/>
    <col min="4605" max="4605" width="11.140625" style="1" customWidth="1"/>
    <col min="4606" max="4606" width="34.140625" style="1" customWidth="1"/>
    <col min="4607" max="4607" width="12.28515625" style="1" customWidth="1"/>
    <col min="4608" max="4608" width="13.28515625" style="1" customWidth="1"/>
    <col min="4609" max="4609" width="11.7109375" style="1" customWidth="1"/>
    <col min="4610" max="4610" width="11" style="1" customWidth="1"/>
    <col min="4611" max="4857" width="9.140625" style="1"/>
    <col min="4858" max="4858" width="6" style="1" customWidth="1"/>
    <col min="4859" max="4859" width="10.28515625" style="1" customWidth="1"/>
    <col min="4860" max="4860" width="11" style="1" customWidth="1"/>
    <col min="4861" max="4861" width="11.140625" style="1" customWidth="1"/>
    <col min="4862" max="4862" width="34.140625" style="1" customWidth="1"/>
    <col min="4863" max="4863" width="12.28515625" style="1" customWidth="1"/>
    <col min="4864" max="4864" width="13.28515625" style="1" customWidth="1"/>
    <col min="4865" max="4865" width="11.7109375" style="1" customWidth="1"/>
    <col min="4866" max="4866" width="11" style="1" customWidth="1"/>
    <col min="4867" max="5113" width="9.140625" style="1"/>
    <col min="5114" max="5114" width="6" style="1" customWidth="1"/>
    <col min="5115" max="5115" width="10.28515625" style="1" customWidth="1"/>
    <col min="5116" max="5116" width="11" style="1" customWidth="1"/>
    <col min="5117" max="5117" width="11.140625" style="1" customWidth="1"/>
    <col min="5118" max="5118" width="34.140625" style="1" customWidth="1"/>
    <col min="5119" max="5119" width="12.28515625" style="1" customWidth="1"/>
    <col min="5120" max="5120" width="13.28515625" style="1" customWidth="1"/>
    <col min="5121" max="5121" width="11.7109375" style="1" customWidth="1"/>
    <col min="5122" max="5122" width="11" style="1" customWidth="1"/>
    <col min="5123" max="5369" width="9.140625" style="1"/>
    <col min="5370" max="5370" width="6" style="1" customWidth="1"/>
    <col min="5371" max="5371" width="10.28515625" style="1" customWidth="1"/>
    <col min="5372" max="5372" width="11" style="1" customWidth="1"/>
    <col min="5373" max="5373" width="11.140625" style="1" customWidth="1"/>
    <col min="5374" max="5374" width="34.140625" style="1" customWidth="1"/>
    <col min="5375" max="5375" width="12.28515625" style="1" customWidth="1"/>
    <col min="5376" max="5376" width="13.28515625" style="1" customWidth="1"/>
    <col min="5377" max="5377" width="11.7109375" style="1" customWidth="1"/>
    <col min="5378" max="5378" width="11" style="1" customWidth="1"/>
    <col min="5379" max="5625" width="9.140625" style="1"/>
    <col min="5626" max="5626" width="6" style="1" customWidth="1"/>
    <col min="5627" max="5627" width="10.28515625" style="1" customWidth="1"/>
    <col min="5628" max="5628" width="11" style="1" customWidth="1"/>
    <col min="5629" max="5629" width="11.140625" style="1" customWidth="1"/>
    <col min="5630" max="5630" width="34.140625" style="1" customWidth="1"/>
    <col min="5631" max="5631" width="12.28515625" style="1" customWidth="1"/>
    <col min="5632" max="5632" width="13.28515625" style="1" customWidth="1"/>
    <col min="5633" max="5633" width="11.7109375" style="1" customWidth="1"/>
    <col min="5634" max="5634" width="11" style="1" customWidth="1"/>
    <col min="5635" max="5881" width="9.140625" style="1"/>
    <col min="5882" max="5882" width="6" style="1" customWidth="1"/>
    <col min="5883" max="5883" width="10.28515625" style="1" customWidth="1"/>
    <col min="5884" max="5884" width="11" style="1" customWidth="1"/>
    <col min="5885" max="5885" width="11.140625" style="1" customWidth="1"/>
    <col min="5886" max="5886" width="34.140625" style="1" customWidth="1"/>
    <col min="5887" max="5887" width="12.28515625" style="1" customWidth="1"/>
    <col min="5888" max="5888" width="13.28515625" style="1" customWidth="1"/>
    <col min="5889" max="5889" width="11.7109375" style="1" customWidth="1"/>
    <col min="5890" max="5890" width="11" style="1" customWidth="1"/>
    <col min="5891" max="6137" width="9.140625" style="1"/>
    <col min="6138" max="6138" width="6" style="1" customWidth="1"/>
    <col min="6139" max="6139" width="10.28515625" style="1" customWidth="1"/>
    <col min="6140" max="6140" width="11" style="1" customWidth="1"/>
    <col min="6141" max="6141" width="11.140625" style="1" customWidth="1"/>
    <col min="6142" max="6142" width="34.140625" style="1" customWidth="1"/>
    <col min="6143" max="6143" width="12.28515625" style="1" customWidth="1"/>
    <col min="6144" max="6144" width="13.28515625" style="1" customWidth="1"/>
    <col min="6145" max="6145" width="11.7109375" style="1" customWidth="1"/>
    <col min="6146" max="6146" width="11" style="1" customWidth="1"/>
    <col min="6147" max="6393" width="9.140625" style="1"/>
    <col min="6394" max="6394" width="6" style="1" customWidth="1"/>
    <col min="6395" max="6395" width="10.28515625" style="1" customWidth="1"/>
    <col min="6396" max="6396" width="11" style="1" customWidth="1"/>
    <col min="6397" max="6397" width="11.140625" style="1" customWidth="1"/>
    <col min="6398" max="6398" width="34.140625" style="1" customWidth="1"/>
    <col min="6399" max="6399" width="12.28515625" style="1" customWidth="1"/>
    <col min="6400" max="6400" width="13.28515625" style="1" customWidth="1"/>
    <col min="6401" max="6401" width="11.7109375" style="1" customWidth="1"/>
    <col min="6402" max="6402" width="11" style="1" customWidth="1"/>
    <col min="6403" max="6649" width="9.140625" style="1"/>
    <col min="6650" max="6650" width="6" style="1" customWidth="1"/>
    <col min="6651" max="6651" width="10.28515625" style="1" customWidth="1"/>
    <col min="6652" max="6652" width="11" style="1" customWidth="1"/>
    <col min="6653" max="6653" width="11.140625" style="1" customWidth="1"/>
    <col min="6654" max="6654" width="34.140625" style="1" customWidth="1"/>
    <col min="6655" max="6655" width="12.28515625" style="1" customWidth="1"/>
    <col min="6656" max="6656" width="13.28515625" style="1" customWidth="1"/>
    <col min="6657" max="6657" width="11.7109375" style="1" customWidth="1"/>
    <col min="6658" max="6658" width="11" style="1" customWidth="1"/>
    <col min="6659" max="6905" width="9.140625" style="1"/>
    <col min="6906" max="6906" width="6" style="1" customWidth="1"/>
    <col min="6907" max="6907" width="10.28515625" style="1" customWidth="1"/>
    <col min="6908" max="6908" width="11" style="1" customWidth="1"/>
    <col min="6909" max="6909" width="11.140625" style="1" customWidth="1"/>
    <col min="6910" max="6910" width="34.140625" style="1" customWidth="1"/>
    <col min="6911" max="6911" width="12.28515625" style="1" customWidth="1"/>
    <col min="6912" max="6912" width="13.28515625" style="1" customWidth="1"/>
    <col min="6913" max="6913" width="11.7109375" style="1" customWidth="1"/>
    <col min="6914" max="6914" width="11" style="1" customWidth="1"/>
    <col min="6915" max="7161" width="9.140625" style="1"/>
    <col min="7162" max="7162" width="6" style="1" customWidth="1"/>
    <col min="7163" max="7163" width="10.28515625" style="1" customWidth="1"/>
    <col min="7164" max="7164" width="11" style="1" customWidth="1"/>
    <col min="7165" max="7165" width="11.140625" style="1" customWidth="1"/>
    <col min="7166" max="7166" width="34.140625" style="1" customWidth="1"/>
    <col min="7167" max="7167" width="12.28515625" style="1" customWidth="1"/>
    <col min="7168" max="7168" width="13.28515625" style="1" customWidth="1"/>
    <col min="7169" max="7169" width="11.7109375" style="1" customWidth="1"/>
    <col min="7170" max="7170" width="11" style="1" customWidth="1"/>
    <col min="7171" max="7417" width="9.140625" style="1"/>
    <col min="7418" max="7418" width="6" style="1" customWidth="1"/>
    <col min="7419" max="7419" width="10.28515625" style="1" customWidth="1"/>
    <col min="7420" max="7420" width="11" style="1" customWidth="1"/>
    <col min="7421" max="7421" width="11.140625" style="1" customWidth="1"/>
    <col min="7422" max="7422" width="34.140625" style="1" customWidth="1"/>
    <col min="7423" max="7423" width="12.28515625" style="1" customWidth="1"/>
    <col min="7424" max="7424" width="13.28515625" style="1" customWidth="1"/>
    <col min="7425" max="7425" width="11.7109375" style="1" customWidth="1"/>
    <col min="7426" max="7426" width="11" style="1" customWidth="1"/>
    <col min="7427" max="7673" width="9.140625" style="1"/>
    <col min="7674" max="7674" width="6" style="1" customWidth="1"/>
    <col min="7675" max="7675" width="10.28515625" style="1" customWidth="1"/>
    <col min="7676" max="7676" width="11" style="1" customWidth="1"/>
    <col min="7677" max="7677" width="11.140625" style="1" customWidth="1"/>
    <col min="7678" max="7678" width="34.140625" style="1" customWidth="1"/>
    <col min="7679" max="7679" width="12.28515625" style="1" customWidth="1"/>
    <col min="7680" max="7680" width="13.28515625" style="1" customWidth="1"/>
    <col min="7681" max="7681" width="11.7109375" style="1" customWidth="1"/>
    <col min="7682" max="7682" width="11" style="1" customWidth="1"/>
    <col min="7683" max="7929" width="9.140625" style="1"/>
    <col min="7930" max="7930" width="6" style="1" customWidth="1"/>
    <col min="7931" max="7931" width="10.28515625" style="1" customWidth="1"/>
    <col min="7932" max="7932" width="11" style="1" customWidth="1"/>
    <col min="7933" max="7933" width="11.140625" style="1" customWidth="1"/>
    <col min="7934" max="7934" width="34.140625" style="1" customWidth="1"/>
    <col min="7935" max="7935" width="12.28515625" style="1" customWidth="1"/>
    <col min="7936" max="7936" width="13.28515625" style="1" customWidth="1"/>
    <col min="7937" max="7937" width="11.7109375" style="1" customWidth="1"/>
    <col min="7938" max="7938" width="11" style="1" customWidth="1"/>
    <col min="7939" max="8185" width="9.140625" style="1"/>
    <col min="8186" max="8186" width="6" style="1" customWidth="1"/>
    <col min="8187" max="8187" width="10.28515625" style="1" customWidth="1"/>
    <col min="8188" max="8188" width="11" style="1" customWidth="1"/>
    <col min="8189" max="8189" width="11.140625" style="1" customWidth="1"/>
    <col min="8190" max="8190" width="34.140625" style="1" customWidth="1"/>
    <col min="8191" max="8191" width="12.28515625" style="1" customWidth="1"/>
    <col min="8192" max="8192" width="13.28515625" style="1" customWidth="1"/>
    <col min="8193" max="8193" width="11.7109375" style="1" customWidth="1"/>
    <col min="8194" max="8194" width="11" style="1" customWidth="1"/>
    <col min="8195" max="8441" width="9.140625" style="1"/>
    <col min="8442" max="8442" width="6" style="1" customWidth="1"/>
    <col min="8443" max="8443" width="10.28515625" style="1" customWidth="1"/>
    <col min="8444" max="8444" width="11" style="1" customWidth="1"/>
    <col min="8445" max="8445" width="11.140625" style="1" customWidth="1"/>
    <col min="8446" max="8446" width="34.140625" style="1" customWidth="1"/>
    <col min="8447" max="8447" width="12.28515625" style="1" customWidth="1"/>
    <col min="8448" max="8448" width="13.28515625" style="1" customWidth="1"/>
    <col min="8449" max="8449" width="11.7109375" style="1" customWidth="1"/>
    <col min="8450" max="8450" width="11" style="1" customWidth="1"/>
    <col min="8451" max="8697" width="9.140625" style="1"/>
    <col min="8698" max="8698" width="6" style="1" customWidth="1"/>
    <col min="8699" max="8699" width="10.28515625" style="1" customWidth="1"/>
    <col min="8700" max="8700" width="11" style="1" customWidth="1"/>
    <col min="8701" max="8701" width="11.140625" style="1" customWidth="1"/>
    <col min="8702" max="8702" width="34.140625" style="1" customWidth="1"/>
    <col min="8703" max="8703" width="12.28515625" style="1" customWidth="1"/>
    <col min="8704" max="8704" width="13.28515625" style="1" customWidth="1"/>
    <col min="8705" max="8705" width="11.7109375" style="1" customWidth="1"/>
    <col min="8706" max="8706" width="11" style="1" customWidth="1"/>
    <col min="8707" max="8953" width="9.140625" style="1"/>
    <col min="8954" max="8954" width="6" style="1" customWidth="1"/>
    <col min="8955" max="8955" width="10.28515625" style="1" customWidth="1"/>
    <col min="8956" max="8956" width="11" style="1" customWidth="1"/>
    <col min="8957" max="8957" width="11.140625" style="1" customWidth="1"/>
    <col min="8958" max="8958" width="34.140625" style="1" customWidth="1"/>
    <col min="8959" max="8959" width="12.28515625" style="1" customWidth="1"/>
    <col min="8960" max="8960" width="13.28515625" style="1" customWidth="1"/>
    <col min="8961" max="8961" width="11.7109375" style="1" customWidth="1"/>
    <col min="8962" max="8962" width="11" style="1" customWidth="1"/>
    <col min="8963" max="9209" width="9.140625" style="1"/>
    <col min="9210" max="9210" width="6" style="1" customWidth="1"/>
    <col min="9211" max="9211" width="10.28515625" style="1" customWidth="1"/>
    <col min="9212" max="9212" width="11" style="1" customWidth="1"/>
    <col min="9213" max="9213" width="11.140625" style="1" customWidth="1"/>
    <col min="9214" max="9214" width="34.140625" style="1" customWidth="1"/>
    <col min="9215" max="9215" width="12.28515625" style="1" customWidth="1"/>
    <col min="9216" max="9216" width="13.28515625" style="1" customWidth="1"/>
    <col min="9217" max="9217" width="11.7109375" style="1" customWidth="1"/>
    <col min="9218" max="9218" width="11" style="1" customWidth="1"/>
    <col min="9219" max="9465" width="9.140625" style="1"/>
    <col min="9466" max="9466" width="6" style="1" customWidth="1"/>
    <col min="9467" max="9467" width="10.28515625" style="1" customWidth="1"/>
    <col min="9468" max="9468" width="11" style="1" customWidth="1"/>
    <col min="9469" max="9469" width="11.140625" style="1" customWidth="1"/>
    <col min="9470" max="9470" width="34.140625" style="1" customWidth="1"/>
    <col min="9471" max="9471" width="12.28515625" style="1" customWidth="1"/>
    <col min="9472" max="9472" width="13.28515625" style="1" customWidth="1"/>
    <col min="9473" max="9473" width="11.7109375" style="1" customWidth="1"/>
    <col min="9474" max="9474" width="11" style="1" customWidth="1"/>
    <col min="9475" max="9721" width="9.140625" style="1"/>
    <col min="9722" max="9722" width="6" style="1" customWidth="1"/>
    <col min="9723" max="9723" width="10.28515625" style="1" customWidth="1"/>
    <col min="9724" max="9724" width="11" style="1" customWidth="1"/>
    <col min="9725" max="9725" width="11.140625" style="1" customWidth="1"/>
    <col min="9726" max="9726" width="34.140625" style="1" customWidth="1"/>
    <col min="9727" max="9727" width="12.28515625" style="1" customWidth="1"/>
    <col min="9728" max="9728" width="13.28515625" style="1" customWidth="1"/>
    <col min="9729" max="9729" width="11.7109375" style="1" customWidth="1"/>
    <col min="9730" max="9730" width="11" style="1" customWidth="1"/>
    <col min="9731" max="9977" width="9.140625" style="1"/>
    <col min="9978" max="9978" width="6" style="1" customWidth="1"/>
    <col min="9979" max="9979" width="10.28515625" style="1" customWidth="1"/>
    <col min="9980" max="9980" width="11" style="1" customWidth="1"/>
    <col min="9981" max="9981" width="11.140625" style="1" customWidth="1"/>
    <col min="9982" max="9982" width="34.140625" style="1" customWidth="1"/>
    <col min="9983" max="9983" width="12.28515625" style="1" customWidth="1"/>
    <col min="9984" max="9984" width="13.28515625" style="1" customWidth="1"/>
    <col min="9985" max="9985" width="11.7109375" style="1" customWidth="1"/>
    <col min="9986" max="9986" width="11" style="1" customWidth="1"/>
    <col min="9987" max="10233" width="9.140625" style="1"/>
    <col min="10234" max="10234" width="6" style="1" customWidth="1"/>
    <col min="10235" max="10235" width="10.28515625" style="1" customWidth="1"/>
    <col min="10236" max="10236" width="11" style="1" customWidth="1"/>
    <col min="10237" max="10237" width="11.140625" style="1" customWidth="1"/>
    <col min="10238" max="10238" width="34.140625" style="1" customWidth="1"/>
    <col min="10239" max="10239" width="12.28515625" style="1" customWidth="1"/>
    <col min="10240" max="10240" width="13.28515625" style="1" customWidth="1"/>
    <col min="10241" max="10241" width="11.7109375" style="1" customWidth="1"/>
    <col min="10242" max="10242" width="11" style="1" customWidth="1"/>
    <col min="10243" max="10489" width="9.140625" style="1"/>
    <col min="10490" max="10490" width="6" style="1" customWidth="1"/>
    <col min="10491" max="10491" width="10.28515625" style="1" customWidth="1"/>
    <col min="10492" max="10492" width="11" style="1" customWidth="1"/>
    <col min="10493" max="10493" width="11.140625" style="1" customWidth="1"/>
    <col min="10494" max="10494" width="34.140625" style="1" customWidth="1"/>
    <col min="10495" max="10495" width="12.28515625" style="1" customWidth="1"/>
    <col min="10496" max="10496" width="13.28515625" style="1" customWidth="1"/>
    <col min="10497" max="10497" width="11.7109375" style="1" customWidth="1"/>
    <col min="10498" max="10498" width="11" style="1" customWidth="1"/>
    <col min="10499" max="10745" width="9.140625" style="1"/>
    <col min="10746" max="10746" width="6" style="1" customWidth="1"/>
    <col min="10747" max="10747" width="10.28515625" style="1" customWidth="1"/>
    <col min="10748" max="10748" width="11" style="1" customWidth="1"/>
    <col min="10749" max="10749" width="11.140625" style="1" customWidth="1"/>
    <col min="10750" max="10750" width="34.140625" style="1" customWidth="1"/>
    <col min="10751" max="10751" width="12.28515625" style="1" customWidth="1"/>
    <col min="10752" max="10752" width="13.28515625" style="1" customWidth="1"/>
    <col min="10753" max="10753" width="11.7109375" style="1" customWidth="1"/>
    <col min="10754" max="10754" width="11" style="1" customWidth="1"/>
    <col min="10755" max="11001" width="9.140625" style="1"/>
    <col min="11002" max="11002" width="6" style="1" customWidth="1"/>
    <col min="11003" max="11003" width="10.28515625" style="1" customWidth="1"/>
    <col min="11004" max="11004" width="11" style="1" customWidth="1"/>
    <col min="11005" max="11005" width="11.140625" style="1" customWidth="1"/>
    <col min="11006" max="11006" width="34.140625" style="1" customWidth="1"/>
    <col min="11007" max="11007" width="12.28515625" style="1" customWidth="1"/>
    <col min="11008" max="11008" width="13.28515625" style="1" customWidth="1"/>
    <col min="11009" max="11009" width="11.7109375" style="1" customWidth="1"/>
    <col min="11010" max="11010" width="11" style="1" customWidth="1"/>
    <col min="11011" max="11257" width="9.140625" style="1"/>
    <col min="11258" max="11258" width="6" style="1" customWidth="1"/>
    <col min="11259" max="11259" width="10.28515625" style="1" customWidth="1"/>
    <col min="11260" max="11260" width="11" style="1" customWidth="1"/>
    <col min="11261" max="11261" width="11.140625" style="1" customWidth="1"/>
    <col min="11262" max="11262" width="34.140625" style="1" customWidth="1"/>
    <col min="11263" max="11263" width="12.28515625" style="1" customWidth="1"/>
    <col min="11264" max="11264" width="13.28515625" style="1" customWidth="1"/>
    <col min="11265" max="11265" width="11.7109375" style="1" customWidth="1"/>
    <col min="11266" max="11266" width="11" style="1" customWidth="1"/>
    <col min="11267" max="11513" width="9.140625" style="1"/>
    <col min="11514" max="11514" width="6" style="1" customWidth="1"/>
    <col min="11515" max="11515" width="10.28515625" style="1" customWidth="1"/>
    <col min="11516" max="11516" width="11" style="1" customWidth="1"/>
    <col min="11517" max="11517" width="11.140625" style="1" customWidth="1"/>
    <col min="11518" max="11518" width="34.140625" style="1" customWidth="1"/>
    <col min="11519" max="11519" width="12.28515625" style="1" customWidth="1"/>
    <col min="11520" max="11520" width="13.28515625" style="1" customWidth="1"/>
    <col min="11521" max="11521" width="11.7109375" style="1" customWidth="1"/>
    <col min="11522" max="11522" width="11" style="1" customWidth="1"/>
    <col min="11523" max="11769" width="9.140625" style="1"/>
    <col min="11770" max="11770" width="6" style="1" customWidth="1"/>
    <col min="11771" max="11771" width="10.28515625" style="1" customWidth="1"/>
    <col min="11772" max="11772" width="11" style="1" customWidth="1"/>
    <col min="11773" max="11773" width="11.140625" style="1" customWidth="1"/>
    <col min="11774" max="11774" width="34.140625" style="1" customWidth="1"/>
    <col min="11775" max="11775" width="12.28515625" style="1" customWidth="1"/>
    <col min="11776" max="11776" width="13.28515625" style="1" customWidth="1"/>
    <col min="11777" max="11777" width="11.7109375" style="1" customWidth="1"/>
    <col min="11778" max="11778" width="11" style="1" customWidth="1"/>
    <col min="11779" max="12025" width="9.140625" style="1"/>
    <col min="12026" max="12026" width="6" style="1" customWidth="1"/>
    <col min="12027" max="12027" width="10.28515625" style="1" customWidth="1"/>
    <col min="12028" max="12028" width="11" style="1" customWidth="1"/>
    <col min="12029" max="12029" width="11.140625" style="1" customWidth="1"/>
    <col min="12030" max="12030" width="34.140625" style="1" customWidth="1"/>
    <col min="12031" max="12031" width="12.28515625" style="1" customWidth="1"/>
    <col min="12032" max="12032" width="13.28515625" style="1" customWidth="1"/>
    <col min="12033" max="12033" width="11.7109375" style="1" customWidth="1"/>
    <col min="12034" max="12034" width="11" style="1" customWidth="1"/>
    <col min="12035" max="12281" width="9.140625" style="1"/>
    <col min="12282" max="12282" width="6" style="1" customWidth="1"/>
    <col min="12283" max="12283" width="10.28515625" style="1" customWidth="1"/>
    <col min="12284" max="12284" width="11" style="1" customWidth="1"/>
    <col min="12285" max="12285" width="11.140625" style="1" customWidth="1"/>
    <col min="12286" max="12286" width="34.140625" style="1" customWidth="1"/>
    <col min="12287" max="12287" width="12.28515625" style="1" customWidth="1"/>
    <col min="12288" max="12288" width="13.28515625" style="1" customWidth="1"/>
    <col min="12289" max="12289" width="11.7109375" style="1" customWidth="1"/>
    <col min="12290" max="12290" width="11" style="1" customWidth="1"/>
    <col min="12291" max="12537" width="9.140625" style="1"/>
    <col min="12538" max="12538" width="6" style="1" customWidth="1"/>
    <col min="12539" max="12539" width="10.28515625" style="1" customWidth="1"/>
    <col min="12540" max="12540" width="11" style="1" customWidth="1"/>
    <col min="12541" max="12541" width="11.140625" style="1" customWidth="1"/>
    <col min="12542" max="12542" width="34.140625" style="1" customWidth="1"/>
    <col min="12543" max="12543" width="12.28515625" style="1" customWidth="1"/>
    <col min="12544" max="12544" width="13.28515625" style="1" customWidth="1"/>
    <col min="12545" max="12545" width="11.7109375" style="1" customWidth="1"/>
    <col min="12546" max="12546" width="11" style="1" customWidth="1"/>
    <col min="12547" max="12793" width="9.140625" style="1"/>
    <col min="12794" max="12794" width="6" style="1" customWidth="1"/>
    <col min="12795" max="12795" width="10.28515625" style="1" customWidth="1"/>
    <col min="12796" max="12796" width="11" style="1" customWidth="1"/>
    <col min="12797" max="12797" width="11.140625" style="1" customWidth="1"/>
    <col min="12798" max="12798" width="34.140625" style="1" customWidth="1"/>
    <col min="12799" max="12799" width="12.28515625" style="1" customWidth="1"/>
    <col min="12800" max="12800" width="13.28515625" style="1" customWidth="1"/>
    <col min="12801" max="12801" width="11.7109375" style="1" customWidth="1"/>
    <col min="12802" max="12802" width="11" style="1" customWidth="1"/>
    <col min="12803" max="13049" width="9.140625" style="1"/>
    <col min="13050" max="13050" width="6" style="1" customWidth="1"/>
    <col min="13051" max="13051" width="10.28515625" style="1" customWidth="1"/>
    <col min="13052" max="13052" width="11" style="1" customWidth="1"/>
    <col min="13053" max="13053" width="11.140625" style="1" customWidth="1"/>
    <col min="13054" max="13054" width="34.140625" style="1" customWidth="1"/>
    <col min="13055" max="13055" width="12.28515625" style="1" customWidth="1"/>
    <col min="13056" max="13056" width="13.28515625" style="1" customWidth="1"/>
    <col min="13057" max="13057" width="11.7109375" style="1" customWidth="1"/>
    <col min="13058" max="13058" width="11" style="1" customWidth="1"/>
    <col min="13059" max="13305" width="9.140625" style="1"/>
    <col min="13306" max="13306" width="6" style="1" customWidth="1"/>
    <col min="13307" max="13307" width="10.28515625" style="1" customWidth="1"/>
    <col min="13308" max="13308" width="11" style="1" customWidth="1"/>
    <col min="13309" max="13309" width="11.140625" style="1" customWidth="1"/>
    <col min="13310" max="13310" width="34.140625" style="1" customWidth="1"/>
    <col min="13311" max="13311" width="12.28515625" style="1" customWidth="1"/>
    <col min="13312" max="13312" width="13.28515625" style="1" customWidth="1"/>
    <col min="13313" max="13313" width="11.7109375" style="1" customWidth="1"/>
    <col min="13314" max="13314" width="11" style="1" customWidth="1"/>
    <col min="13315" max="13561" width="9.140625" style="1"/>
    <col min="13562" max="13562" width="6" style="1" customWidth="1"/>
    <col min="13563" max="13563" width="10.28515625" style="1" customWidth="1"/>
    <col min="13564" max="13564" width="11" style="1" customWidth="1"/>
    <col min="13565" max="13565" width="11.140625" style="1" customWidth="1"/>
    <col min="13566" max="13566" width="34.140625" style="1" customWidth="1"/>
    <col min="13567" max="13567" width="12.28515625" style="1" customWidth="1"/>
    <col min="13568" max="13568" width="13.28515625" style="1" customWidth="1"/>
    <col min="13569" max="13569" width="11.7109375" style="1" customWidth="1"/>
    <col min="13570" max="13570" width="11" style="1" customWidth="1"/>
    <col min="13571" max="13817" width="9.140625" style="1"/>
    <col min="13818" max="13818" width="6" style="1" customWidth="1"/>
    <col min="13819" max="13819" width="10.28515625" style="1" customWidth="1"/>
    <col min="13820" max="13820" width="11" style="1" customWidth="1"/>
    <col min="13821" max="13821" width="11.140625" style="1" customWidth="1"/>
    <col min="13822" max="13822" width="34.140625" style="1" customWidth="1"/>
    <col min="13823" max="13823" width="12.28515625" style="1" customWidth="1"/>
    <col min="13824" max="13824" width="13.28515625" style="1" customWidth="1"/>
    <col min="13825" max="13825" width="11.7109375" style="1" customWidth="1"/>
    <col min="13826" max="13826" width="11" style="1" customWidth="1"/>
    <col min="13827" max="14073" width="9.140625" style="1"/>
    <col min="14074" max="14074" width="6" style="1" customWidth="1"/>
    <col min="14075" max="14075" width="10.28515625" style="1" customWidth="1"/>
    <col min="14076" max="14076" width="11" style="1" customWidth="1"/>
    <col min="14077" max="14077" width="11.140625" style="1" customWidth="1"/>
    <col min="14078" max="14078" width="34.140625" style="1" customWidth="1"/>
    <col min="14079" max="14079" width="12.28515625" style="1" customWidth="1"/>
    <col min="14080" max="14080" width="13.28515625" style="1" customWidth="1"/>
    <col min="14081" max="14081" width="11.7109375" style="1" customWidth="1"/>
    <col min="14082" max="14082" width="11" style="1" customWidth="1"/>
    <col min="14083" max="14329" width="9.140625" style="1"/>
    <col min="14330" max="14330" width="6" style="1" customWidth="1"/>
    <col min="14331" max="14331" width="10.28515625" style="1" customWidth="1"/>
    <col min="14332" max="14332" width="11" style="1" customWidth="1"/>
    <col min="14333" max="14333" width="11.140625" style="1" customWidth="1"/>
    <col min="14334" max="14334" width="34.140625" style="1" customWidth="1"/>
    <col min="14335" max="14335" width="12.28515625" style="1" customWidth="1"/>
    <col min="14336" max="14336" width="13.28515625" style="1" customWidth="1"/>
    <col min="14337" max="14337" width="11.7109375" style="1" customWidth="1"/>
    <col min="14338" max="14338" width="11" style="1" customWidth="1"/>
    <col min="14339" max="14585" width="9.140625" style="1"/>
    <col min="14586" max="14586" width="6" style="1" customWidth="1"/>
    <col min="14587" max="14587" width="10.28515625" style="1" customWidth="1"/>
    <col min="14588" max="14588" width="11" style="1" customWidth="1"/>
    <col min="14589" max="14589" width="11.140625" style="1" customWidth="1"/>
    <col min="14590" max="14590" width="34.140625" style="1" customWidth="1"/>
    <col min="14591" max="14591" width="12.28515625" style="1" customWidth="1"/>
    <col min="14592" max="14592" width="13.28515625" style="1" customWidth="1"/>
    <col min="14593" max="14593" width="11.7109375" style="1" customWidth="1"/>
    <col min="14594" max="14594" width="11" style="1" customWidth="1"/>
    <col min="14595" max="14841" width="9.140625" style="1"/>
    <col min="14842" max="14842" width="6" style="1" customWidth="1"/>
    <col min="14843" max="14843" width="10.28515625" style="1" customWidth="1"/>
    <col min="14844" max="14844" width="11" style="1" customWidth="1"/>
    <col min="14845" max="14845" width="11.140625" style="1" customWidth="1"/>
    <col min="14846" max="14846" width="34.140625" style="1" customWidth="1"/>
    <col min="14847" max="14847" width="12.28515625" style="1" customWidth="1"/>
    <col min="14848" max="14848" width="13.28515625" style="1" customWidth="1"/>
    <col min="14849" max="14849" width="11.7109375" style="1" customWidth="1"/>
    <col min="14850" max="14850" width="11" style="1" customWidth="1"/>
    <col min="14851" max="15097" width="9.140625" style="1"/>
    <col min="15098" max="15098" width="6" style="1" customWidth="1"/>
    <col min="15099" max="15099" width="10.28515625" style="1" customWidth="1"/>
    <col min="15100" max="15100" width="11" style="1" customWidth="1"/>
    <col min="15101" max="15101" width="11.140625" style="1" customWidth="1"/>
    <col min="15102" max="15102" width="34.140625" style="1" customWidth="1"/>
    <col min="15103" max="15103" width="12.28515625" style="1" customWidth="1"/>
    <col min="15104" max="15104" width="13.28515625" style="1" customWidth="1"/>
    <col min="15105" max="15105" width="11.7109375" style="1" customWidth="1"/>
    <col min="15106" max="15106" width="11" style="1" customWidth="1"/>
    <col min="15107" max="15353" width="9.140625" style="1"/>
    <col min="15354" max="15354" width="6" style="1" customWidth="1"/>
    <col min="15355" max="15355" width="10.28515625" style="1" customWidth="1"/>
    <col min="15356" max="15356" width="11" style="1" customWidth="1"/>
    <col min="15357" max="15357" width="11.140625" style="1" customWidth="1"/>
    <col min="15358" max="15358" width="34.140625" style="1" customWidth="1"/>
    <col min="15359" max="15359" width="12.28515625" style="1" customWidth="1"/>
    <col min="15360" max="15360" width="13.28515625" style="1" customWidth="1"/>
    <col min="15361" max="15361" width="11.7109375" style="1" customWidth="1"/>
    <col min="15362" max="15362" width="11" style="1" customWidth="1"/>
    <col min="15363" max="15609" width="9.140625" style="1"/>
    <col min="15610" max="15610" width="6" style="1" customWidth="1"/>
    <col min="15611" max="15611" width="10.28515625" style="1" customWidth="1"/>
    <col min="15612" max="15612" width="11" style="1" customWidth="1"/>
    <col min="15613" max="15613" width="11.140625" style="1" customWidth="1"/>
    <col min="15614" max="15614" width="34.140625" style="1" customWidth="1"/>
    <col min="15615" max="15615" width="12.28515625" style="1" customWidth="1"/>
    <col min="15616" max="15616" width="13.28515625" style="1" customWidth="1"/>
    <col min="15617" max="15617" width="11.7109375" style="1" customWidth="1"/>
    <col min="15618" max="15618" width="11" style="1" customWidth="1"/>
    <col min="15619" max="15865" width="9.140625" style="1"/>
    <col min="15866" max="15866" width="6" style="1" customWidth="1"/>
    <col min="15867" max="15867" width="10.28515625" style="1" customWidth="1"/>
    <col min="15868" max="15868" width="11" style="1" customWidth="1"/>
    <col min="15869" max="15869" width="11.140625" style="1" customWidth="1"/>
    <col min="15870" max="15870" width="34.140625" style="1" customWidth="1"/>
    <col min="15871" max="15871" width="12.28515625" style="1" customWidth="1"/>
    <col min="15872" max="15872" width="13.28515625" style="1" customWidth="1"/>
    <col min="15873" max="15873" width="11.7109375" style="1" customWidth="1"/>
    <col min="15874" max="15874" width="11" style="1" customWidth="1"/>
    <col min="15875" max="16121" width="9.140625" style="1"/>
    <col min="16122" max="16122" width="6" style="1" customWidth="1"/>
    <col min="16123" max="16123" width="10.28515625" style="1" customWidth="1"/>
    <col min="16124" max="16124" width="11" style="1" customWidth="1"/>
    <col min="16125" max="16125" width="11.140625" style="1" customWidth="1"/>
    <col min="16126" max="16126" width="34.140625" style="1" customWidth="1"/>
    <col min="16127" max="16127" width="12.28515625" style="1" customWidth="1"/>
    <col min="16128" max="16128" width="13.28515625" style="1" customWidth="1"/>
    <col min="16129" max="16129" width="11.7109375" style="1" customWidth="1"/>
    <col min="16130" max="16130" width="11" style="1" customWidth="1"/>
    <col min="16131" max="16384" width="9.140625" style="1"/>
  </cols>
  <sheetData>
    <row r="1" spans="2:11" x14ac:dyDescent="0.2">
      <c r="B1" s="47" t="s">
        <v>34</v>
      </c>
      <c r="C1" s="47"/>
      <c r="D1" s="47"/>
      <c r="E1" s="47"/>
      <c r="F1" s="47"/>
      <c r="G1" s="47"/>
      <c r="H1" s="47"/>
      <c r="I1" s="47"/>
      <c r="J1" s="18"/>
    </row>
    <row r="2" spans="2:11" x14ac:dyDescent="0.2">
      <c r="B2" s="48" t="s">
        <v>1</v>
      </c>
      <c r="C2" s="48"/>
      <c r="D2" s="48"/>
      <c r="E2" s="48"/>
      <c r="F2" s="48"/>
      <c r="G2" s="48"/>
      <c r="H2" s="48"/>
      <c r="I2" s="48"/>
      <c r="J2" s="19"/>
    </row>
    <row r="3" spans="2:11" ht="51.75" customHeight="1" x14ac:dyDescent="0.2">
      <c r="B3" s="53" t="s">
        <v>2</v>
      </c>
      <c r="C3" s="55" t="s">
        <v>3</v>
      </c>
      <c r="D3" s="55" t="s">
        <v>4</v>
      </c>
      <c r="E3" s="53" t="s">
        <v>5</v>
      </c>
      <c r="F3" s="55" t="s">
        <v>6</v>
      </c>
      <c r="G3" s="57" t="s">
        <v>7</v>
      </c>
      <c r="H3" s="45" t="s">
        <v>52</v>
      </c>
      <c r="I3" s="46"/>
      <c r="J3" s="45" t="s">
        <v>53</v>
      </c>
      <c r="K3" s="46"/>
    </row>
    <row r="4" spans="2:11" ht="25.5" x14ac:dyDescent="0.2">
      <c r="B4" s="54"/>
      <c r="C4" s="56"/>
      <c r="D4" s="56"/>
      <c r="E4" s="54"/>
      <c r="F4" s="56"/>
      <c r="G4" s="58"/>
      <c r="H4" s="3" t="s">
        <v>42</v>
      </c>
      <c r="I4" s="3" t="s">
        <v>43</v>
      </c>
      <c r="J4" s="3" t="s">
        <v>20</v>
      </c>
      <c r="K4" s="3" t="s">
        <v>19</v>
      </c>
    </row>
    <row r="5" spans="2:11" x14ac:dyDescent="0.2">
      <c r="B5" s="60" t="s">
        <v>55</v>
      </c>
      <c r="C5" s="34" t="s">
        <v>44</v>
      </c>
      <c r="D5" s="2" t="s">
        <v>15</v>
      </c>
      <c r="E5" s="6" t="s">
        <v>16</v>
      </c>
      <c r="F5" s="7">
        <v>30</v>
      </c>
      <c r="G5" s="36">
        <v>50</v>
      </c>
      <c r="H5" s="4"/>
      <c r="I5" s="40"/>
      <c r="J5" s="40">
        <f>G5*H5</f>
        <v>0</v>
      </c>
      <c r="K5" s="5"/>
    </row>
    <row r="6" spans="2:11" x14ac:dyDescent="0.2">
      <c r="B6" s="61"/>
      <c r="C6" s="34" t="s">
        <v>44</v>
      </c>
      <c r="D6" s="2" t="s">
        <v>15</v>
      </c>
      <c r="E6" s="6" t="s">
        <v>17</v>
      </c>
      <c r="F6" s="7">
        <v>41</v>
      </c>
      <c r="G6" s="36">
        <v>68</v>
      </c>
      <c r="H6" s="4"/>
      <c r="I6" s="40"/>
      <c r="J6" s="5">
        <f t="shared" ref="J6:J8" si="0">G6*I6</f>
        <v>0</v>
      </c>
      <c r="K6" s="5"/>
    </row>
    <row r="7" spans="2:11" x14ac:dyDescent="0.2">
      <c r="B7" s="61"/>
      <c r="C7" s="34" t="s">
        <v>44</v>
      </c>
      <c r="D7" s="2" t="s">
        <v>15</v>
      </c>
      <c r="E7" s="6" t="s">
        <v>8</v>
      </c>
      <c r="F7" s="7">
        <v>10</v>
      </c>
      <c r="G7" s="36">
        <v>17</v>
      </c>
      <c r="H7" s="4"/>
      <c r="I7" s="40"/>
      <c r="J7" s="5">
        <f t="shared" si="0"/>
        <v>0</v>
      </c>
      <c r="K7" s="5"/>
    </row>
    <row r="8" spans="2:11" x14ac:dyDescent="0.2">
      <c r="B8" s="61"/>
      <c r="C8" s="34" t="s">
        <v>44</v>
      </c>
      <c r="D8" s="2" t="s">
        <v>15</v>
      </c>
      <c r="E8" s="6" t="s">
        <v>9</v>
      </c>
      <c r="F8" s="7">
        <v>121</v>
      </c>
      <c r="G8" s="36">
        <v>202</v>
      </c>
      <c r="H8" s="4"/>
      <c r="I8" s="40"/>
      <c r="J8" s="5">
        <f t="shared" si="0"/>
        <v>0</v>
      </c>
      <c r="K8" s="5"/>
    </row>
    <row r="9" spans="2:11" x14ac:dyDescent="0.2">
      <c r="B9" s="61"/>
      <c r="C9" s="8"/>
      <c r="D9" s="9"/>
      <c r="E9" s="10"/>
      <c r="F9" s="11">
        <f>SUM(F5:F8)</f>
        <v>202</v>
      </c>
      <c r="G9" s="11">
        <f>SUM(G5:G8)</f>
        <v>337</v>
      </c>
      <c r="H9" s="11"/>
      <c r="I9" s="11"/>
      <c r="J9" s="12">
        <f>SUM(J5:J8)</f>
        <v>0</v>
      </c>
      <c r="K9" s="28"/>
    </row>
    <row r="10" spans="2:11" x14ac:dyDescent="0.2">
      <c r="B10" s="61"/>
      <c r="C10" s="35" t="s">
        <v>45</v>
      </c>
      <c r="D10" s="2" t="s">
        <v>15</v>
      </c>
      <c r="E10" s="6" t="s">
        <v>16</v>
      </c>
      <c r="F10" s="7">
        <v>45</v>
      </c>
      <c r="G10" s="36">
        <v>75</v>
      </c>
      <c r="H10" s="4"/>
      <c r="I10" s="4"/>
      <c r="J10" s="5">
        <f t="shared" ref="J10:J17" si="1">G10*I10</f>
        <v>0</v>
      </c>
      <c r="K10" s="5"/>
    </row>
    <row r="11" spans="2:11" x14ac:dyDescent="0.2">
      <c r="B11" s="61"/>
      <c r="C11" s="35" t="s">
        <v>45</v>
      </c>
      <c r="D11" s="2" t="s">
        <v>15</v>
      </c>
      <c r="E11" s="6" t="s">
        <v>17</v>
      </c>
      <c r="F11" s="7">
        <v>56</v>
      </c>
      <c r="G11" s="36">
        <v>93</v>
      </c>
      <c r="H11" s="4"/>
      <c r="I11" s="4"/>
      <c r="J11" s="5">
        <f t="shared" si="1"/>
        <v>0</v>
      </c>
      <c r="K11" s="5"/>
    </row>
    <row r="12" spans="2:11" x14ac:dyDescent="0.2">
      <c r="B12" s="61"/>
      <c r="C12" s="35" t="s">
        <v>45</v>
      </c>
      <c r="D12" s="2" t="s">
        <v>15</v>
      </c>
      <c r="E12" s="6" t="s">
        <v>8</v>
      </c>
      <c r="F12" s="7">
        <v>20</v>
      </c>
      <c r="G12" s="36">
        <v>33</v>
      </c>
      <c r="H12" s="4"/>
      <c r="I12" s="4"/>
      <c r="J12" s="5">
        <f t="shared" si="1"/>
        <v>0</v>
      </c>
      <c r="K12" s="5"/>
    </row>
    <row r="13" spans="2:11" x14ac:dyDescent="0.2">
      <c r="B13" s="61"/>
      <c r="C13" s="35" t="s">
        <v>45</v>
      </c>
      <c r="D13" s="2" t="s">
        <v>15</v>
      </c>
      <c r="E13" s="6" t="s">
        <v>9</v>
      </c>
      <c r="F13" s="7">
        <v>290</v>
      </c>
      <c r="G13" s="36">
        <v>484</v>
      </c>
      <c r="H13" s="4"/>
      <c r="I13" s="4"/>
      <c r="J13" s="5">
        <f t="shared" si="1"/>
        <v>0</v>
      </c>
      <c r="K13" s="5"/>
    </row>
    <row r="14" spans="2:11" x14ac:dyDescent="0.2">
      <c r="B14" s="61"/>
      <c r="C14" s="35" t="s">
        <v>45</v>
      </c>
      <c r="D14" s="2" t="s">
        <v>10</v>
      </c>
      <c r="E14" s="6" t="s">
        <v>16</v>
      </c>
      <c r="F14" s="7">
        <v>9</v>
      </c>
      <c r="G14" s="36">
        <v>15</v>
      </c>
      <c r="H14" s="4"/>
      <c r="I14" s="4"/>
      <c r="J14" s="5">
        <f t="shared" si="1"/>
        <v>0</v>
      </c>
      <c r="K14" s="5"/>
    </row>
    <row r="15" spans="2:11" x14ac:dyDescent="0.2">
      <c r="B15" s="61"/>
      <c r="C15" s="35" t="s">
        <v>45</v>
      </c>
      <c r="D15" s="2" t="s">
        <v>10</v>
      </c>
      <c r="E15" s="6" t="s">
        <v>17</v>
      </c>
      <c r="F15" s="7">
        <v>4</v>
      </c>
      <c r="G15" s="36">
        <v>7</v>
      </c>
      <c r="H15" s="4"/>
      <c r="I15" s="4"/>
      <c r="J15" s="5">
        <f t="shared" si="1"/>
        <v>0</v>
      </c>
      <c r="K15" s="5"/>
    </row>
    <row r="16" spans="2:11" x14ac:dyDescent="0.2">
      <c r="B16" s="61"/>
      <c r="C16" s="35" t="s">
        <v>45</v>
      </c>
      <c r="D16" s="2" t="s">
        <v>10</v>
      </c>
      <c r="E16" s="6" t="s">
        <v>8</v>
      </c>
      <c r="F16" s="7">
        <v>2</v>
      </c>
      <c r="G16" s="36">
        <v>3</v>
      </c>
      <c r="H16" s="4"/>
      <c r="I16" s="4"/>
      <c r="J16" s="5">
        <f t="shared" si="1"/>
        <v>0</v>
      </c>
      <c r="K16" s="5"/>
    </row>
    <row r="17" spans="2:11" x14ac:dyDescent="0.2">
      <c r="B17" s="61"/>
      <c r="C17" s="35" t="s">
        <v>45</v>
      </c>
      <c r="D17" s="2" t="s">
        <v>10</v>
      </c>
      <c r="E17" s="6" t="s">
        <v>9</v>
      </c>
      <c r="F17" s="7">
        <v>26</v>
      </c>
      <c r="G17" s="36">
        <v>43</v>
      </c>
      <c r="H17" s="4"/>
      <c r="I17" s="4"/>
      <c r="J17" s="5">
        <f t="shared" si="1"/>
        <v>0</v>
      </c>
      <c r="K17" s="5"/>
    </row>
    <row r="18" spans="2:11" x14ac:dyDescent="0.2">
      <c r="B18" s="61"/>
      <c r="C18" s="8"/>
      <c r="D18" s="9"/>
      <c r="E18" s="10"/>
      <c r="F18" s="11">
        <f>SUM(F10:F17)</f>
        <v>452</v>
      </c>
      <c r="G18" s="11">
        <f>SUM(G10:G17)</f>
        <v>753</v>
      </c>
      <c r="H18" s="11"/>
      <c r="I18" s="11"/>
      <c r="J18" s="12">
        <f>SUM(J10:J17)</f>
        <v>0</v>
      </c>
      <c r="K18" s="28"/>
    </row>
    <row r="19" spans="2:11" x14ac:dyDescent="0.2">
      <c r="B19" s="61"/>
      <c r="C19" s="35" t="s">
        <v>46</v>
      </c>
      <c r="D19" s="2" t="s">
        <v>10</v>
      </c>
      <c r="E19" s="6" t="s">
        <v>16</v>
      </c>
      <c r="F19" s="7">
        <v>23</v>
      </c>
      <c r="G19" s="36">
        <v>38</v>
      </c>
      <c r="H19" s="4"/>
      <c r="I19" s="4"/>
      <c r="J19" s="5">
        <f t="shared" ref="J19:J26" si="2">G19*I19</f>
        <v>0</v>
      </c>
      <c r="K19" s="5"/>
    </row>
    <row r="20" spans="2:11" x14ac:dyDescent="0.2">
      <c r="B20" s="61"/>
      <c r="C20" s="35" t="s">
        <v>46</v>
      </c>
      <c r="D20" s="2" t="s">
        <v>10</v>
      </c>
      <c r="E20" s="6" t="s">
        <v>17</v>
      </c>
      <c r="F20" s="7">
        <v>10</v>
      </c>
      <c r="G20" s="36">
        <v>17</v>
      </c>
      <c r="H20" s="4"/>
      <c r="I20" s="4"/>
      <c r="J20" s="5">
        <f t="shared" si="2"/>
        <v>0</v>
      </c>
      <c r="K20" s="5"/>
    </row>
    <row r="21" spans="2:11" x14ac:dyDescent="0.2">
      <c r="B21" s="61"/>
      <c r="C21" s="35" t="s">
        <v>46</v>
      </c>
      <c r="D21" s="2" t="s">
        <v>10</v>
      </c>
      <c r="E21" s="6" t="s">
        <v>8</v>
      </c>
      <c r="F21" s="7">
        <v>6</v>
      </c>
      <c r="G21" s="36">
        <v>10</v>
      </c>
      <c r="H21" s="4"/>
      <c r="I21" s="4"/>
      <c r="J21" s="5">
        <f t="shared" si="2"/>
        <v>0</v>
      </c>
      <c r="K21" s="5"/>
    </row>
    <row r="22" spans="2:11" x14ac:dyDescent="0.2">
      <c r="B22" s="61"/>
      <c r="C22" s="35" t="s">
        <v>46</v>
      </c>
      <c r="D22" s="2" t="s">
        <v>10</v>
      </c>
      <c r="E22" s="6" t="s">
        <v>9</v>
      </c>
      <c r="F22" s="7">
        <v>79</v>
      </c>
      <c r="G22" s="36">
        <v>131</v>
      </c>
      <c r="H22" s="4"/>
      <c r="I22" s="4"/>
      <c r="J22" s="5">
        <f t="shared" si="2"/>
        <v>0</v>
      </c>
      <c r="K22" s="5"/>
    </row>
    <row r="23" spans="2:11" x14ac:dyDescent="0.2">
      <c r="B23" s="61"/>
      <c r="C23" s="35" t="s">
        <v>46</v>
      </c>
      <c r="D23" s="2" t="s">
        <v>15</v>
      </c>
      <c r="E23" s="6" t="s">
        <v>16</v>
      </c>
      <c r="F23" s="7">
        <v>9</v>
      </c>
      <c r="G23" s="36">
        <v>15</v>
      </c>
      <c r="H23" s="4"/>
      <c r="I23" s="4"/>
      <c r="J23" s="5">
        <f t="shared" si="2"/>
        <v>0</v>
      </c>
      <c r="K23" s="5"/>
    </row>
    <row r="24" spans="2:11" x14ac:dyDescent="0.2">
      <c r="B24" s="61"/>
      <c r="C24" s="35" t="s">
        <v>46</v>
      </c>
      <c r="D24" s="2" t="s">
        <v>15</v>
      </c>
      <c r="E24" s="6" t="s">
        <v>17</v>
      </c>
      <c r="F24" s="7">
        <v>10</v>
      </c>
      <c r="G24" s="36">
        <v>17</v>
      </c>
      <c r="H24" s="4"/>
      <c r="I24" s="4"/>
      <c r="J24" s="5">
        <f t="shared" si="2"/>
        <v>0</v>
      </c>
      <c r="K24" s="5"/>
    </row>
    <row r="25" spans="2:11" x14ac:dyDescent="0.2">
      <c r="B25" s="61"/>
      <c r="C25" s="35" t="s">
        <v>46</v>
      </c>
      <c r="D25" s="2" t="s">
        <v>15</v>
      </c>
      <c r="E25" s="6" t="s">
        <v>8</v>
      </c>
      <c r="F25" s="7">
        <v>4</v>
      </c>
      <c r="G25" s="36">
        <v>7</v>
      </c>
      <c r="H25" s="4"/>
      <c r="I25" s="4"/>
      <c r="J25" s="5">
        <f t="shared" si="2"/>
        <v>0</v>
      </c>
      <c r="K25" s="5"/>
    </row>
    <row r="26" spans="2:11" x14ac:dyDescent="0.2">
      <c r="B26" s="61"/>
      <c r="C26" s="35" t="s">
        <v>46</v>
      </c>
      <c r="D26" s="2" t="s">
        <v>15</v>
      </c>
      <c r="E26" s="6" t="s">
        <v>9</v>
      </c>
      <c r="F26" s="7">
        <v>53</v>
      </c>
      <c r="G26" s="36">
        <v>88</v>
      </c>
      <c r="H26" s="4"/>
      <c r="I26" s="4"/>
      <c r="J26" s="5">
        <f t="shared" si="2"/>
        <v>0</v>
      </c>
      <c r="K26" s="5"/>
    </row>
    <row r="27" spans="2:11" x14ac:dyDescent="0.2">
      <c r="B27" s="61"/>
      <c r="C27" s="8"/>
      <c r="D27" s="9"/>
      <c r="E27" s="10"/>
      <c r="F27" s="11">
        <f>SUM(F19:F26)</f>
        <v>194</v>
      </c>
      <c r="G27" s="11">
        <f>SUM(G19:G26)</f>
        <v>323</v>
      </c>
      <c r="H27" s="11"/>
      <c r="I27" s="11"/>
      <c r="J27" s="12">
        <f>SUM(J19:J26)</f>
        <v>0</v>
      </c>
      <c r="K27" s="28"/>
    </row>
    <row r="28" spans="2:11" x14ac:dyDescent="0.2">
      <c r="B28" s="61"/>
      <c r="C28" s="35" t="s">
        <v>47</v>
      </c>
      <c r="D28" s="2" t="s">
        <v>15</v>
      </c>
      <c r="E28" s="6" t="s">
        <v>16</v>
      </c>
      <c r="F28" s="7">
        <v>48</v>
      </c>
      <c r="G28" s="36">
        <v>80</v>
      </c>
      <c r="H28" s="4"/>
      <c r="I28" s="4"/>
      <c r="J28" s="5">
        <f t="shared" ref="J28:J35" si="3">G28*I28</f>
        <v>0</v>
      </c>
      <c r="K28" s="5"/>
    </row>
    <row r="29" spans="2:11" x14ac:dyDescent="0.2">
      <c r="B29" s="61"/>
      <c r="C29" s="35" t="s">
        <v>47</v>
      </c>
      <c r="D29" s="2" t="s">
        <v>15</v>
      </c>
      <c r="E29" s="6" t="s">
        <v>17</v>
      </c>
      <c r="F29" s="7">
        <v>81</v>
      </c>
      <c r="G29" s="36">
        <v>135</v>
      </c>
      <c r="H29" s="4"/>
      <c r="I29" s="4"/>
      <c r="J29" s="5">
        <f t="shared" si="3"/>
        <v>0</v>
      </c>
      <c r="K29" s="5"/>
    </row>
    <row r="30" spans="2:11" x14ac:dyDescent="0.2">
      <c r="B30" s="61"/>
      <c r="C30" s="35" t="s">
        <v>47</v>
      </c>
      <c r="D30" s="2" t="s">
        <v>15</v>
      </c>
      <c r="E30" s="6" t="s">
        <v>8</v>
      </c>
      <c r="F30" s="7">
        <v>22</v>
      </c>
      <c r="G30" s="36">
        <v>37</v>
      </c>
      <c r="H30" s="4"/>
      <c r="I30" s="4"/>
      <c r="J30" s="5">
        <f t="shared" si="3"/>
        <v>0</v>
      </c>
      <c r="K30" s="5"/>
    </row>
    <row r="31" spans="2:11" x14ac:dyDescent="0.2">
      <c r="B31" s="61"/>
      <c r="C31" s="35" t="s">
        <v>47</v>
      </c>
      <c r="D31" s="2" t="s">
        <v>15</v>
      </c>
      <c r="E31" s="6" t="s">
        <v>9</v>
      </c>
      <c r="F31" s="7">
        <v>303</v>
      </c>
      <c r="G31" s="36">
        <v>505</v>
      </c>
      <c r="H31" s="4"/>
      <c r="I31" s="4"/>
      <c r="J31" s="5">
        <f t="shared" si="3"/>
        <v>0</v>
      </c>
      <c r="K31" s="5"/>
    </row>
    <row r="32" spans="2:11" x14ac:dyDescent="0.2">
      <c r="B32" s="61"/>
      <c r="C32" s="35" t="s">
        <v>47</v>
      </c>
      <c r="D32" s="2" t="s">
        <v>10</v>
      </c>
      <c r="E32" s="6" t="s">
        <v>16</v>
      </c>
      <c r="F32" s="7">
        <v>28</v>
      </c>
      <c r="G32" s="36">
        <v>47</v>
      </c>
      <c r="H32" s="4"/>
      <c r="I32" s="4"/>
      <c r="J32" s="5">
        <f t="shared" si="3"/>
        <v>0</v>
      </c>
      <c r="K32" s="5"/>
    </row>
    <row r="33" spans="2:11" x14ac:dyDescent="0.2">
      <c r="B33" s="61"/>
      <c r="C33" s="35" t="s">
        <v>47</v>
      </c>
      <c r="D33" s="2" t="s">
        <v>10</v>
      </c>
      <c r="E33" s="6" t="s">
        <v>17</v>
      </c>
      <c r="F33" s="7">
        <v>42</v>
      </c>
      <c r="G33" s="36">
        <v>70</v>
      </c>
      <c r="H33" s="4"/>
      <c r="I33" s="4"/>
      <c r="J33" s="5">
        <f t="shared" si="3"/>
        <v>0</v>
      </c>
      <c r="K33" s="5"/>
    </row>
    <row r="34" spans="2:11" x14ac:dyDescent="0.2">
      <c r="B34" s="61"/>
      <c r="C34" s="35" t="s">
        <v>47</v>
      </c>
      <c r="D34" s="2" t="s">
        <v>10</v>
      </c>
      <c r="E34" s="6" t="s">
        <v>8</v>
      </c>
      <c r="F34" s="7">
        <v>10</v>
      </c>
      <c r="G34" s="36">
        <v>17</v>
      </c>
      <c r="H34" s="4"/>
      <c r="I34" s="4"/>
      <c r="J34" s="5">
        <f t="shared" si="3"/>
        <v>0</v>
      </c>
      <c r="K34" s="5"/>
    </row>
    <row r="35" spans="2:11" x14ac:dyDescent="0.2">
      <c r="B35" s="61"/>
      <c r="C35" s="35" t="s">
        <v>47</v>
      </c>
      <c r="D35" s="2" t="s">
        <v>10</v>
      </c>
      <c r="E35" s="6" t="s">
        <v>9</v>
      </c>
      <c r="F35" s="7">
        <v>136</v>
      </c>
      <c r="G35" s="36">
        <v>226</v>
      </c>
      <c r="H35" s="4"/>
      <c r="I35" s="4"/>
      <c r="J35" s="5">
        <f t="shared" si="3"/>
        <v>0</v>
      </c>
      <c r="K35" s="5"/>
    </row>
    <row r="36" spans="2:11" x14ac:dyDescent="0.2">
      <c r="B36" s="61"/>
      <c r="C36" s="8"/>
      <c r="D36" s="9"/>
      <c r="E36" s="10"/>
      <c r="F36" s="11">
        <f>SUM(F28:F35)</f>
        <v>670</v>
      </c>
      <c r="G36" s="11">
        <f>SUM(G28:G35)</f>
        <v>1117</v>
      </c>
      <c r="H36" s="11"/>
      <c r="I36" s="11"/>
      <c r="J36" s="12">
        <f>SUM(J28:J35)</f>
        <v>0</v>
      </c>
      <c r="K36" s="28"/>
    </row>
    <row r="37" spans="2:11" x14ac:dyDescent="0.2">
      <c r="B37" s="61"/>
      <c r="C37" s="35" t="s">
        <v>48</v>
      </c>
      <c r="D37" s="2" t="s">
        <v>10</v>
      </c>
      <c r="E37" s="6" t="s">
        <v>16</v>
      </c>
      <c r="F37" s="7">
        <v>11</v>
      </c>
      <c r="G37" s="36">
        <v>18</v>
      </c>
      <c r="H37" s="4"/>
      <c r="I37" s="4"/>
      <c r="J37" s="5">
        <f t="shared" ref="J37:J44" si="4">G37*I37</f>
        <v>0</v>
      </c>
      <c r="K37" s="5"/>
    </row>
    <row r="38" spans="2:11" x14ac:dyDescent="0.2">
      <c r="B38" s="61"/>
      <c r="C38" s="35" t="s">
        <v>48</v>
      </c>
      <c r="D38" s="2" t="s">
        <v>10</v>
      </c>
      <c r="E38" s="6" t="s">
        <v>17</v>
      </c>
      <c r="F38" s="7">
        <v>5</v>
      </c>
      <c r="G38" s="36">
        <v>8</v>
      </c>
      <c r="H38" s="4"/>
      <c r="I38" s="4"/>
      <c r="J38" s="5">
        <f t="shared" si="4"/>
        <v>0</v>
      </c>
      <c r="K38" s="5"/>
    </row>
    <row r="39" spans="2:11" x14ac:dyDescent="0.2">
      <c r="B39" s="61"/>
      <c r="C39" s="35" t="s">
        <v>48</v>
      </c>
      <c r="D39" s="2" t="s">
        <v>10</v>
      </c>
      <c r="E39" s="6" t="s">
        <v>8</v>
      </c>
      <c r="F39" s="7">
        <v>3</v>
      </c>
      <c r="G39" s="36">
        <v>5</v>
      </c>
      <c r="H39" s="4"/>
      <c r="I39" s="4"/>
      <c r="J39" s="5">
        <f t="shared" si="4"/>
        <v>0</v>
      </c>
      <c r="K39" s="5"/>
    </row>
    <row r="40" spans="2:11" x14ac:dyDescent="0.2">
      <c r="B40" s="61"/>
      <c r="C40" s="35" t="s">
        <v>48</v>
      </c>
      <c r="D40" s="2" t="s">
        <v>10</v>
      </c>
      <c r="E40" s="6" t="s">
        <v>9</v>
      </c>
      <c r="F40" s="7">
        <v>40</v>
      </c>
      <c r="G40" s="36">
        <v>67</v>
      </c>
      <c r="H40" s="4"/>
      <c r="I40" s="4"/>
      <c r="J40" s="5">
        <f t="shared" si="4"/>
        <v>0</v>
      </c>
      <c r="K40" s="5"/>
    </row>
    <row r="41" spans="2:11" x14ac:dyDescent="0.2">
      <c r="B41" s="61"/>
      <c r="C41" s="35" t="s">
        <v>48</v>
      </c>
      <c r="D41" s="2" t="s">
        <v>15</v>
      </c>
      <c r="E41" s="6" t="s">
        <v>16</v>
      </c>
      <c r="F41" s="7">
        <v>3</v>
      </c>
      <c r="G41" s="36">
        <v>5</v>
      </c>
      <c r="H41" s="4"/>
      <c r="I41" s="4"/>
      <c r="J41" s="5">
        <f t="shared" si="4"/>
        <v>0</v>
      </c>
      <c r="K41" s="5"/>
    </row>
    <row r="42" spans="2:11" x14ac:dyDescent="0.2">
      <c r="B42" s="61"/>
      <c r="C42" s="35" t="s">
        <v>48</v>
      </c>
      <c r="D42" s="2" t="s">
        <v>15</v>
      </c>
      <c r="E42" s="6" t="s">
        <v>17</v>
      </c>
      <c r="F42" s="7">
        <v>3</v>
      </c>
      <c r="G42" s="36">
        <v>5</v>
      </c>
      <c r="H42" s="4"/>
      <c r="I42" s="4"/>
      <c r="J42" s="5">
        <f t="shared" si="4"/>
        <v>0</v>
      </c>
      <c r="K42" s="5"/>
    </row>
    <row r="43" spans="2:11" x14ac:dyDescent="0.2">
      <c r="B43" s="61"/>
      <c r="C43" s="35" t="s">
        <v>48</v>
      </c>
      <c r="D43" s="2" t="s">
        <v>15</v>
      </c>
      <c r="E43" s="6" t="s">
        <v>8</v>
      </c>
      <c r="F43" s="7">
        <v>1</v>
      </c>
      <c r="G43" s="36">
        <v>2</v>
      </c>
      <c r="H43" s="4"/>
      <c r="I43" s="4"/>
      <c r="J43" s="5">
        <f t="shared" si="4"/>
        <v>0</v>
      </c>
      <c r="K43" s="5"/>
    </row>
    <row r="44" spans="2:11" x14ac:dyDescent="0.2">
      <c r="B44" s="61"/>
      <c r="C44" s="35" t="s">
        <v>48</v>
      </c>
      <c r="D44" s="2" t="s">
        <v>15</v>
      </c>
      <c r="E44" s="6" t="s">
        <v>9</v>
      </c>
      <c r="F44" s="7">
        <v>19</v>
      </c>
      <c r="G44" s="36">
        <v>32</v>
      </c>
      <c r="H44" s="4"/>
      <c r="I44" s="4"/>
      <c r="J44" s="5">
        <f t="shared" si="4"/>
        <v>0</v>
      </c>
      <c r="K44" s="5"/>
    </row>
    <row r="45" spans="2:11" x14ac:dyDescent="0.2">
      <c r="B45" s="61"/>
      <c r="C45" s="8"/>
      <c r="D45" s="9"/>
      <c r="E45" s="10"/>
      <c r="F45" s="11">
        <f>SUM(F37:F44)</f>
        <v>85</v>
      </c>
      <c r="G45" s="11">
        <f>SUM(G37:G44)</f>
        <v>142</v>
      </c>
      <c r="H45" s="11"/>
      <c r="I45" s="11"/>
      <c r="J45" s="12">
        <f>SUM(J37:J44)</f>
        <v>0</v>
      </c>
      <c r="K45" s="28"/>
    </row>
    <row r="46" spans="2:11" x14ac:dyDescent="0.2">
      <c r="B46" s="61"/>
      <c r="C46" s="35" t="s">
        <v>49</v>
      </c>
      <c r="D46" s="2" t="s">
        <v>15</v>
      </c>
      <c r="E46" s="6" t="s">
        <v>16</v>
      </c>
      <c r="F46" s="7">
        <v>61</v>
      </c>
      <c r="G46" s="36">
        <v>102</v>
      </c>
      <c r="H46" s="4"/>
      <c r="I46" s="4"/>
      <c r="J46" s="5">
        <f t="shared" ref="J46:J49" si="5">G46*I46</f>
        <v>0</v>
      </c>
      <c r="K46" s="5"/>
    </row>
    <row r="47" spans="2:11" x14ac:dyDescent="0.2">
      <c r="B47" s="61"/>
      <c r="C47" s="35" t="s">
        <v>49</v>
      </c>
      <c r="D47" s="2" t="s">
        <v>15</v>
      </c>
      <c r="E47" s="6" t="s">
        <v>17</v>
      </c>
      <c r="F47" s="7">
        <v>164</v>
      </c>
      <c r="G47" s="36">
        <v>273</v>
      </c>
      <c r="H47" s="4"/>
      <c r="I47" s="4"/>
      <c r="J47" s="5">
        <f t="shared" si="5"/>
        <v>0</v>
      </c>
      <c r="K47" s="5"/>
    </row>
    <row r="48" spans="2:11" x14ac:dyDescent="0.2">
      <c r="B48" s="61"/>
      <c r="C48" s="35" t="s">
        <v>49</v>
      </c>
      <c r="D48" s="2" t="s">
        <v>15</v>
      </c>
      <c r="E48" s="6" t="s">
        <v>8</v>
      </c>
      <c r="F48" s="7">
        <v>42</v>
      </c>
      <c r="G48" s="36">
        <v>70</v>
      </c>
      <c r="H48" s="4"/>
      <c r="I48" s="4"/>
      <c r="J48" s="5">
        <f t="shared" si="5"/>
        <v>0</v>
      </c>
      <c r="K48" s="5"/>
    </row>
    <row r="49" spans="2:11" x14ac:dyDescent="0.2">
      <c r="B49" s="61"/>
      <c r="C49" s="35" t="s">
        <v>49</v>
      </c>
      <c r="D49" s="2" t="s">
        <v>15</v>
      </c>
      <c r="E49" s="6" t="s">
        <v>9</v>
      </c>
      <c r="F49" s="7">
        <v>573</v>
      </c>
      <c r="G49" s="36">
        <v>955</v>
      </c>
      <c r="H49" s="4"/>
      <c r="I49" s="4"/>
      <c r="J49" s="5">
        <f t="shared" si="5"/>
        <v>0</v>
      </c>
      <c r="K49" s="5"/>
    </row>
    <row r="50" spans="2:11" x14ac:dyDescent="0.2">
      <c r="B50" s="61"/>
      <c r="C50" s="8"/>
      <c r="D50" s="9"/>
      <c r="E50" s="10"/>
      <c r="F50" s="11">
        <f>SUM(F46:F49)</f>
        <v>840</v>
      </c>
      <c r="G50" s="11">
        <f>SUM(G46:G49)</f>
        <v>1400</v>
      </c>
      <c r="H50" s="11"/>
      <c r="I50" s="11"/>
      <c r="J50" s="12">
        <f>SUM(J46:J49)</f>
        <v>0</v>
      </c>
      <c r="K50" s="28"/>
    </row>
    <row r="51" spans="2:11" x14ac:dyDescent="0.2">
      <c r="B51" s="61"/>
      <c r="C51" s="35" t="s">
        <v>50</v>
      </c>
      <c r="D51" s="2" t="s">
        <v>15</v>
      </c>
      <c r="E51" s="6" t="s">
        <v>16</v>
      </c>
      <c r="F51" s="7">
        <v>2</v>
      </c>
      <c r="G51" s="36">
        <v>3</v>
      </c>
      <c r="H51" s="4"/>
      <c r="I51" s="4"/>
      <c r="J51" s="5">
        <f t="shared" ref="J51:J58" si="6">G51*I51</f>
        <v>0</v>
      </c>
      <c r="K51" s="5"/>
    </row>
    <row r="52" spans="2:11" x14ac:dyDescent="0.2">
      <c r="B52" s="61"/>
      <c r="C52" s="35" t="s">
        <v>50</v>
      </c>
      <c r="D52" s="2" t="s">
        <v>15</v>
      </c>
      <c r="E52" s="6" t="s">
        <v>17</v>
      </c>
      <c r="F52" s="7">
        <v>15</v>
      </c>
      <c r="G52" s="36">
        <v>25</v>
      </c>
      <c r="H52" s="4"/>
      <c r="I52" s="4"/>
      <c r="J52" s="5">
        <f t="shared" si="6"/>
        <v>0</v>
      </c>
      <c r="K52" s="5"/>
    </row>
    <row r="53" spans="2:11" x14ac:dyDescent="0.2">
      <c r="B53" s="61"/>
      <c r="C53" s="35" t="s">
        <v>50</v>
      </c>
      <c r="D53" s="2" t="s">
        <v>15</v>
      </c>
      <c r="E53" s="6" t="s">
        <v>8</v>
      </c>
      <c r="F53" s="7">
        <v>4</v>
      </c>
      <c r="G53" s="36">
        <v>7</v>
      </c>
      <c r="H53" s="4"/>
      <c r="I53" s="4"/>
      <c r="J53" s="5">
        <f t="shared" si="6"/>
        <v>0</v>
      </c>
      <c r="K53" s="5"/>
    </row>
    <row r="54" spans="2:11" x14ac:dyDescent="0.2">
      <c r="B54" s="61"/>
      <c r="C54" s="35" t="s">
        <v>50</v>
      </c>
      <c r="D54" s="2" t="s">
        <v>15</v>
      </c>
      <c r="E54" s="6" t="s">
        <v>9</v>
      </c>
      <c r="F54" s="7">
        <v>65</v>
      </c>
      <c r="G54" s="36">
        <v>109</v>
      </c>
      <c r="H54" s="4"/>
      <c r="I54" s="4"/>
      <c r="J54" s="5">
        <f t="shared" si="6"/>
        <v>0</v>
      </c>
      <c r="K54" s="5"/>
    </row>
    <row r="55" spans="2:11" x14ac:dyDescent="0.2">
      <c r="B55" s="61"/>
      <c r="C55" s="35" t="s">
        <v>50</v>
      </c>
      <c r="D55" s="2" t="s">
        <v>10</v>
      </c>
      <c r="E55" s="6" t="s">
        <v>16</v>
      </c>
      <c r="F55" s="7">
        <v>9</v>
      </c>
      <c r="G55" s="36">
        <v>15</v>
      </c>
      <c r="H55" s="4"/>
      <c r="I55" s="4"/>
      <c r="J55" s="5">
        <f t="shared" si="6"/>
        <v>0</v>
      </c>
      <c r="K55" s="5"/>
    </row>
    <row r="56" spans="2:11" x14ac:dyDescent="0.2">
      <c r="B56" s="61"/>
      <c r="C56" s="35" t="s">
        <v>50</v>
      </c>
      <c r="D56" s="2" t="s">
        <v>10</v>
      </c>
      <c r="E56" s="6" t="s">
        <v>17</v>
      </c>
      <c r="F56" s="7">
        <v>9</v>
      </c>
      <c r="G56" s="36">
        <v>15</v>
      </c>
      <c r="H56" s="4"/>
      <c r="I56" s="4"/>
      <c r="J56" s="5">
        <f t="shared" si="6"/>
        <v>0</v>
      </c>
      <c r="K56" s="5"/>
    </row>
    <row r="57" spans="2:11" x14ac:dyDescent="0.2">
      <c r="B57" s="61"/>
      <c r="C57" s="35" t="s">
        <v>50</v>
      </c>
      <c r="D57" s="2" t="s">
        <v>10</v>
      </c>
      <c r="E57" s="6" t="s">
        <v>8</v>
      </c>
      <c r="F57" s="7">
        <v>3</v>
      </c>
      <c r="G57" s="36">
        <v>5</v>
      </c>
      <c r="H57" s="4"/>
      <c r="I57" s="4"/>
      <c r="J57" s="5">
        <f t="shared" si="6"/>
        <v>0</v>
      </c>
      <c r="K57" s="5"/>
    </row>
    <row r="58" spans="2:11" x14ac:dyDescent="0.2">
      <c r="B58" s="61"/>
      <c r="C58" s="35" t="s">
        <v>50</v>
      </c>
      <c r="D58" s="2" t="s">
        <v>10</v>
      </c>
      <c r="E58" s="6" t="s">
        <v>9</v>
      </c>
      <c r="F58" s="7">
        <v>38</v>
      </c>
      <c r="G58" s="36">
        <v>63</v>
      </c>
      <c r="H58" s="4"/>
      <c r="I58" s="4"/>
      <c r="J58" s="5">
        <f t="shared" si="6"/>
        <v>0</v>
      </c>
      <c r="K58" s="5"/>
    </row>
    <row r="59" spans="2:11" x14ac:dyDescent="0.2">
      <c r="B59" s="61"/>
      <c r="C59" s="8"/>
      <c r="D59" s="9"/>
      <c r="E59" s="10"/>
      <c r="F59" s="11">
        <f>SUM(F51:F58)</f>
        <v>145</v>
      </c>
      <c r="G59" s="11">
        <f>SUM(G51:G58)</f>
        <v>242</v>
      </c>
      <c r="H59" s="11"/>
      <c r="I59" s="11"/>
      <c r="J59" s="12">
        <f>SUM(J51:J58)</f>
        <v>0</v>
      </c>
      <c r="K59" s="28"/>
    </row>
    <row r="60" spans="2:11" x14ac:dyDescent="0.2">
      <c r="B60" s="61"/>
      <c r="C60" s="35" t="s">
        <v>51</v>
      </c>
      <c r="D60" s="2" t="s">
        <v>15</v>
      </c>
      <c r="E60" s="6" t="s">
        <v>16</v>
      </c>
      <c r="F60" s="7">
        <v>41</v>
      </c>
      <c r="G60" s="36">
        <v>68</v>
      </c>
      <c r="H60" s="4"/>
      <c r="I60" s="4"/>
      <c r="J60" s="5">
        <f t="shared" ref="J60:J67" si="7">G60*I60</f>
        <v>0</v>
      </c>
      <c r="K60" s="5"/>
    </row>
    <row r="61" spans="2:11" x14ac:dyDescent="0.2">
      <c r="B61" s="61"/>
      <c r="C61" s="35" t="s">
        <v>51</v>
      </c>
      <c r="D61" s="2" t="s">
        <v>15</v>
      </c>
      <c r="E61" s="6" t="s">
        <v>17</v>
      </c>
      <c r="F61" s="7">
        <v>15</v>
      </c>
      <c r="G61" s="36">
        <v>25</v>
      </c>
      <c r="H61" s="4"/>
      <c r="I61" s="4"/>
      <c r="J61" s="5">
        <f t="shared" si="7"/>
        <v>0</v>
      </c>
      <c r="K61" s="5"/>
    </row>
    <row r="62" spans="2:11" x14ac:dyDescent="0.2">
      <c r="B62" s="61"/>
      <c r="C62" s="35" t="s">
        <v>51</v>
      </c>
      <c r="D62" s="2" t="s">
        <v>15</v>
      </c>
      <c r="E62" s="6" t="s">
        <v>8</v>
      </c>
      <c r="F62" s="7">
        <v>10</v>
      </c>
      <c r="G62" s="36">
        <v>17</v>
      </c>
      <c r="H62" s="4"/>
      <c r="I62" s="4"/>
      <c r="J62" s="5">
        <f t="shared" si="7"/>
        <v>0</v>
      </c>
      <c r="K62" s="5"/>
    </row>
    <row r="63" spans="2:11" x14ac:dyDescent="0.2">
      <c r="B63" s="61"/>
      <c r="C63" s="35" t="s">
        <v>51</v>
      </c>
      <c r="D63" s="2" t="s">
        <v>15</v>
      </c>
      <c r="E63" s="6" t="s">
        <v>9</v>
      </c>
      <c r="F63" s="7">
        <v>156</v>
      </c>
      <c r="G63" s="36">
        <v>260</v>
      </c>
      <c r="H63" s="4"/>
      <c r="I63" s="4"/>
      <c r="J63" s="5">
        <f t="shared" si="7"/>
        <v>0</v>
      </c>
      <c r="K63" s="5"/>
    </row>
    <row r="64" spans="2:11" x14ac:dyDescent="0.2">
      <c r="B64" s="61"/>
      <c r="C64" s="35" t="s">
        <v>51</v>
      </c>
      <c r="D64" s="2" t="s">
        <v>10</v>
      </c>
      <c r="E64" s="6" t="s">
        <v>16</v>
      </c>
      <c r="F64" s="7">
        <v>13</v>
      </c>
      <c r="G64" s="36">
        <v>22</v>
      </c>
      <c r="H64" s="4"/>
      <c r="I64" s="4"/>
      <c r="J64" s="5">
        <f t="shared" si="7"/>
        <v>0</v>
      </c>
      <c r="K64" s="5"/>
    </row>
    <row r="65" spans="2:11" x14ac:dyDescent="0.2">
      <c r="B65" s="61"/>
      <c r="C65" s="35" t="s">
        <v>51</v>
      </c>
      <c r="D65" s="2" t="s">
        <v>10</v>
      </c>
      <c r="E65" s="6" t="s">
        <v>17</v>
      </c>
      <c r="F65" s="7">
        <v>3</v>
      </c>
      <c r="G65" s="36">
        <v>5</v>
      </c>
      <c r="H65" s="4"/>
      <c r="I65" s="4"/>
      <c r="J65" s="5">
        <f t="shared" si="7"/>
        <v>0</v>
      </c>
      <c r="K65" s="5"/>
    </row>
    <row r="66" spans="2:11" x14ac:dyDescent="0.2">
      <c r="B66" s="61"/>
      <c r="C66" s="35" t="s">
        <v>51</v>
      </c>
      <c r="D66" s="2" t="s">
        <v>10</v>
      </c>
      <c r="E66" s="6" t="s">
        <v>8</v>
      </c>
      <c r="F66" s="7">
        <v>3</v>
      </c>
      <c r="G66" s="36">
        <v>5</v>
      </c>
      <c r="H66" s="4"/>
      <c r="I66" s="4"/>
      <c r="J66" s="5">
        <f t="shared" si="7"/>
        <v>0</v>
      </c>
      <c r="K66" s="5"/>
    </row>
    <row r="67" spans="2:11" x14ac:dyDescent="0.2">
      <c r="B67" s="62"/>
      <c r="C67" s="35" t="s">
        <v>51</v>
      </c>
      <c r="D67" s="2" t="s">
        <v>10</v>
      </c>
      <c r="E67" s="6" t="s">
        <v>9</v>
      </c>
      <c r="F67" s="7">
        <v>41</v>
      </c>
      <c r="G67" s="36">
        <v>67</v>
      </c>
      <c r="H67" s="4"/>
      <c r="I67" s="4"/>
      <c r="J67" s="5">
        <f t="shared" si="7"/>
        <v>0</v>
      </c>
      <c r="K67" s="5"/>
    </row>
    <row r="68" spans="2:11" x14ac:dyDescent="0.2">
      <c r="B68" s="39"/>
      <c r="C68" s="8"/>
      <c r="D68" s="9"/>
      <c r="E68" s="10"/>
      <c r="F68" s="11">
        <f>SUM(F60:F67)</f>
        <v>282</v>
      </c>
      <c r="G68" s="11">
        <f>SUM(G60:G67)</f>
        <v>469</v>
      </c>
      <c r="H68" s="11"/>
      <c r="I68" s="11"/>
      <c r="J68" s="12">
        <f>SUM(J60:J67)</f>
        <v>0</v>
      </c>
      <c r="K68" s="28"/>
    </row>
    <row r="69" spans="2:11" ht="15" x14ac:dyDescent="0.25">
      <c r="B69" s="16" t="s">
        <v>54</v>
      </c>
      <c r="C69" s="16"/>
      <c r="D69" s="16"/>
      <c r="E69" s="16"/>
      <c r="F69" s="37">
        <f>F9+F18+F27+F36+F45+F50+F59+F68</f>
        <v>2870</v>
      </c>
      <c r="G69" s="37">
        <f>G9+G18+G27+G36+G45+G50+G59+G68</f>
        <v>4783</v>
      </c>
      <c r="H69" s="37"/>
      <c r="I69" s="37"/>
      <c r="J69" s="20">
        <f t="shared" ref="J69" si="8">J9+J18+J27+J36+J45+J50+J59+J68</f>
        <v>0</v>
      </c>
      <c r="K69" s="20">
        <f>J69/1.95583</f>
        <v>0</v>
      </c>
    </row>
    <row r="70" spans="2:11" x14ac:dyDescent="0.2">
      <c r="D70" s="13"/>
    </row>
    <row r="73" spans="2:11" s="29" customFormat="1" ht="12.75" customHeight="1" x14ac:dyDescent="0.25">
      <c r="B73" s="59" t="s">
        <v>29</v>
      </c>
      <c r="C73" s="59"/>
      <c r="D73" s="59"/>
      <c r="E73" s="59"/>
      <c r="F73" s="59"/>
      <c r="G73" s="59"/>
      <c r="H73" s="59"/>
      <c r="I73" s="59"/>
      <c r="J73" s="59"/>
    </row>
    <row r="74" spans="2:11" s="29" customFormat="1" ht="20.25" customHeight="1" x14ac:dyDescent="0.25">
      <c r="B74" s="66" t="s">
        <v>30</v>
      </c>
      <c r="C74" s="66"/>
      <c r="D74" s="66"/>
      <c r="E74" s="66"/>
      <c r="F74" s="66"/>
      <c r="G74" s="67"/>
      <c r="H74" s="67"/>
      <c r="I74" s="67"/>
      <c r="K74" s="30"/>
    </row>
    <row r="75" spans="2:11" s="29" customFormat="1" ht="12.75" customHeight="1" x14ac:dyDescent="0.25">
      <c r="B75" s="68" t="s">
        <v>31</v>
      </c>
      <c r="C75" s="69"/>
      <c r="D75" s="69"/>
      <c r="E75" s="69"/>
      <c r="F75" s="69"/>
      <c r="G75" s="67"/>
      <c r="H75" s="67"/>
      <c r="I75" s="67"/>
      <c r="K75" s="30"/>
    </row>
    <row r="76" spans="2:11" s="29" customFormat="1" ht="12.75" customHeight="1" x14ac:dyDescent="0.25">
      <c r="C76" s="30"/>
      <c r="D76" s="30"/>
      <c r="E76" s="30"/>
      <c r="F76" s="30"/>
      <c r="G76" s="30"/>
      <c r="I76" s="32"/>
      <c r="K76" s="30"/>
    </row>
    <row r="77" spans="2:11" s="29" customFormat="1" ht="12.75" customHeight="1" x14ac:dyDescent="0.25">
      <c r="C77" s="30"/>
      <c r="D77" s="30"/>
      <c r="E77" s="30"/>
      <c r="F77" s="30"/>
      <c r="G77" s="30"/>
      <c r="I77" s="32"/>
      <c r="K77" s="30"/>
    </row>
    <row r="78" spans="2:11" s="29" customFormat="1" ht="12.75" customHeight="1" x14ac:dyDescent="0.25">
      <c r="B78" s="30" t="s">
        <v>32</v>
      </c>
      <c r="C78" s="30"/>
      <c r="D78" s="30"/>
      <c r="E78" s="30"/>
      <c r="F78" s="30"/>
      <c r="G78" s="30"/>
      <c r="I78" s="32"/>
      <c r="K78" s="30"/>
    </row>
    <row r="79" spans="2:11" s="29" customFormat="1" ht="12.75" customHeight="1" x14ac:dyDescent="0.25">
      <c r="C79" s="30"/>
      <c r="D79" s="30"/>
      <c r="E79" s="30"/>
      <c r="F79" s="30"/>
      <c r="G79" s="30"/>
      <c r="I79" s="32"/>
    </row>
    <row r="80" spans="2:11" s="29" customFormat="1" ht="12.75" customHeight="1" x14ac:dyDescent="0.25">
      <c r="C80" s="30"/>
      <c r="D80" s="30"/>
      <c r="E80" s="30"/>
      <c r="F80" s="30"/>
      <c r="G80" s="30"/>
      <c r="I80" s="32"/>
    </row>
    <row r="81" spans="3:9" s="29" customFormat="1" ht="12.75" customHeight="1" x14ac:dyDescent="0.25">
      <c r="C81" s="59" t="s">
        <v>33</v>
      </c>
      <c r="D81" s="59"/>
      <c r="E81" s="59"/>
      <c r="F81" s="59"/>
      <c r="I81" s="32"/>
    </row>
  </sheetData>
  <mergeCells count="16">
    <mergeCell ref="C81:F81"/>
    <mergeCell ref="B1:I1"/>
    <mergeCell ref="B2:I2"/>
    <mergeCell ref="B3:B4"/>
    <mergeCell ref="C3:C4"/>
    <mergeCell ref="E3:E4"/>
    <mergeCell ref="D3:D4"/>
    <mergeCell ref="F3:F4"/>
    <mergeCell ref="G3:G4"/>
    <mergeCell ref="B73:J73"/>
    <mergeCell ref="H3:I3"/>
    <mergeCell ref="J3:K3"/>
    <mergeCell ref="B74:F74"/>
    <mergeCell ref="G74:I75"/>
    <mergeCell ref="B75:F75"/>
    <mergeCell ref="B5:B67"/>
  </mergeCells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sheetPr>
    <pageSetUpPr fitToPage="1"/>
  </sheetPr>
  <dimension ref="B1:Q20"/>
  <sheetViews>
    <sheetView workbookViewId="0">
      <selection activeCell="B13" sqref="B13:F13"/>
    </sheetView>
  </sheetViews>
  <sheetFormatPr defaultRowHeight="15" x14ac:dyDescent="0.25"/>
  <cols>
    <col min="2" max="7" width="16.5703125" style="21" customWidth="1"/>
    <col min="8" max="9" width="8.85546875" style="21" customWidth="1"/>
  </cols>
  <sheetData>
    <row r="1" spans="2:17" ht="18.75" x14ac:dyDescent="0.25">
      <c r="B1" s="70" t="s">
        <v>21</v>
      </c>
      <c r="C1" s="70"/>
      <c r="D1" s="70"/>
      <c r="E1" s="70"/>
      <c r="F1" s="70"/>
      <c r="G1" s="70"/>
    </row>
    <row r="2" spans="2:17" ht="18.75" x14ac:dyDescent="0.25">
      <c r="B2" s="71" t="s">
        <v>22</v>
      </c>
      <c r="C2" s="71"/>
      <c r="D2" s="71"/>
      <c r="E2" s="71"/>
      <c r="F2" s="71"/>
      <c r="G2" s="71"/>
      <c r="H2" s="22"/>
      <c r="I2" s="22"/>
    </row>
    <row r="3" spans="2:17" ht="18.75" x14ac:dyDescent="0.25">
      <c r="B3" s="22"/>
      <c r="C3" s="22"/>
      <c r="D3" s="22"/>
      <c r="E3" s="22"/>
      <c r="F3" s="22"/>
    </row>
    <row r="6" spans="2:17" ht="15.75" x14ac:dyDescent="0.25">
      <c r="B6" s="72" t="s">
        <v>23</v>
      </c>
      <c r="C6" s="72" t="s">
        <v>35</v>
      </c>
      <c r="D6" s="72"/>
      <c r="E6" s="72"/>
      <c r="F6" s="72"/>
      <c r="G6" s="72"/>
    </row>
    <row r="7" spans="2:17" ht="25.5" x14ac:dyDescent="0.25">
      <c r="B7" s="72"/>
      <c r="C7" s="23" t="s">
        <v>26</v>
      </c>
      <c r="D7" s="23" t="s">
        <v>27</v>
      </c>
      <c r="E7" s="23" t="s">
        <v>28</v>
      </c>
      <c r="F7" s="23" t="s">
        <v>36</v>
      </c>
      <c r="G7" s="23" t="s">
        <v>24</v>
      </c>
    </row>
    <row r="8" spans="2:17" ht="15.75" x14ac:dyDescent="0.25">
      <c r="B8" s="72"/>
      <c r="C8" s="23" t="s">
        <v>25</v>
      </c>
      <c r="D8" s="23" t="s">
        <v>25</v>
      </c>
      <c r="E8" s="23" t="s">
        <v>25</v>
      </c>
      <c r="F8" s="23" t="s">
        <v>25</v>
      </c>
      <c r="G8" s="23" t="s">
        <v>25</v>
      </c>
    </row>
    <row r="9" spans="2:17" ht="15.75" x14ac:dyDescent="0.25">
      <c r="B9" s="24" t="s">
        <v>55</v>
      </c>
      <c r="C9" s="25">
        <v>0</v>
      </c>
      <c r="D9" s="25">
        <v>850</v>
      </c>
      <c r="E9" s="25">
        <v>850</v>
      </c>
      <c r="F9" s="25">
        <v>1170</v>
      </c>
      <c r="G9" s="33">
        <f>C9+D9+E9+F9</f>
        <v>2870</v>
      </c>
    </row>
    <row r="10" spans="2:17" ht="15.75" x14ac:dyDescent="0.25">
      <c r="B10" s="26"/>
      <c r="C10" s="27"/>
      <c r="D10" s="27"/>
      <c r="E10" s="27"/>
      <c r="F10" s="27"/>
      <c r="G10" s="26"/>
    </row>
    <row r="12" spans="2:17" s="29" customFormat="1" ht="12.75" customHeight="1" x14ac:dyDescent="0.25">
      <c r="B12" s="59" t="s">
        <v>29</v>
      </c>
      <c r="C12" s="59"/>
      <c r="D12" s="59"/>
      <c r="E12" s="59"/>
      <c r="F12" s="59"/>
      <c r="G12" s="59"/>
      <c r="H12" s="59"/>
      <c r="I12" s="59"/>
      <c r="J12" s="59"/>
      <c r="N12" s="30"/>
      <c r="O12" s="31"/>
      <c r="P12" s="30"/>
      <c r="Q12" s="30"/>
    </row>
    <row r="13" spans="2:17" s="29" customFormat="1" ht="20.25" customHeight="1" x14ac:dyDescent="0.25">
      <c r="B13" s="66" t="s">
        <v>30</v>
      </c>
      <c r="C13" s="66"/>
      <c r="D13" s="66"/>
      <c r="E13" s="66"/>
      <c r="F13" s="66"/>
      <c r="G13" s="67"/>
      <c r="H13" s="67"/>
      <c r="I13" s="67"/>
      <c r="M13" s="30"/>
      <c r="N13" s="30"/>
      <c r="P13" s="30"/>
      <c r="Q13" s="30"/>
    </row>
    <row r="14" spans="2:17" s="29" customFormat="1" ht="12.75" customHeight="1" x14ac:dyDescent="0.25">
      <c r="B14" s="68" t="s">
        <v>31</v>
      </c>
      <c r="C14" s="69"/>
      <c r="D14" s="69"/>
      <c r="E14" s="69"/>
      <c r="F14" s="69"/>
      <c r="G14" s="67"/>
      <c r="H14" s="67"/>
      <c r="I14" s="67"/>
      <c r="M14" s="30"/>
      <c r="N14" s="30"/>
      <c r="P14" s="30"/>
      <c r="Q14" s="30"/>
    </row>
    <row r="15" spans="2:17" s="29" customFormat="1" ht="12.75" customHeight="1" x14ac:dyDescent="0.25">
      <c r="C15" s="30"/>
      <c r="D15" s="30"/>
      <c r="E15" s="30"/>
      <c r="F15" s="30"/>
      <c r="G15" s="30"/>
      <c r="I15" s="32"/>
      <c r="M15" s="30"/>
      <c r="N15" s="30"/>
      <c r="O15" s="31"/>
      <c r="P15" s="30"/>
      <c r="Q15" s="30"/>
    </row>
    <row r="16" spans="2:17" s="29" customFormat="1" ht="12.75" customHeight="1" x14ac:dyDescent="0.25">
      <c r="C16" s="30"/>
      <c r="D16" s="30"/>
      <c r="E16" s="30"/>
      <c r="F16" s="30"/>
      <c r="G16" s="30"/>
      <c r="I16" s="32"/>
      <c r="M16" s="30"/>
      <c r="N16" s="30"/>
      <c r="O16" s="31"/>
      <c r="P16" s="30"/>
      <c r="Q16" s="30"/>
    </row>
    <row r="17" spans="2:17" s="29" customFormat="1" ht="12.75" customHeight="1" x14ac:dyDescent="0.25">
      <c r="B17" s="30" t="s">
        <v>32</v>
      </c>
      <c r="C17" s="30"/>
      <c r="D17" s="30"/>
      <c r="E17" s="30"/>
      <c r="F17" s="30"/>
      <c r="G17" s="30"/>
      <c r="I17" s="32"/>
      <c r="M17" s="30"/>
      <c r="N17" s="30"/>
      <c r="O17" s="31"/>
      <c r="P17" s="30"/>
      <c r="Q17" s="30"/>
    </row>
    <row r="18" spans="2:17" s="29" customFormat="1" ht="12.75" customHeight="1" x14ac:dyDescent="0.25">
      <c r="C18" s="30"/>
      <c r="D18" s="30"/>
      <c r="E18" s="30"/>
      <c r="F18" s="30"/>
      <c r="G18" s="30"/>
      <c r="I18" s="32"/>
    </row>
    <row r="19" spans="2:17" s="29" customFormat="1" ht="12.75" customHeight="1" x14ac:dyDescent="0.25">
      <c r="C19" s="30"/>
      <c r="D19" s="30"/>
      <c r="E19" s="30"/>
      <c r="F19" s="30"/>
      <c r="G19" s="30"/>
      <c r="I19" s="32"/>
    </row>
    <row r="20" spans="2:17" s="29" customFormat="1" ht="12.75" customHeight="1" x14ac:dyDescent="0.25">
      <c r="C20" s="59" t="s">
        <v>33</v>
      </c>
      <c r="D20" s="59"/>
      <c r="E20" s="59"/>
      <c r="F20" s="59"/>
      <c r="I20" s="32"/>
      <c r="K20" s="30"/>
    </row>
  </sheetData>
  <mergeCells count="9">
    <mergeCell ref="B13:F13"/>
    <mergeCell ref="G13:I14"/>
    <mergeCell ref="B14:F14"/>
    <mergeCell ref="C20:F20"/>
    <mergeCell ref="B1:G1"/>
    <mergeCell ref="B2:G2"/>
    <mergeCell ref="B6:B8"/>
    <mergeCell ref="C6:G6"/>
    <mergeCell ref="B12:J1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2026-02-20T07:07:17Z</cp:lastPrinted>
  <dcterms:created xsi:type="dcterms:W3CDTF">2024-11-27T13:57:27Z</dcterms:created>
  <dcterms:modified xsi:type="dcterms:W3CDTF">2026-03-19T08:39:10Z</dcterms:modified>
</cp:coreProperties>
</file>