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7" r:id="rId4"/>
    <sheet name="Приложение №3" sheetId="30" r:id="rId5"/>
  </sheets>
  <definedNames>
    <definedName name="_xlnm._FilterDatabase" localSheetId="2" hidden="1">'Приложение №1'!$A$4:$O$39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9" i="37" l="1"/>
  <c r="O39" i="19"/>
  <c r="G38" i="37" l="1"/>
  <c r="G39" i="37" s="1"/>
  <c r="F38" i="37"/>
  <c r="J37" i="37"/>
  <c r="I37" i="37"/>
  <c r="K37" i="37" s="1"/>
  <c r="J36" i="37"/>
  <c r="I36" i="37"/>
  <c r="K36" i="37" s="1"/>
  <c r="J35" i="37"/>
  <c r="I35" i="37"/>
  <c r="K35" i="37" s="1"/>
  <c r="J34" i="37"/>
  <c r="I34" i="37"/>
  <c r="K34" i="37" s="1"/>
  <c r="J33" i="37"/>
  <c r="I33" i="37"/>
  <c r="K33" i="37" s="1"/>
  <c r="J32" i="37"/>
  <c r="I32" i="37"/>
  <c r="K32" i="37" s="1"/>
  <c r="K31" i="37"/>
  <c r="J31" i="37"/>
  <c r="I31" i="37"/>
  <c r="J30" i="37"/>
  <c r="I30" i="37"/>
  <c r="K30" i="37" s="1"/>
  <c r="J29" i="37"/>
  <c r="I29" i="37"/>
  <c r="K29" i="37" s="1"/>
  <c r="J28" i="37"/>
  <c r="I28" i="37"/>
  <c r="K28" i="37" s="1"/>
  <c r="J27" i="37"/>
  <c r="I27" i="37"/>
  <c r="K27" i="37" s="1"/>
  <c r="K26" i="37"/>
  <c r="J26" i="37"/>
  <c r="I26" i="37"/>
  <c r="J25" i="37"/>
  <c r="I25" i="37"/>
  <c r="K25" i="37" s="1"/>
  <c r="J24" i="37"/>
  <c r="I24" i="37"/>
  <c r="K24" i="37" s="1"/>
  <c r="J23" i="37"/>
  <c r="I23" i="37"/>
  <c r="K23" i="37" s="1"/>
  <c r="G22" i="37"/>
  <c r="F22" i="37"/>
  <c r="K21" i="37"/>
  <c r="J21" i="37"/>
  <c r="I21" i="37"/>
  <c r="J20" i="37"/>
  <c r="I20" i="37"/>
  <c r="K20" i="37" s="1"/>
  <c r="J19" i="37"/>
  <c r="I19" i="37"/>
  <c r="K19" i="37" s="1"/>
  <c r="J18" i="37"/>
  <c r="I18" i="37"/>
  <c r="K18" i="37" s="1"/>
  <c r="J17" i="37"/>
  <c r="I17" i="37"/>
  <c r="K17" i="37" s="1"/>
  <c r="J16" i="37"/>
  <c r="I16" i="37"/>
  <c r="K16" i="37" s="1"/>
  <c r="J15" i="37"/>
  <c r="I15" i="37"/>
  <c r="K15" i="37" s="1"/>
  <c r="J14" i="37"/>
  <c r="I14" i="37"/>
  <c r="K14" i="37" s="1"/>
  <c r="J13" i="37"/>
  <c r="I13" i="37"/>
  <c r="K13" i="37" s="1"/>
  <c r="J12" i="37"/>
  <c r="I12" i="37"/>
  <c r="K12" i="37" s="1"/>
  <c r="J11" i="37"/>
  <c r="I11" i="37"/>
  <c r="K11" i="37" s="1"/>
  <c r="K10" i="37"/>
  <c r="J10" i="37"/>
  <c r="I10" i="37"/>
  <c r="J9" i="37"/>
  <c r="I9" i="37"/>
  <c r="K9" i="37" s="1"/>
  <c r="J8" i="37"/>
  <c r="I8" i="37"/>
  <c r="K8" i="37" s="1"/>
  <c r="J7" i="37"/>
  <c r="I7" i="37"/>
  <c r="K7" i="37" s="1"/>
  <c r="J6" i="37"/>
  <c r="I6" i="37"/>
  <c r="K6" i="37" s="1"/>
  <c r="J37" i="19"/>
  <c r="J36" i="19"/>
  <c r="J34" i="19"/>
  <c r="J29" i="19"/>
  <c r="J21" i="19"/>
  <c r="J20" i="19"/>
  <c r="J18" i="19"/>
  <c r="J16" i="19"/>
  <c r="J11" i="19"/>
  <c r="J9" i="19"/>
  <c r="J35" i="19"/>
  <c r="J33" i="19"/>
  <c r="J32" i="19"/>
  <c r="J31" i="19"/>
  <c r="J30" i="19"/>
  <c r="J28" i="19"/>
  <c r="J27" i="19"/>
  <c r="J26" i="19"/>
  <c r="J25" i="19"/>
  <c r="J24" i="19"/>
  <c r="J23" i="19"/>
  <c r="J19" i="19"/>
  <c r="J17" i="19"/>
  <c r="J15" i="19"/>
  <c r="J14" i="19"/>
  <c r="J13" i="19"/>
  <c r="J12" i="19"/>
  <c r="J10" i="19"/>
  <c r="J8" i="19"/>
  <c r="J7" i="19"/>
  <c r="J6" i="19"/>
  <c r="G38" i="19"/>
  <c r="F38" i="19"/>
  <c r="G22" i="19"/>
  <c r="F22" i="19"/>
  <c r="J22" i="37" l="1"/>
  <c r="F39" i="37"/>
  <c r="K38" i="37"/>
  <c r="J38" i="37"/>
  <c r="K22" i="37"/>
  <c r="F39" i="19"/>
  <c r="G39" i="19"/>
  <c r="I37" i="19"/>
  <c r="K37" i="19" s="1"/>
  <c r="I36" i="19"/>
  <c r="K36" i="19" s="1"/>
  <c r="I35" i="19"/>
  <c r="K35" i="19" s="1"/>
  <c r="I34" i="19"/>
  <c r="K34" i="19" s="1"/>
  <c r="I33" i="19"/>
  <c r="K33" i="19" s="1"/>
  <c r="I32" i="19"/>
  <c r="K32" i="19" s="1"/>
  <c r="I31" i="19"/>
  <c r="K31" i="19" s="1"/>
  <c r="I30" i="19"/>
  <c r="K30" i="19" s="1"/>
  <c r="I29" i="19"/>
  <c r="K29" i="19" s="1"/>
  <c r="I28" i="19"/>
  <c r="K28" i="19" s="1"/>
  <c r="I27" i="19"/>
  <c r="K27" i="19" s="1"/>
  <c r="I26" i="19"/>
  <c r="K26" i="19" s="1"/>
  <c r="I25" i="19"/>
  <c r="K25" i="19" s="1"/>
  <c r="I24" i="19"/>
  <c r="K24" i="19" s="1"/>
  <c r="I23" i="19"/>
  <c r="K23" i="19" s="1"/>
  <c r="I21" i="19"/>
  <c r="K21" i="19" s="1"/>
  <c r="I20" i="19"/>
  <c r="K20" i="19" s="1"/>
  <c r="I19" i="19"/>
  <c r="K19" i="19" s="1"/>
  <c r="I18" i="19"/>
  <c r="K18" i="19" s="1"/>
  <c r="I17" i="19"/>
  <c r="K17" i="19" s="1"/>
  <c r="I16" i="19"/>
  <c r="K16" i="19" s="1"/>
  <c r="I15" i="19"/>
  <c r="K15" i="19" s="1"/>
  <c r="I14" i="19"/>
  <c r="K14" i="19" s="1"/>
  <c r="I13" i="19"/>
  <c r="K13" i="19" s="1"/>
  <c r="I12" i="19"/>
  <c r="K12" i="19" s="1"/>
  <c r="I11" i="19"/>
  <c r="K11" i="19" s="1"/>
  <c r="I10" i="19"/>
  <c r="K10" i="19" s="1"/>
  <c r="I9" i="19"/>
  <c r="K9" i="19" s="1"/>
  <c r="I8" i="19"/>
  <c r="K8" i="19" s="1"/>
  <c r="I7" i="19"/>
  <c r="K7" i="19" s="1"/>
  <c r="I6" i="19"/>
  <c r="K6" i="19" s="1"/>
  <c r="K39" i="37" l="1"/>
  <c r="J39" i="37"/>
  <c r="L39" i="37" s="1"/>
  <c r="K22" i="19"/>
  <c r="K38" i="19"/>
  <c r="J22" i="19"/>
  <c r="J38" i="19"/>
  <c r="K39" i="19" l="1"/>
  <c r="J39" i="19"/>
  <c r="L39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<sst xmlns="http://schemas.openxmlformats.org/spreadsheetml/2006/main" count="2207" uniqueCount="129">
  <si>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</si>
  <si>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</si>
  <si>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</si>
  <si>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</si>
  <si>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</si>
  <si>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</si>
  <si>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</si>
  <si>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</si>
  <si>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</si>
  <si>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</si>
  <si>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</si>
  <si>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</si>
  <si>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</si>
  <si>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</si>
  <si>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</si>
  <si>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</si>
  <si>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</si>
  <si>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</si>
  <si>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</si>
  <si>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</si>
  <si>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</si>
  <si>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</si>
  <si>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</si>
  <si>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</si>
  <si>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</si>
  <si>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</si>
  <si>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</si>
  <si>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</si>
  <si>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</si>
  <si>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</si>
  <si>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</si>
  <si>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</si>
  <si>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</si>
  <si>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</si>
  <si>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</si>
  <si>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</si>
  <si>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</si>
  <si>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</si>
  <si>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</si>
  <si>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</si>
  <si>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</si>
  <si>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</si>
  <si>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</si>
  <si>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</si>
  <si>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</si>
  <si>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</si>
  <si>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</si>
  <si>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</si>
  <si>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</si>
  <si>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</si>
  <si>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</si>
  <si>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</si>
  <si>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</si>
  <si>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</si>
  <si>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</si>
  <si>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</si>
  <si>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</si>
  <si>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</si>
  <si>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</si>
  <si>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</si>
  <si>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</si>
  <si>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</si>
  <si>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</si>
  <si>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</si>
  <si>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</si>
  <si>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</si>
  <si>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</si>
  <si>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</si>
  <si>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</si>
  <si>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</si>
  <si>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</si>
  <si>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</si>
  <si>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</si>
  <si>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</si>
  <si>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</si>
  <si>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</si>
  <si>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</si>
  <si>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</si>
  <si>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</si>
  <si>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</si>
  <si>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</si>
  <si>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</si>
  <si>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</si>
  <si>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</si>
  <si>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</si>
  <si>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</si>
  <si>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</si>
  <si>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</si>
  <si>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</si>
  <si>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</si>
  <si>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</si>
  <si>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</si>
  <si>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</si>
  <si>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</si>
  <si>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</si>
  <si>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</si>
  <si>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</si>
  <si>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</si>
  <si>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</si>
  <si>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</si>
  <si>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</si>
  <si>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</si>
  <si>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</si>
  <si>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</si>
  <si>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</si>
  <si>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</si>
  <si>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</si>
  <si>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</si>
  <si>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</si>
  <si>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</si>
  <si>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</si>
  <si>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</si>
  <si>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</si>
  <si>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</si>
  <si>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</si>
  <si>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</si>
  <si>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</si>
  <si>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Договорена единична цена без ДДС</t>
  </si>
  <si>
    <t>Договорена обща стойност без ДДС</t>
  </si>
  <si>
    <t>Гаранция за изпълнение (5%)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</si>
  <si>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</si>
  <si>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232 "м"</t>
  </si>
  <si>
    <t>ОБЩО ЗА ПОДОТДЕЛ 232 "м"</t>
  </si>
  <si>
    <t>237 "а"</t>
  </si>
  <si>
    <t>Трупи за траверси</t>
  </si>
  <si>
    <t>ОБЩО ЗА ПОДОТДЕЛ 237 "а"</t>
  </si>
  <si>
    <t>7-10-26</t>
  </si>
  <si>
    <t>ОБЩО ЗА ОБЕКТ №7-10-26</t>
  </si>
  <si>
    <t>за обект №7-10-26,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</si>
</sst>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7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3" t="s">
        <v>0</v>
      </c>
      <c r="B2" s="83"/>
      <c r="C2" s="83"/>
      <c r="D2" s="83"/>
      <c r="E2" s="83"/>
      <c r="F2" s="83"/>
      <c r="G2" s="83"/>
      <c r="H2" s="83"/>
      <c r="I2" s="83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4"/>
      <c r="B4" s="86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5"/>
      <c r="B5" s="86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5"/>
      <c r="B6" s="86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5"/>
      <c r="B7" s="86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5"/>
      <c r="B8" s="86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5"/>
      <c r="B9" s="86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5"/>
      <c r="B10" s="86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5"/>
      <c r="B11" s="86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5"/>
      <c r="B12" s="86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5"/>
      <c r="B13" s="86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5"/>
      <c r="B14" s="86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5"/>
      <c r="B15" s="86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5"/>
      <c r="B16" s="86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5"/>
      <c r="B17" s="86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5"/>
      <c r="B18" s="86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5"/>
      <c r="B19" s="86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5"/>
      <c r="B20" s="86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5"/>
      <c r="B21" s="86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5"/>
      <c r="B22" s="86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5"/>
      <c r="B23" s="86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5"/>
      <c r="B24" s="86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5"/>
      <c r="B25" s="86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5"/>
      <c r="B26" s="86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5"/>
      <c r="B27" s="86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5"/>
      <c r="B28" s="86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5"/>
      <c r="B29" s="80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5"/>
      <c r="B30" s="81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5"/>
      <c r="B31" s="81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5"/>
      <c r="B32" s="81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5"/>
      <c r="B33" s="81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5"/>
      <c r="B34" s="81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5"/>
      <c r="B35" s="81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5"/>
      <c r="B36" s="81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5"/>
      <c r="B37" s="81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5"/>
      <c r="B38" s="81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5"/>
      <c r="B39" s="81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5"/>
      <c r="B40" s="81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5"/>
      <c r="B41" s="81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5"/>
      <c r="B42" s="81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5"/>
      <c r="B43" s="81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5"/>
      <c r="B44" s="81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5"/>
      <c r="B45" s="81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5"/>
      <c r="B46" s="81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5"/>
      <c r="B47" s="81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5"/>
      <c r="B48" s="82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9"/>
      <c r="B49" s="80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9"/>
      <c r="B50" s="81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9"/>
      <c r="B51" s="81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9"/>
      <c r="B52" s="81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9"/>
      <c r="B53" s="81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9"/>
      <c r="B54" s="81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9"/>
      <c r="B55" s="81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9"/>
      <c r="B56" s="81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9"/>
      <c r="B57" s="81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9"/>
      <c r="B58" s="81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9"/>
      <c r="B59" s="81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9"/>
      <c r="B60" s="81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9"/>
      <c r="B61" s="81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9"/>
      <c r="B62" s="81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9"/>
      <c r="B63" s="81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9"/>
      <c r="B64" s="81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9"/>
      <c r="B65" s="82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9"/>
      <c r="B66" s="80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9"/>
      <c r="B67" s="81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9"/>
      <c r="B68" s="81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9"/>
      <c r="B69" s="81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9"/>
      <c r="B70" s="81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9"/>
      <c r="B71" s="81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9"/>
      <c r="B72" s="81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9"/>
      <c r="B73" s="81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9"/>
      <c r="B74" s="81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9"/>
      <c r="B75" s="81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9"/>
      <c r="B76" s="81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9"/>
      <c r="B77" s="81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9"/>
      <c r="B78" s="81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9"/>
      <c r="B79" s="81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9"/>
      <c r="B80" s="81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9"/>
      <c r="B81" s="81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9"/>
      <c r="B82" s="81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9"/>
      <c r="B83" s="81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9"/>
      <c r="B84" s="81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9"/>
      <c r="B85" s="81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9"/>
      <c r="B86" s="82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5"/>
      <c r="B87" s="86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5"/>
      <c r="B88" s="86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5"/>
      <c r="B89" s="86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5"/>
      <c r="B90" s="86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5"/>
      <c r="B91" s="86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5"/>
      <c r="B92" s="86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5"/>
      <c r="B93" s="86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5"/>
      <c r="B94" s="86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5"/>
      <c r="B95" s="86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5"/>
      <c r="B96" s="86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5"/>
      <c r="B97" s="80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5"/>
      <c r="B98" s="81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5"/>
      <c r="B99" s="81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5"/>
      <c r="B100" s="81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5"/>
      <c r="B101" s="81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5"/>
      <c r="B102" s="81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5"/>
      <c r="B103" s="81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5"/>
      <c r="B104" s="81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5"/>
      <c r="B105" s="81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5"/>
      <c r="B106" s="81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5"/>
      <c r="B107" s="82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9"/>
      <c r="B108" s="86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9"/>
      <c r="B109" s="86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9"/>
      <c r="B110" s="86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9"/>
      <c r="B111" s="86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9"/>
      <c r="B112" s="86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9"/>
      <c r="B113" s="86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9"/>
      <c r="B114" s="86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9"/>
      <c r="B115" s="86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9"/>
      <c r="B116" s="86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9"/>
      <c r="B117" s="86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9"/>
      <c r="B118" s="86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9"/>
      <c r="B119" s="86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9"/>
      <c r="B120" s="86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9"/>
      <c r="B121" s="86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9"/>
      <c r="B122" s="86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9"/>
      <c r="B123" s="86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9"/>
      <c r="B124" s="86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9"/>
      <c r="B125" s="86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9"/>
      <c r="B126" s="86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9"/>
      <c r="B127" s="86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9"/>
      <c r="B128" s="86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9"/>
      <c r="B129" s="86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9"/>
      <c r="B130" s="86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9"/>
      <c r="B131" s="86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9"/>
      <c r="B132" s="86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9"/>
      <c r="B133" s="86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9"/>
      <c r="B134" s="86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9"/>
      <c r="B135" s="86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9"/>
      <c r="B136" s="86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9"/>
      <c r="B137" s="86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9"/>
      <c r="B138" s="86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9"/>
      <c r="B139" s="86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9"/>
      <c r="B140" s="86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9"/>
      <c r="B141" s="86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9"/>
      <c r="B142" s="86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9"/>
      <c r="B143" s="86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9"/>
      <c r="B144" s="86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9"/>
      <c r="B145" s="86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9"/>
      <c r="B146" s="86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9"/>
      <c r="B147" s="86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9"/>
      <c r="B148" s="86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9"/>
      <c r="B149" s="86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9"/>
      <c r="B150" s="86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9"/>
      <c r="B151" s="86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9"/>
      <c r="B152" s="86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9"/>
      <c r="B153" s="86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9"/>
      <c r="B154" s="86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9"/>
      <c r="B155" s="86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9"/>
      <c r="B156" s="86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9"/>
      <c r="B157" s="86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9"/>
      <c r="B158" s="86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9"/>
      <c r="B159" s="86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9"/>
      <c r="B160" s="86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9"/>
      <c r="B161" s="86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9"/>
      <c r="B162" s="86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9"/>
      <c r="B163" s="86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9"/>
      <c r="B164" s="86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9"/>
      <c r="B165" s="86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9"/>
      <c r="B166" s="86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9"/>
      <c r="B167" s="86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9"/>
      <c r="B168" s="86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9"/>
      <c r="B169" s="86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9"/>
      <c r="B170" s="86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9"/>
      <c r="B171" s="86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9"/>
      <c r="B172" s="86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9"/>
      <c r="B173" s="86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9"/>
      <c r="B174" s="86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9"/>
      <c r="B175" s="86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9"/>
      <c r="B176" s="86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9"/>
      <c r="B177" s="86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9"/>
      <c r="B178" s="86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9"/>
      <c r="B179" s="86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9"/>
      <c r="B180" s="86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9"/>
      <c r="B181" s="86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9"/>
      <c r="B182" s="86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9"/>
      <c r="B183" s="86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9"/>
      <c r="B184" s="86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9"/>
      <c r="B185" s="86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9"/>
      <c r="B186" s="86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9"/>
      <c r="B187" s="86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9"/>
      <c r="B188" s="86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9"/>
      <c r="B189" s="86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9"/>
      <c r="B190" s="86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9"/>
      <c r="B191" s="86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9"/>
      <c r="B192" s="86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9"/>
      <c r="B193" s="86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9"/>
      <c r="B194" s="86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9"/>
      <c r="B195" s="86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9"/>
      <c r="B196" s="86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9"/>
      <c r="B197" s="86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9"/>
      <c r="B198" s="86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9"/>
      <c r="B199" s="86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9"/>
      <c r="B200" s="86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9"/>
      <c r="B201" s="86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9"/>
      <c r="B202" s="86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9"/>
      <c r="B203" s="86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9"/>
      <c r="B204" s="86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9"/>
      <c r="B205" s="86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9"/>
      <c r="B206" s="86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9"/>
      <c r="B207" s="86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9"/>
      <c r="B208" s="86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9"/>
      <c r="B209" s="86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9"/>
      <c r="B210" s="86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9"/>
      <c r="B211" s="86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9"/>
      <c r="B212" s="86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9"/>
      <c r="B213" s="86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9"/>
      <c r="B214" s="86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9"/>
      <c r="B215" s="86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9"/>
      <c r="B216" s="86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9"/>
      <c r="B217" s="86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9"/>
      <c r="B218" s="86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9"/>
      <c r="B219" s="86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9"/>
      <c r="B220" s="86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9"/>
      <c r="B221" s="86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9"/>
      <c r="B222" s="86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9"/>
      <c r="B223" s="86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9"/>
      <c r="B224" s="86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9"/>
      <c r="B225" s="86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9"/>
      <c r="B226" s="86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9"/>
      <c r="B227" s="86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9"/>
      <c r="B228" s="86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9"/>
      <c r="B229" s="86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9"/>
      <c r="B230" s="86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9"/>
      <c r="B231" s="86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9"/>
      <c r="B232" s="86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9"/>
      <c r="B233" s="86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9"/>
      <c r="B234" s="86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9"/>
      <c r="B235" s="86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9"/>
      <c r="B236" s="86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9"/>
      <c r="B237" s="86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9"/>
      <c r="B238" s="86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9"/>
      <c r="B239" s="86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9"/>
      <c r="B240" s="86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9"/>
      <c r="B241" s="86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9"/>
      <c r="B242" s="86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9"/>
      <c r="B243" s="86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9"/>
      <c r="B244" s="86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9"/>
      <c r="B245" s="86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9"/>
      <c r="B246" s="86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9"/>
      <c r="B247" s="86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9"/>
      <c r="B248" s="86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9"/>
      <c r="B249" s="86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9"/>
      <c r="B250" s="86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9"/>
      <c r="B251" s="86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9"/>
      <c r="B252" s="86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9"/>
      <c r="B253" s="86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9"/>
      <c r="B254" s="86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9"/>
      <c r="B255" s="86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9"/>
      <c r="B256" s="86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9"/>
      <c r="B257" s="86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9"/>
      <c r="B258" s="86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9"/>
      <c r="B259" s="86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9"/>
      <c r="B260" s="86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9"/>
      <c r="B261" s="86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9"/>
      <c r="B262" s="86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9"/>
      <c r="B263" s="86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9"/>
      <c r="B264" s="86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9"/>
      <c r="B265" s="86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9"/>
      <c r="B266" s="86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9"/>
      <c r="B267" s="86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9"/>
      <c r="B268" s="86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9"/>
      <c r="B269" s="86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9"/>
      <c r="B270" s="86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9"/>
      <c r="B271" s="86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9"/>
      <c r="B272" s="86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9"/>
      <c r="B273" s="86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9"/>
      <c r="B274" s="86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9"/>
      <c r="B275" s="86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9"/>
      <c r="B276" s="86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9"/>
      <c r="B277" s="86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9"/>
      <c r="B278" s="86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9"/>
      <c r="B279" s="86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9"/>
      <c r="B280" s="86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9"/>
      <c r="B281" s="86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9"/>
      <c r="B282" s="86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9"/>
      <c r="B283" s="86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9"/>
      <c r="B284" s="86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9"/>
      <c r="B285" s="86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9"/>
      <c r="B286" s="86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9"/>
      <c r="B287" s="86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9"/>
      <c r="B288" s="86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9"/>
      <c r="B289" s="86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9"/>
      <c r="B290" s="86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9"/>
      <c r="B291" s="86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9"/>
      <c r="B292" s="86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9"/>
      <c r="B293" s="86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9"/>
      <c r="B294" s="86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9"/>
      <c r="B295" s="86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9"/>
      <c r="B296" s="86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9"/>
      <c r="B297" s="86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9"/>
      <c r="B298" s="86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9"/>
      <c r="B299" s="86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9"/>
      <c r="B300" s="86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9"/>
      <c r="B301" s="86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9"/>
      <c r="B302" s="86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9"/>
      <c r="B303" s="86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9"/>
      <c r="B304" s="86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9"/>
      <c r="B305" s="86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9"/>
      <c r="B306" s="86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9"/>
      <c r="B307" s="86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9"/>
      <c r="B308" s="86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9"/>
      <c r="B309" s="86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9"/>
      <c r="B310" s="86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9"/>
      <c r="B311" s="86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9"/>
      <c r="B312" s="86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9"/>
      <c r="B313" s="86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9"/>
      <c r="B314" s="86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9"/>
      <c r="B315" s="86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9"/>
      <c r="B316" s="86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9"/>
      <c r="B317" s="86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9"/>
      <c r="B318" s="86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9"/>
      <c r="B319" s="86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9"/>
      <c r="B320" s="86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9"/>
      <c r="B321" s="86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9"/>
      <c r="B322" s="86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9"/>
      <c r="B323" s="86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9"/>
      <c r="B324" s="86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9"/>
      <c r="B325" s="86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9"/>
      <c r="B326" s="86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9"/>
      <c r="B327" s="86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9"/>
      <c r="B328" s="86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9"/>
      <c r="B329" s="86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9"/>
      <c r="B330" s="86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9"/>
      <c r="B331" s="86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9"/>
      <c r="B332" s="86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9"/>
      <c r="B333" s="86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9"/>
      <c r="B334" s="86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9"/>
      <c r="B335" s="86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9"/>
      <c r="B336" s="86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9"/>
      <c r="B337" s="86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9"/>
      <c r="B338" s="86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9"/>
      <c r="B339" s="86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9"/>
      <c r="B340" s="86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9"/>
      <c r="B341" s="86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9"/>
      <c r="B342" s="86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9"/>
      <c r="B343" s="86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9"/>
      <c r="B344" s="86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9"/>
      <c r="B345" s="86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9"/>
      <c r="B346" s="86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9"/>
      <c r="B347" s="86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9"/>
      <c r="B348" s="86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9"/>
      <c r="B349" s="86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9"/>
      <c r="B350" s="86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9"/>
      <c r="B351" s="86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9"/>
      <c r="B352" s="86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9"/>
      <c r="B353" s="86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9"/>
      <c r="B354" s="86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9"/>
      <c r="B355" s="86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9"/>
      <c r="B356" s="86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9"/>
      <c r="B357" s="86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9"/>
      <c r="B358" s="86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9"/>
      <c r="B359" s="86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9"/>
      <c r="B360" s="86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9"/>
      <c r="B361" s="86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9"/>
      <c r="B362" s="86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9"/>
      <c r="B363" s="86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9"/>
      <c r="B364" s="86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9"/>
      <c r="B365" s="86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9"/>
      <c r="B366" s="86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9"/>
      <c r="B367" s="86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9"/>
      <c r="B368" s="86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9"/>
      <c r="B369" s="86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9"/>
      <c r="B370" s="86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9"/>
      <c r="B371" s="86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9"/>
      <c r="B372" s="86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9"/>
      <c r="B373" s="86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9"/>
      <c r="B374" s="86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9"/>
      <c r="B375" s="86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9"/>
      <c r="B376" s="86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9"/>
      <c r="B377" s="86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9"/>
      <c r="B378" s="86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9"/>
      <c r="B379" s="86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9"/>
      <c r="B380" s="86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9"/>
      <c r="B381" s="86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9"/>
      <c r="B382" s="86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9"/>
      <c r="B383" s="86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9"/>
      <c r="B384" s="86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9"/>
      <c r="B385" s="86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3" t="s">
        <v>0</v>
      </c>
      <c r="B2" s="83"/>
      <c r="C2" s="83"/>
      <c r="D2" s="83"/>
      <c r="E2" s="83"/>
      <c r="F2" s="83"/>
      <c r="G2" s="83"/>
      <c r="H2" s="83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4"/>
      <c r="B4" s="87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5"/>
      <c r="B5" s="87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5"/>
      <c r="B6" s="87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5"/>
      <c r="B7" s="87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5"/>
      <c r="B8" s="87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5"/>
      <c r="B9" s="87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5"/>
      <c r="B10" s="87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5"/>
      <c r="B11" s="87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5"/>
      <c r="B12" s="87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5"/>
      <c r="B13" s="87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5"/>
      <c r="B14" s="87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5"/>
      <c r="B15" s="87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5"/>
      <c r="B16" s="87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5"/>
      <c r="B17" s="87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5"/>
      <c r="B18" s="87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5"/>
      <c r="B19" s="87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5"/>
      <c r="B20" s="87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5"/>
      <c r="B21" s="86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5"/>
      <c r="B22" s="86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5"/>
      <c r="B23" s="86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5"/>
      <c r="B24" s="86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5"/>
      <c r="B25" s="86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5"/>
      <c r="B26" s="86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5"/>
      <c r="B27" s="86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5"/>
      <c r="B28" s="86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5"/>
      <c r="B29" s="86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5"/>
      <c r="B30" s="86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5"/>
      <c r="B31" s="86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5"/>
      <c r="B32" s="86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5"/>
      <c r="B33" s="80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5"/>
      <c r="B34" s="81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5"/>
      <c r="B35" s="81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5"/>
      <c r="B36" s="81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5"/>
      <c r="B37" s="81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5"/>
      <c r="B38" s="81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5"/>
      <c r="B39" s="81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5"/>
      <c r="B40" s="81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5"/>
      <c r="B41" s="81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5"/>
      <c r="B42" s="81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5"/>
      <c r="B43" s="81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5"/>
      <c r="B44" s="81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5"/>
      <c r="B45" s="81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5"/>
      <c r="B46" s="82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9"/>
      <c r="B47" s="80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9"/>
      <c r="B48" s="81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9"/>
      <c r="B49" s="81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9"/>
      <c r="B50" s="81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9"/>
      <c r="B51" s="81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9"/>
      <c r="B52" s="81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9"/>
      <c r="B53" s="81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9"/>
      <c r="B54" s="81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9"/>
      <c r="B55" s="81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9"/>
      <c r="B56" s="81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9"/>
      <c r="B57" s="81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9"/>
      <c r="B58" s="81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9"/>
      <c r="B59" s="81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9"/>
      <c r="B60" s="81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9"/>
      <c r="B61" s="81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9"/>
      <c r="B62" s="81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9"/>
      <c r="B63" s="81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9"/>
      <c r="B64" s="82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9"/>
      <c r="B65" s="80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9"/>
      <c r="B66" s="81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9"/>
      <c r="B67" s="81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9"/>
      <c r="B68" s="81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9"/>
      <c r="B69" s="81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9"/>
      <c r="B70" s="81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9"/>
      <c r="B71" s="81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9"/>
      <c r="B72" s="81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9"/>
      <c r="B73" s="81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9"/>
      <c r="B74" s="81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9"/>
      <c r="B75" s="81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9"/>
      <c r="B76" s="81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9"/>
      <c r="B77" s="81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9"/>
      <c r="B78" s="81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9"/>
      <c r="B79" s="81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9"/>
      <c r="B80" s="81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9"/>
      <c r="B81" s="81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9"/>
      <c r="B82" s="81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9"/>
      <c r="B83" s="81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9"/>
      <c r="B84" s="81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9"/>
      <c r="B85" s="81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9"/>
      <c r="B86" s="81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9"/>
      <c r="B87" s="81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9"/>
      <c r="B88" s="81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9"/>
      <c r="B89" s="81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9"/>
      <c r="B90" s="81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9"/>
      <c r="B91" s="81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9"/>
      <c r="B92" s="81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9"/>
      <c r="B93" s="81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9"/>
      <c r="B94" s="81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9"/>
      <c r="B95" s="81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9"/>
      <c r="B96" s="82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5"/>
      <c r="B97" s="86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5"/>
      <c r="B98" s="86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5"/>
      <c r="B99" s="86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5"/>
      <c r="B100" s="86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5"/>
      <c r="B101" s="86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5"/>
      <c r="B102" s="86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5"/>
      <c r="B103" s="86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5"/>
      <c r="B104" s="86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5"/>
      <c r="B105" s="86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5"/>
      <c r="B106" s="86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5"/>
      <c r="B107" s="86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5"/>
      <c r="B108" s="86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5"/>
      <c r="B109" s="86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5"/>
      <c r="B110" s="86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5"/>
      <c r="B111" s="86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5"/>
      <c r="B112" s="80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5"/>
      <c r="B113" s="81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5"/>
      <c r="B114" s="81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5"/>
      <c r="B115" s="81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5"/>
      <c r="B116" s="81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5"/>
      <c r="B117" s="81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5"/>
      <c r="B118" s="81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5"/>
      <c r="B119" s="81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5"/>
      <c r="B120" s="81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5"/>
      <c r="B121" s="81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5"/>
      <c r="B122" s="81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5"/>
      <c r="B123" s="81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5"/>
      <c r="B124" s="81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5"/>
      <c r="B125" s="81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5"/>
      <c r="B126" s="81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5"/>
      <c r="B127" s="81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5"/>
      <c r="B128" s="81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5"/>
      <c r="B129" s="81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5"/>
      <c r="B130" s="81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5"/>
      <c r="B131" s="82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4"/>
      <c r="B132" s="86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5"/>
      <c r="B133" s="86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5"/>
      <c r="B134" s="86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5"/>
      <c r="B135" s="86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5"/>
      <c r="B136" s="86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5"/>
      <c r="B137" s="86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5"/>
      <c r="B138" s="86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5"/>
      <c r="B139" s="86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5"/>
      <c r="B140" s="86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5"/>
      <c r="B141" s="86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5"/>
      <c r="B142" s="86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5"/>
      <c r="B143" s="86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5"/>
      <c r="B144" s="86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5"/>
      <c r="B145" s="86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5"/>
      <c r="B146" s="86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5"/>
      <c r="B147" s="86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5"/>
      <c r="B148" s="86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5"/>
      <c r="B149" s="86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5"/>
      <c r="B150" s="86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4"/>
      <c r="B151" s="86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5"/>
      <c r="B152" s="86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5"/>
      <c r="B153" s="86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5"/>
      <c r="B154" s="86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5"/>
      <c r="B155" s="86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4"/>
      <c r="B156" s="86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5"/>
      <c r="B157" s="86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5"/>
      <c r="B158" s="86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5"/>
      <c r="B159" s="86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5"/>
      <c r="B160" s="86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5"/>
      <c r="B161" s="86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5"/>
      <c r="B162" s="86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5"/>
      <c r="B163" s="86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5"/>
      <c r="B164" s="86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5"/>
      <c r="B165" s="86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5"/>
      <c r="B166" s="86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5"/>
      <c r="B167" s="86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5"/>
      <c r="B168" s="86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5"/>
      <c r="B169" s="86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5"/>
      <c r="B170" s="86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5"/>
      <c r="B171" s="86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4"/>
      <c r="B172" s="87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5"/>
      <c r="B173" s="87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5"/>
      <c r="B174" s="87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5"/>
      <c r="B175" s="87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5"/>
      <c r="B176" s="87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5"/>
      <c r="B177" s="87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5"/>
      <c r="B178" s="87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5"/>
      <c r="B179" s="87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5"/>
      <c r="B180" s="87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5"/>
      <c r="B181" s="87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5"/>
      <c r="B182" s="87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5"/>
      <c r="B183" s="87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5"/>
      <c r="B184" s="87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4"/>
      <c r="B185" s="86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5"/>
      <c r="B186" s="86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5"/>
      <c r="B187" s="86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5"/>
      <c r="B188" s="86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5"/>
      <c r="B189" s="86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5"/>
      <c r="B190" s="86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5"/>
      <c r="B191" s="86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5"/>
      <c r="B192" s="86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4"/>
      <c r="B193" s="80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5"/>
      <c r="B194" s="81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5"/>
      <c r="B195" s="81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5"/>
      <c r="B196" s="81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5"/>
      <c r="B197" s="81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5"/>
      <c r="B198" s="81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5"/>
      <c r="B199" s="81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5"/>
      <c r="B200" s="81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5"/>
      <c r="B201" s="81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5"/>
      <c r="B202" s="81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5"/>
      <c r="B203" s="81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8"/>
      <c r="B204" s="82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4"/>
      <c r="B205" s="89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5"/>
      <c r="B206" s="90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5"/>
      <c r="B207" s="90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5"/>
      <c r="B208" s="90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5"/>
      <c r="B209" s="90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5"/>
      <c r="B210" s="90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5"/>
      <c r="B211" s="90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5"/>
      <c r="B212" s="90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5"/>
      <c r="B213" s="90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5"/>
      <c r="B214" s="90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5"/>
      <c r="B215" s="90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5"/>
      <c r="B216" s="90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5"/>
      <c r="B217" s="90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5"/>
      <c r="B218" s="90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5"/>
      <c r="B219" s="90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5"/>
      <c r="B220" s="90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5"/>
      <c r="B221" s="90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5"/>
      <c r="B222" s="90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4"/>
      <c r="B223" s="80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5"/>
      <c r="B224" s="81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5"/>
      <c r="B225" s="81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5"/>
      <c r="B226" s="81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5"/>
      <c r="B227" s="81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5"/>
      <c r="B228" s="81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5"/>
      <c r="B229" s="81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5"/>
      <c r="B230" s="81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5"/>
      <c r="B231" s="81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5"/>
      <c r="B232" s="81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5"/>
      <c r="B233" s="81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5"/>
      <c r="B234" s="81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5"/>
      <c r="B235" s="81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5"/>
      <c r="B236" s="81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5"/>
      <c r="B237" s="80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5"/>
      <c r="B238" s="81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5"/>
      <c r="B239" s="81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5"/>
      <c r="B240" s="81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5"/>
      <c r="B241" s="81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5"/>
      <c r="B242" s="81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5"/>
      <c r="B243" s="81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5"/>
      <c r="B244" s="81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5"/>
      <c r="B245" s="81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5"/>
      <c r="B246" s="81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5"/>
      <c r="B247" s="81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5"/>
      <c r="B248" s="81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5"/>
      <c r="B249" s="81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5"/>
      <c r="B250" s="81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5"/>
      <c r="B251" s="81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5"/>
      <c r="B252" s="81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5"/>
      <c r="B253" s="81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5"/>
      <c r="B254" s="81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5"/>
      <c r="B255" s="81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5"/>
      <c r="B256" s="81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5"/>
      <c r="B257" s="81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5"/>
      <c r="B258" s="81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5"/>
      <c r="B259" s="81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5"/>
      <c r="B260" s="81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5"/>
      <c r="B261" s="81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5"/>
      <c r="B262" s="81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5"/>
      <c r="B263" s="81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5"/>
      <c r="B264" s="81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8"/>
      <c r="B265" s="82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4"/>
      <c r="B267" s="80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5"/>
      <c r="B268" s="81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5"/>
      <c r="B269" s="81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5"/>
      <c r="B270" s="81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5"/>
      <c r="B271" s="81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5"/>
      <c r="B272" s="81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5"/>
      <c r="B273" s="81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5"/>
      <c r="B274" s="81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5"/>
      <c r="B275" s="81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5"/>
      <c r="B276" s="81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5"/>
      <c r="B277" s="81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5"/>
      <c r="B278" s="81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5"/>
      <c r="B279" s="80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5"/>
      <c r="B280" s="81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5"/>
      <c r="B281" s="81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5"/>
      <c r="B282" s="81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5"/>
      <c r="B283" s="81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5"/>
      <c r="B284" s="81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5"/>
      <c r="B285" s="81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5"/>
      <c r="B286" s="81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5"/>
      <c r="B287" s="81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5"/>
      <c r="B288" s="81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5"/>
      <c r="B289" s="81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5"/>
      <c r="B290" s="81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5"/>
      <c r="B291" s="81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5"/>
      <c r="B292" s="81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5"/>
      <c r="B293" s="81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5"/>
      <c r="B294" s="81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5"/>
      <c r="B295" s="81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5"/>
      <c r="B296" s="81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5"/>
      <c r="B297" s="81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5"/>
      <c r="B298" s="81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4"/>
      <c r="B300" s="80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5"/>
      <c r="B301" s="81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5"/>
      <c r="B302" s="81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5"/>
      <c r="B303" s="81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5"/>
      <c r="B304" s="81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5"/>
      <c r="B305" s="81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5"/>
      <c r="B306" s="81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5"/>
      <c r="B307" s="81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5"/>
      <c r="B308" s="81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5"/>
      <c r="B309" s="81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5"/>
      <c r="B310" s="81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5"/>
      <c r="B311" s="81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5"/>
      <c r="B312" s="81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5"/>
      <c r="B313" s="81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5"/>
      <c r="B314" s="81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5"/>
      <c r="B315" s="81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5"/>
      <c r="B316" s="81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5"/>
      <c r="B317" s="81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5"/>
      <c r="B318" s="80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5"/>
      <c r="B319" s="81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5"/>
      <c r="B320" s="81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5"/>
      <c r="B321" s="81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5"/>
      <c r="B322" s="81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5"/>
      <c r="B323" s="81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5"/>
      <c r="B324" s="81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5"/>
      <c r="B325" s="81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5"/>
      <c r="B326" s="81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5"/>
      <c r="B327" s="81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5"/>
      <c r="B328" s="81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5"/>
      <c r="B329" s="81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5"/>
      <c r="B330" s="81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5"/>
      <c r="B331" s="81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5"/>
      <c r="B332" s="81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5"/>
      <c r="B333" s="81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5"/>
      <c r="B334" s="81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5"/>
      <c r="B336" s="80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5"/>
      <c r="B337" s="81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5"/>
      <c r="B338" s="81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5"/>
      <c r="B339" s="81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5"/>
      <c r="B340" s="81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5"/>
      <c r="B341" s="81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5"/>
      <c r="B342" s="81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5"/>
      <c r="B343" s="81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5"/>
      <c r="B344" s="81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5"/>
      <c r="B345" s="81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5"/>
      <c r="B346" s="81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5"/>
      <c r="B347" s="81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5"/>
      <c r="B348" s="81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5"/>
      <c r="B349" s="81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5"/>
      <c r="B350" s="81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5"/>
      <c r="B351" s="81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5"/>
      <c r="B352" s="81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5"/>
      <c r="B353" s="81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5"/>
      <c r="B354" s="81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4"/>
      <c r="B356" s="80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5"/>
      <c r="B357" s="81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5"/>
      <c r="B358" s="81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5"/>
      <c r="B359" s="81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5"/>
      <c r="B360" s="81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5"/>
      <c r="B361" s="81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5"/>
      <c r="B362" s="81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5"/>
      <c r="B363" s="81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5"/>
      <c r="B364" s="81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5"/>
      <c r="B365" s="80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5"/>
      <c r="B366" s="81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5"/>
      <c r="B367" s="81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5"/>
      <c r="B368" s="81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5"/>
      <c r="B369" s="81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5"/>
      <c r="B370" s="81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5"/>
      <c r="B371" s="81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5"/>
      <c r="B372" s="81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5"/>
      <c r="B373" s="81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5"/>
      <c r="B374" s="81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5"/>
      <c r="B375" s="81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5"/>
      <c r="B376" s="81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1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2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4"/>
      <c r="B380" s="89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5"/>
      <c r="B381" s="90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5"/>
      <c r="B382" s="90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5"/>
      <c r="B383" s="90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5"/>
      <c r="B384" s="90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5"/>
      <c r="B385" s="90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5"/>
      <c r="B386" s="90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5"/>
      <c r="B387" s="90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5"/>
      <c r="B388" s="90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5"/>
      <c r="B389" s="90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5"/>
      <c r="B390" s="80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5"/>
      <c r="B391" s="81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5"/>
      <c r="B392" s="81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5"/>
      <c r="B393" s="81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5"/>
      <c r="B394" s="81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5"/>
      <c r="B395" s="81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5"/>
      <c r="B396" s="81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9"/>
      <c r="B398" s="91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9"/>
      <c r="B399" s="92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9"/>
      <c r="B400" s="92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9"/>
      <c r="B401" s="92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9"/>
      <c r="B402" s="92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9"/>
      <c r="B403" s="92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9"/>
      <c r="B404" s="92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9"/>
      <c r="B405" s="92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9"/>
      <c r="B406" s="92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9"/>
      <c r="B407" s="92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9"/>
      <c r="B408" s="80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9"/>
      <c r="B409" s="81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9"/>
      <c r="B410" s="81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9"/>
      <c r="B411" s="81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9"/>
      <c r="B412" s="81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9"/>
      <c r="B413" s="81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9"/>
      <c r="B414" s="81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9"/>
      <c r="B415" s="81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9"/>
      <c r="B416" s="81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9"/>
      <c r="B417" s="82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9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9"/>
  <sheetViews>
    <sheetView tabSelected="1" topLeftCell="A22" zoomScaleNormal="100" workbookViewId="0">
      <selection activeCell="M39" sqref="M39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101" t="s">
        <v>105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</row>
    <row r="4" spans="1:15" ht="90" customHeight="1" x14ac:dyDescent="0.25">
      <c r="A4" s="102" t="s">
        <v>1</v>
      </c>
      <c r="B4" s="89" t="s">
        <v>2</v>
      </c>
      <c r="C4" s="89" t="s">
        <v>3</v>
      </c>
      <c r="D4" s="105" t="s">
        <v>4</v>
      </c>
      <c r="E4" s="89" t="s">
        <v>106</v>
      </c>
      <c r="F4" s="89" t="s">
        <v>107</v>
      </c>
      <c r="G4" s="89" t="s">
        <v>108</v>
      </c>
      <c r="H4" s="107" t="s">
        <v>109</v>
      </c>
      <c r="I4" s="107"/>
      <c r="J4" s="107" t="s">
        <v>110</v>
      </c>
      <c r="K4" s="107"/>
      <c r="L4" s="107" t="s">
        <v>111</v>
      </c>
      <c r="M4" s="107"/>
      <c r="N4" s="107" t="s">
        <v>112</v>
      </c>
      <c r="O4" s="107"/>
    </row>
    <row r="5" spans="1:15" ht="15.75" x14ac:dyDescent="0.25">
      <c r="A5" s="103"/>
      <c r="B5" s="104"/>
      <c r="C5" s="104"/>
      <c r="D5" s="106"/>
      <c r="E5" s="104"/>
      <c r="F5" s="104"/>
      <c r="G5" s="104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93" t="s">
        <v>126</v>
      </c>
      <c r="B6" s="77" t="s">
        <v>121</v>
      </c>
      <c r="C6" s="3" t="s">
        <v>41</v>
      </c>
      <c r="D6" s="4" t="s">
        <v>27</v>
      </c>
      <c r="E6" s="63" t="s">
        <v>120</v>
      </c>
      <c r="F6" s="64">
        <v>1</v>
      </c>
      <c r="G6" s="65"/>
      <c r="H6" s="71">
        <v>97</v>
      </c>
      <c r="I6" s="74">
        <f t="shared" ref="I6:I21" si="0">H6*1.95583</f>
        <v>189.71550999999999</v>
      </c>
      <c r="J6" s="71">
        <f>F6*H6</f>
        <v>97</v>
      </c>
      <c r="K6" s="74">
        <f>F6*I6</f>
        <v>189.71550999999999</v>
      </c>
      <c r="L6" s="94"/>
      <c r="M6" s="94"/>
      <c r="N6" s="94"/>
      <c r="O6" s="94"/>
    </row>
    <row r="7" spans="1:15" ht="18" customHeight="1" x14ac:dyDescent="0.25">
      <c r="A7" s="93"/>
      <c r="B7" s="62"/>
      <c r="C7" s="3" t="s">
        <v>41</v>
      </c>
      <c r="D7" s="4" t="s">
        <v>29</v>
      </c>
      <c r="E7" s="63" t="s">
        <v>120</v>
      </c>
      <c r="F7" s="64">
        <v>1</v>
      </c>
      <c r="G7" s="65"/>
      <c r="H7" s="71">
        <v>77</v>
      </c>
      <c r="I7" s="74">
        <f t="shared" si="0"/>
        <v>150.59890999999999</v>
      </c>
      <c r="J7" s="71">
        <f t="shared" ref="J7:J8" si="1">F7*H7</f>
        <v>77</v>
      </c>
      <c r="K7" s="74">
        <f t="shared" ref="K7:K8" si="2">F7*I7</f>
        <v>150.59890999999999</v>
      </c>
      <c r="L7" s="94"/>
      <c r="M7" s="94"/>
      <c r="N7" s="94"/>
      <c r="O7" s="94"/>
    </row>
    <row r="8" spans="1:15" ht="18" customHeight="1" x14ac:dyDescent="0.25">
      <c r="A8" s="93"/>
      <c r="B8" s="62"/>
      <c r="C8" s="3" t="s">
        <v>41</v>
      </c>
      <c r="D8" s="4" t="s">
        <v>46</v>
      </c>
      <c r="E8" s="63" t="s">
        <v>120</v>
      </c>
      <c r="F8" s="64">
        <v>5</v>
      </c>
      <c r="G8" s="65"/>
      <c r="H8" s="71">
        <v>61</v>
      </c>
      <c r="I8" s="74">
        <f t="shared" si="0"/>
        <v>119.30562999999999</v>
      </c>
      <c r="J8" s="71">
        <f t="shared" si="1"/>
        <v>305</v>
      </c>
      <c r="K8" s="74">
        <f t="shared" si="2"/>
        <v>596.52814999999998</v>
      </c>
      <c r="L8" s="94"/>
      <c r="M8" s="94"/>
      <c r="N8" s="94"/>
      <c r="O8" s="94"/>
    </row>
    <row r="9" spans="1:15" ht="18" customHeight="1" x14ac:dyDescent="0.25">
      <c r="A9" s="93"/>
      <c r="B9" s="62"/>
      <c r="C9" s="3" t="s">
        <v>41</v>
      </c>
      <c r="D9" s="4" t="s">
        <v>12</v>
      </c>
      <c r="E9" s="63" t="s">
        <v>115</v>
      </c>
      <c r="F9" s="64">
        <v>4</v>
      </c>
      <c r="G9" s="65">
        <v>7</v>
      </c>
      <c r="H9" s="71">
        <v>29.7</v>
      </c>
      <c r="I9" s="74">
        <f t="shared" si="0"/>
        <v>58.088150999999996</v>
      </c>
      <c r="J9" s="71">
        <f>G9*H9</f>
        <v>207.9</v>
      </c>
      <c r="K9" s="74">
        <f>G9*I9</f>
        <v>406.61705699999999</v>
      </c>
      <c r="L9" s="94"/>
      <c r="M9" s="94"/>
      <c r="N9" s="94"/>
      <c r="O9" s="94"/>
    </row>
    <row r="10" spans="1:15" ht="18" customHeight="1" x14ac:dyDescent="0.25">
      <c r="A10" s="93"/>
      <c r="B10" s="62"/>
      <c r="C10" s="3" t="s">
        <v>32</v>
      </c>
      <c r="D10" s="4" t="s">
        <v>46</v>
      </c>
      <c r="E10" s="63" t="s">
        <v>120</v>
      </c>
      <c r="F10" s="64">
        <v>2</v>
      </c>
      <c r="G10" s="65"/>
      <c r="H10" s="71">
        <v>61</v>
      </c>
      <c r="I10" s="74">
        <f t="shared" si="0"/>
        <v>119.30562999999999</v>
      </c>
      <c r="J10" s="71">
        <f>F10*H10</f>
        <v>122</v>
      </c>
      <c r="K10" s="74">
        <f>F10*I10</f>
        <v>238.61125999999999</v>
      </c>
      <c r="L10" s="94"/>
      <c r="M10" s="94"/>
      <c r="N10" s="94"/>
      <c r="O10" s="94"/>
    </row>
    <row r="11" spans="1:15" ht="18" customHeight="1" x14ac:dyDescent="0.25">
      <c r="A11" s="93"/>
      <c r="B11" s="62"/>
      <c r="C11" s="3" t="s">
        <v>32</v>
      </c>
      <c r="D11" s="4" t="s">
        <v>12</v>
      </c>
      <c r="E11" s="63" t="s">
        <v>115</v>
      </c>
      <c r="F11" s="64">
        <v>2</v>
      </c>
      <c r="G11" s="65">
        <v>3</v>
      </c>
      <c r="H11" s="71">
        <v>29.7</v>
      </c>
      <c r="I11" s="74">
        <f t="shared" si="0"/>
        <v>58.088150999999996</v>
      </c>
      <c r="J11" s="71">
        <f>G11*H11</f>
        <v>89.1</v>
      </c>
      <c r="K11" s="74">
        <f>G11*I11</f>
        <v>174.264453</v>
      </c>
      <c r="L11" s="94"/>
      <c r="M11" s="94"/>
      <c r="N11" s="94"/>
      <c r="O11" s="94"/>
    </row>
    <row r="12" spans="1:15" ht="18" customHeight="1" x14ac:dyDescent="0.25">
      <c r="A12" s="93"/>
      <c r="B12" s="62"/>
      <c r="C12" s="3" t="s">
        <v>33</v>
      </c>
      <c r="D12" s="4" t="s">
        <v>43</v>
      </c>
      <c r="E12" s="63" t="s">
        <v>120</v>
      </c>
      <c r="F12" s="64">
        <v>1</v>
      </c>
      <c r="G12" s="65"/>
      <c r="H12" s="71">
        <v>66</v>
      </c>
      <c r="I12" s="74">
        <f t="shared" si="0"/>
        <v>129.08477999999999</v>
      </c>
      <c r="J12" s="71">
        <f t="shared" ref="J12:J15" si="3">F12*H12</f>
        <v>66</v>
      </c>
      <c r="K12" s="74">
        <f t="shared" ref="K12:K15" si="4">F12*I12</f>
        <v>129.08477999999999</v>
      </c>
      <c r="L12" s="94"/>
      <c r="M12" s="94"/>
      <c r="N12" s="94"/>
      <c r="O12" s="94"/>
    </row>
    <row r="13" spans="1:15" ht="18" customHeight="1" x14ac:dyDescent="0.25">
      <c r="A13" s="93"/>
      <c r="B13" s="62"/>
      <c r="C13" s="3" t="s">
        <v>33</v>
      </c>
      <c r="D13" s="4" t="s">
        <v>27</v>
      </c>
      <c r="E13" s="63" t="s">
        <v>120</v>
      </c>
      <c r="F13" s="64">
        <v>1</v>
      </c>
      <c r="G13" s="65"/>
      <c r="H13" s="71">
        <v>56</v>
      </c>
      <c r="I13" s="74">
        <f t="shared" si="0"/>
        <v>109.52647999999999</v>
      </c>
      <c r="J13" s="71">
        <f t="shared" si="3"/>
        <v>56</v>
      </c>
      <c r="K13" s="74">
        <f t="shared" si="4"/>
        <v>109.52647999999999</v>
      </c>
      <c r="L13" s="94"/>
      <c r="M13" s="94"/>
      <c r="N13" s="94"/>
      <c r="O13" s="94"/>
    </row>
    <row r="14" spans="1:15" ht="18" customHeight="1" x14ac:dyDescent="0.25">
      <c r="A14" s="93"/>
      <c r="B14" s="62"/>
      <c r="C14" s="3" t="s">
        <v>33</v>
      </c>
      <c r="D14" s="4" t="s">
        <v>29</v>
      </c>
      <c r="E14" s="63" t="s">
        <v>120</v>
      </c>
      <c r="F14" s="64">
        <v>1</v>
      </c>
      <c r="G14" s="65"/>
      <c r="H14" s="71">
        <v>56</v>
      </c>
      <c r="I14" s="74">
        <f t="shared" si="0"/>
        <v>109.52647999999999</v>
      </c>
      <c r="J14" s="71">
        <f t="shared" si="3"/>
        <v>56</v>
      </c>
      <c r="K14" s="74">
        <f t="shared" si="4"/>
        <v>109.52647999999999</v>
      </c>
      <c r="L14" s="94"/>
      <c r="M14" s="94"/>
      <c r="N14" s="94"/>
      <c r="O14" s="94"/>
    </row>
    <row r="15" spans="1:15" ht="18" customHeight="1" x14ac:dyDescent="0.25">
      <c r="A15" s="93"/>
      <c r="B15" s="62"/>
      <c r="C15" s="3" t="s">
        <v>33</v>
      </c>
      <c r="D15" s="4" t="s">
        <v>46</v>
      </c>
      <c r="E15" s="63" t="s">
        <v>120</v>
      </c>
      <c r="F15" s="64">
        <v>7</v>
      </c>
      <c r="G15" s="65"/>
      <c r="H15" s="71">
        <v>54</v>
      </c>
      <c r="I15" s="74">
        <f t="shared" si="0"/>
        <v>105.61481999999999</v>
      </c>
      <c r="J15" s="71">
        <f t="shared" si="3"/>
        <v>378</v>
      </c>
      <c r="K15" s="74">
        <f t="shared" si="4"/>
        <v>739.30373999999995</v>
      </c>
      <c r="L15" s="94"/>
      <c r="M15" s="94"/>
      <c r="N15" s="94"/>
      <c r="O15" s="94"/>
    </row>
    <row r="16" spans="1:15" ht="18" customHeight="1" x14ac:dyDescent="0.25">
      <c r="A16" s="93"/>
      <c r="B16" s="62"/>
      <c r="C16" s="3" t="s">
        <v>33</v>
      </c>
      <c r="D16" s="4" t="s">
        <v>12</v>
      </c>
      <c r="E16" s="63" t="s">
        <v>115</v>
      </c>
      <c r="F16" s="64">
        <v>10</v>
      </c>
      <c r="G16" s="65">
        <v>17</v>
      </c>
      <c r="H16" s="71">
        <v>29.7</v>
      </c>
      <c r="I16" s="74">
        <f t="shared" si="0"/>
        <v>58.088150999999996</v>
      </c>
      <c r="J16" s="71">
        <f>G16*H16</f>
        <v>504.9</v>
      </c>
      <c r="K16" s="74">
        <f>G16*I16</f>
        <v>987.49856699999998</v>
      </c>
      <c r="L16" s="94"/>
      <c r="M16" s="94"/>
      <c r="N16" s="94"/>
      <c r="O16" s="94"/>
    </row>
    <row r="17" spans="1:15" ht="18" customHeight="1" x14ac:dyDescent="0.25">
      <c r="A17" s="93"/>
      <c r="B17" s="62"/>
      <c r="C17" s="3" t="s">
        <v>21</v>
      </c>
      <c r="D17" s="4" t="s">
        <v>46</v>
      </c>
      <c r="E17" s="63" t="s">
        <v>120</v>
      </c>
      <c r="F17" s="64">
        <v>1</v>
      </c>
      <c r="G17" s="65"/>
      <c r="H17" s="71">
        <v>54</v>
      </c>
      <c r="I17" s="74">
        <f t="shared" si="0"/>
        <v>105.61481999999999</v>
      </c>
      <c r="J17" s="71">
        <f>F17*H17</f>
        <v>54</v>
      </c>
      <c r="K17" s="74">
        <f>F17*I17</f>
        <v>105.61481999999999</v>
      </c>
      <c r="L17" s="94"/>
      <c r="M17" s="94"/>
      <c r="N17" s="94"/>
      <c r="O17" s="94"/>
    </row>
    <row r="18" spans="1:15" ht="18" customHeight="1" x14ac:dyDescent="0.25">
      <c r="A18" s="93"/>
      <c r="B18" s="62"/>
      <c r="C18" s="3" t="s">
        <v>21</v>
      </c>
      <c r="D18" s="4" t="s">
        <v>12</v>
      </c>
      <c r="E18" s="63" t="s">
        <v>115</v>
      </c>
      <c r="F18" s="64">
        <v>1</v>
      </c>
      <c r="G18" s="65">
        <v>2</v>
      </c>
      <c r="H18" s="71">
        <v>29.7</v>
      </c>
      <c r="I18" s="74">
        <f t="shared" si="0"/>
        <v>58.088150999999996</v>
      </c>
      <c r="J18" s="71">
        <f>G18*H18</f>
        <v>59.4</v>
      </c>
      <c r="K18" s="74">
        <f>G18*I18</f>
        <v>116.17630199999999</v>
      </c>
      <c r="L18" s="94"/>
      <c r="M18" s="94"/>
      <c r="N18" s="94"/>
      <c r="O18" s="94"/>
    </row>
    <row r="19" spans="1:15" ht="18" customHeight="1" x14ac:dyDescent="0.25">
      <c r="A19" s="93"/>
      <c r="B19" s="62"/>
      <c r="C19" s="3" t="s">
        <v>15</v>
      </c>
      <c r="D19" s="4" t="s">
        <v>46</v>
      </c>
      <c r="E19" s="63" t="s">
        <v>120</v>
      </c>
      <c r="F19" s="64">
        <v>2</v>
      </c>
      <c r="G19" s="65"/>
      <c r="H19" s="71">
        <v>54</v>
      </c>
      <c r="I19" s="74">
        <f t="shared" si="0"/>
        <v>105.61481999999999</v>
      </c>
      <c r="J19" s="71">
        <f>F19*H19</f>
        <v>108</v>
      </c>
      <c r="K19" s="74">
        <f>F19*I19</f>
        <v>211.22963999999999</v>
      </c>
      <c r="L19" s="94"/>
      <c r="M19" s="94"/>
      <c r="N19" s="94"/>
      <c r="O19" s="94"/>
    </row>
    <row r="20" spans="1:15" ht="18" customHeight="1" x14ac:dyDescent="0.25">
      <c r="A20" s="93"/>
      <c r="B20" s="62"/>
      <c r="C20" s="3" t="s">
        <v>15</v>
      </c>
      <c r="D20" s="4" t="s">
        <v>12</v>
      </c>
      <c r="E20" s="63" t="s">
        <v>115</v>
      </c>
      <c r="F20" s="64">
        <v>8</v>
      </c>
      <c r="G20" s="65">
        <v>13</v>
      </c>
      <c r="H20" s="71">
        <v>29.7</v>
      </c>
      <c r="I20" s="74">
        <f t="shared" si="0"/>
        <v>58.088150999999996</v>
      </c>
      <c r="J20" s="71">
        <f t="shared" ref="J20:J21" si="5">G20*H20</f>
        <v>386.09999999999997</v>
      </c>
      <c r="K20" s="74">
        <f t="shared" ref="K20:K21" si="6">G20*I20</f>
        <v>755.14596299999994</v>
      </c>
      <c r="L20" s="94"/>
      <c r="M20" s="94"/>
      <c r="N20" s="94"/>
      <c r="O20" s="94"/>
    </row>
    <row r="21" spans="1:15" ht="18" customHeight="1" x14ac:dyDescent="0.25">
      <c r="A21" s="93"/>
      <c r="B21" s="62"/>
      <c r="C21" s="3" t="s">
        <v>18</v>
      </c>
      <c r="D21" s="4" t="s">
        <v>12</v>
      </c>
      <c r="E21" s="63" t="s">
        <v>115</v>
      </c>
      <c r="F21" s="64">
        <v>4</v>
      </c>
      <c r="G21" s="65">
        <v>7</v>
      </c>
      <c r="H21" s="71">
        <v>29.7</v>
      </c>
      <c r="I21" s="74">
        <f t="shared" si="0"/>
        <v>58.088150999999996</v>
      </c>
      <c r="J21" s="71">
        <f t="shared" si="5"/>
        <v>207.9</v>
      </c>
      <c r="K21" s="74">
        <f t="shared" si="6"/>
        <v>406.61705699999999</v>
      </c>
      <c r="L21" s="94"/>
      <c r="M21" s="94"/>
      <c r="N21" s="94"/>
      <c r="O21" s="94"/>
    </row>
    <row r="22" spans="1:15" ht="18" customHeight="1" x14ac:dyDescent="0.25">
      <c r="A22" s="93"/>
      <c r="B22" s="66"/>
      <c r="C22" s="96" t="s">
        <v>122</v>
      </c>
      <c r="D22" s="97"/>
      <c r="E22" s="67"/>
      <c r="F22" s="68">
        <f>SUM(F6:F21)</f>
        <v>51</v>
      </c>
      <c r="G22" s="68">
        <f t="shared" ref="G22:K22" si="7">SUM(G6:G21)</f>
        <v>49</v>
      </c>
      <c r="H22" s="72"/>
      <c r="I22" s="75"/>
      <c r="J22" s="72">
        <f t="shared" si="7"/>
        <v>2774.3</v>
      </c>
      <c r="K22" s="75">
        <f t="shared" si="7"/>
        <v>5426.0591689999992</v>
      </c>
      <c r="L22" s="94"/>
      <c r="M22" s="94"/>
      <c r="N22" s="94"/>
      <c r="O22" s="94"/>
    </row>
    <row r="23" spans="1:15" ht="18" customHeight="1" x14ac:dyDescent="0.25">
      <c r="A23" s="93"/>
      <c r="B23" s="77" t="s">
        <v>123</v>
      </c>
      <c r="C23" s="3" t="s">
        <v>41</v>
      </c>
      <c r="D23" s="4" t="s">
        <v>47</v>
      </c>
      <c r="E23" s="63" t="s">
        <v>120</v>
      </c>
      <c r="F23" s="64">
        <v>1</v>
      </c>
      <c r="G23" s="65"/>
      <c r="H23" s="71">
        <v>153</v>
      </c>
      <c r="I23" s="74">
        <f t="shared" ref="I23:I37" si="8">H23*1.95583</f>
        <v>299.24198999999999</v>
      </c>
      <c r="J23" s="71">
        <f t="shared" ref="J23:J28" si="9">F23*H23</f>
        <v>153</v>
      </c>
      <c r="K23" s="74">
        <f t="shared" ref="K23:K28" si="10">F23*I23</f>
        <v>299.24198999999999</v>
      </c>
      <c r="L23" s="94"/>
      <c r="M23" s="94"/>
      <c r="N23" s="94"/>
      <c r="O23" s="94"/>
    </row>
    <row r="24" spans="1:15" ht="18" customHeight="1" x14ac:dyDescent="0.25">
      <c r="A24" s="93"/>
      <c r="B24" s="62"/>
      <c r="C24" s="3" t="s">
        <v>41</v>
      </c>
      <c r="D24" s="4" t="s">
        <v>124</v>
      </c>
      <c r="E24" s="63" t="s">
        <v>120</v>
      </c>
      <c r="F24" s="64">
        <v>1</v>
      </c>
      <c r="G24" s="65"/>
      <c r="H24" s="71">
        <v>112</v>
      </c>
      <c r="I24" s="74">
        <f t="shared" si="8"/>
        <v>219.05295999999998</v>
      </c>
      <c r="J24" s="71">
        <f t="shared" si="9"/>
        <v>112</v>
      </c>
      <c r="K24" s="74">
        <f t="shared" si="10"/>
        <v>219.05295999999998</v>
      </c>
      <c r="L24" s="94"/>
      <c r="M24" s="94"/>
      <c r="N24" s="94"/>
      <c r="O24" s="94"/>
    </row>
    <row r="25" spans="1:15" ht="18" customHeight="1" x14ac:dyDescent="0.25">
      <c r="A25" s="93"/>
      <c r="B25" s="62"/>
      <c r="C25" s="3" t="s">
        <v>41</v>
      </c>
      <c r="D25" s="4" t="s">
        <v>43</v>
      </c>
      <c r="E25" s="63" t="s">
        <v>120</v>
      </c>
      <c r="F25" s="64">
        <v>1</v>
      </c>
      <c r="G25" s="65"/>
      <c r="H25" s="71">
        <v>107</v>
      </c>
      <c r="I25" s="74">
        <f t="shared" si="8"/>
        <v>209.27381</v>
      </c>
      <c r="J25" s="71">
        <f t="shared" si="9"/>
        <v>107</v>
      </c>
      <c r="K25" s="74">
        <f t="shared" si="10"/>
        <v>209.27381</v>
      </c>
      <c r="L25" s="94"/>
      <c r="M25" s="94"/>
      <c r="N25" s="94"/>
      <c r="O25" s="94"/>
    </row>
    <row r="26" spans="1:15" ht="18" customHeight="1" x14ac:dyDescent="0.25">
      <c r="A26" s="93"/>
      <c r="B26" s="62"/>
      <c r="C26" s="3" t="s">
        <v>41</v>
      </c>
      <c r="D26" s="4" t="s">
        <v>27</v>
      </c>
      <c r="E26" s="63" t="s">
        <v>120</v>
      </c>
      <c r="F26" s="64">
        <v>7</v>
      </c>
      <c r="G26" s="65"/>
      <c r="H26" s="71">
        <v>97</v>
      </c>
      <c r="I26" s="74">
        <f t="shared" si="8"/>
        <v>189.71550999999999</v>
      </c>
      <c r="J26" s="71">
        <f t="shared" si="9"/>
        <v>679</v>
      </c>
      <c r="K26" s="74">
        <f t="shared" si="10"/>
        <v>1328.00857</v>
      </c>
      <c r="L26" s="94"/>
      <c r="M26" s="94"/>
      <c r="N26" s="94"/>
      <c r="O26" s="94"/>
    </row>
    <row r="27" spans="1:15" ht="18" customHeight="1" x14ac:dyDescent="0.25">
      <c r="A27" s="93"/>
      <c r="B27" s="62"/>
      <c r="C27" s="3" t="s">
        <v>41</v>
      </c>
      <c r="D27" s="4" t="s">
        <v>29</v>
      </c>
      <c r="E27" s="63" t="s">
        <v>120</v>
      </c>
      <c r="F27" s="64">
        <v>1</v>
      </c>
      <c r="G27" s="65"/>
      <c r="H27" s="71">
        <v>77</v>
      </c>
      <c r="I27" s="74">
        <f t="shared" si="8"/>
        <v>150.59890999999999</v>
      </c>
      <c r="J27" s="71">
        <f t="shared" si="9"/>
        <v>77</v>
      </c>
      <c r="K27" s="74">
        <f t="shared" si="10"/>
        <v>150.59890999999999</v>
      </c>
      <c r="L27" s="94"/>
      <c r="M27" s="94"/>
      <c r="N27" s="94"/>
      <c r="O27" s="94"/>
    </row>
    <row r="28" spans="1:15" ht="18" customHeight="1" x14ac:dyDescent="0.25">
      <c r="A28" s="93"/>
      <c r="B28" s="62"/>
      <c r="C28" s="3" t="s">
        <v>41</v>
      </c>
      <c r="D28" s="4" t="s">
        <v>46</v>
      </c>
      <c r="E28" s="63" t="s">
        <v>120</v>
      </c>
      <c r="F28" s="64">
        <v>8</v>
      </c>
      <c r="G28" s="65"/>
      <c r="H28" s="71">
        <v>61</v>
      </c>
      <c r="I28" s="74">
        <f t="shared" si="8"/>
        <v>119.30562999999999</v>
      </c>
      <c r="J28" s="71">
        <f t="shared" si="9"/>
        <v>488</v>
      </c>
      <c r="K28" s="74">
        <f t="shared" si="10"/>
        <v>954.44503999999995</v>
      </c>
      <c r="L28" s="94"/>
      <c r="M28" s="94"/>
      <c r="N28" s="94"/>
      <c r="O28" s="94"/>
    </row>
    <row r="29" spans="1:15" ht="18" customHeight="1" x14ac:dyDescent="0.25">
      <c r="A29" s="93"/>
      <c r="B29" s="62"/>
      <c r="C29" s="3" t="s">
        <v>41</v>
      </c>
      <c r="D29" s="4" t="s">
        <v>12</v>
      </c>
      <c r="E29" s="63" t="s">
        <v>115</v>
      </c>
      <c r="F29" s="64">
        <v>5</v>
      </c>
      <c r="G29" s="65">
        <v>8</v>
      </c>
      <c r="H29" s="71">
        <v>29.7</v>
      </c>
      <c r="I29" s="74">
        <f t="shared" si="8"/>
        <v>58.088150999999996</v>
      </c>
      <c r="J29" s="71">
        <f>G29*H29</f>
        <v>237.6</v>
      </c>
      <c r="K29" s="74">
        <f>G29*I29</f>
        <v>464.70520799999997</v>
      </c>
      <c r="L29" s="94"/>
      <c r="M29" s="94"/>
      <c r="N29" s="94"/>
      <c r="O29" s="94"/>
    </row>
    <row r="30" spans="1:15" ht="18" customHeight="1" x14ac:dyDescent="0.25">
      <c r="A30" s="93"/>
      <c r="B30" s="62"/>
      <c r="C30" s="3" t="s">
        <v>21</v>
      </c>
      <c r="D30" s="4" t="s">
        <v>43</v>
      </c>
      <c r="E30" s="63" t="s">
        <v>120</v>
      </c>
      <c r="F30" s="64">
        <v>0</v>
      </c>
      <c r="G30" s="65"/>
      <c r="H30" s="71">
        <v>82</v>
      </c>
      <c r="I30" s="74">
        <f t="shared" si="8"/>
        <v>160.37806</v>
      </c>
      <c r="J30" s="71">
        <f t="shared" ref="J30:J33" si="11">F30*H30</f>
        <v>0</v>
      </c>
      <c r="K30" s="74">
        <f t="shared" ref="K30:K33" si="12">F30*I30</f>
        <v>0</v>
      </c>
      <c r="L30" s="94"/>
      <c r="M30" s="94"/>
      <c r="N30" s="94"/>
      <c r="O30" s="94"/>
    </row>
    <row r="31" spans="1:15" ht="18" customHeight="1" x14ac:dyDescent="0.25">
      <c r="A31" s="93"/>
      <c r="B31" s="62"/>
      <c r="C31" s="3" t="s">
        <v>21</v>
      </c>
      <c r="D31" s="4" t="s">
        <v>27</v>
      </c>
      <c r="E31" s="63" t="s">
        <v>120</v>
      </c>
      <c r="F31" s="64">
        <v>1</v>
      </c>
      <c r="G31" s="65"/>
      <c r="H31" s="71">
        <v>77</v>
      </c>
      <c r="I31" s="74">
        <f t="shared" si="8"/>
        <v>150.59890999999999</v>
      </c>
      <c r="J31" s="71">
        <f t="shared" si="11"/>
        <v>77</v>
      </c>
      <c r="K31" s="74">
        <f t="shared" si="12"/>
        <v>150.59890999999999</v>
      </c>
      <c r="L31" s="94"/>
      <c r="M31" s="94"/>
      <c r="N31" s="94"/>
      <c r="O31" s="94"/>
    </row>
    <row r="32" spans="1:15" ht="18" customHeight="1" x14ac:dyDescent="0.25">
      <c r="A32" s="93"/>
      <c r="B32" s="62"/>
      <c r="C32" s="3" t="s">
        <v>21</v>
      </c>
      <c r="D32" s="4" t="s">
        <v>29</v>
      </c>
      <c r="E32" s="63" t="s">
        <v>120</v>
      </c>
      <c r="F32" s="64">
        <v>1</v>
      </c>
      <c r="G32" s="65"/>
      <c r="H32" s="71">
        <v>61</v>
      </c>
      <c r="I32" s="74">
        <f t="shared" si="8"/>
        <v>119.30562999999999</v>
      </c>
      <c r="J32" s="71">
        <f t="shared" si="11"/>
        <v>61</v>
      </c>
      <c r="K32" s="74">
        <f t="shared" si="12"/>
        <v>119.30562999999999</v>
      </c>
      <c r="L32" s="94"/>
      <c r="M32" s="94"/>
      <c r="N32" s="94"/>
      <c r="O32" s="94"/>
    </row>
    <row r="33" spans="1:15" ht="18" customHeight="1" x14ac:dyDescent="0.25">
      <c r="A33" s="93"/>
      <c r="B33" s="62"/>
      <c r="C33" s="3" t="s">
        <v>21</v>
      </c>
      <c r="D33" s="4" t="s">
        <v>46</v>
      </c>
      <c r="E33" s="63" t="s">
        <v>120</v>
      </c>
      <c r="F33" s="64">
        <v>10</v>
      </c>
      <c r="G33" s="65"/>
      <c r="H33" s="71">
        <v>54</v>
      </c>
      <c r="I33" s="74">
        <f t="shared" si="8"/>
        <v>105.61481999999999</v>
      </c>
      <c r="J33" s="71">
        <f t="shared" si="11"/>
        <v>540</v>
      </c>
      <c r="K33" s="74">
        <f t="shared" si="12"/>
        <v>1056.1481999999999</v>
      </c>
      <c r="L33" s="94"/>
      <c r="M33" s="94"/>
      <c r="N33" s="94"/>
      <c r="O33" s="94"/>
    </row>
    <row r="34" spans="1:15" ht="18" customHeight="1" x14ac:dyDescent="0.25">
      <c r="A34" s="93"/>
      <c r="B34" s="62"/>
      <c r="C34" s="3" t="s">
        <v>21</v>
      </c>
      <c r="D34" s="4" t="s">
        <v>12</v>
      </c>
      <c r="E34" s="63" t="s">
        <v>115</v>
      </c>
      <c r="F34" s="64">
        <v>34</v>
      </c>
      <c r="G34" s="65">
        <v>57</v>
      </c>
      <c r="H34" s="71">
        <v>29.7</v>
      </c>
      <c r="I34" s="74">
        <f t="shared" si="8"/>
        <v>58.088150999999996</v>
      </c>
      <c r="J34" s="71">
        <f>G34*H34</f>
        <v>1692.8999999999999</v>
      </c>
      <c r="K34" s="74">
        <f>G34*I34</f>
        <v>3311.0246069999998</v>
      </c>
      <c r="L34" s="94"/>
      <c r="M34" s="94"/>
      <c r="N34" s="94"/>
      <c r="O34" s="94"/>
    </row>
    <row r="35" spans="1:15" ht="18" customHeight="1" x14ac:dyDescent="0.25">
      <c r="A35" s="93"/>
      <c r="B35" s="62"/>
      <c r="C35" s="3" t="s">
        <v>15</v>
      </c>
      <c r="D35" s="4" t="s">
        <v>46</v>
      </c>
      <c r="E35" s="63" t="s">
        <v>120</v>
      </c>
      <c r="F35" s="64">
        <v>5</v>
      </c>
      <c r="G35" s="65"/>
      <c r="H35" s="71">
        <v>54</v>
      </c>
      <c r="I35" s="74">
        <f t="shared" si="8"/>
        <v>105.61481999999999</v>
      </c>
      <c r="J35" s="71">
        <f>F35*H35</f>
        <v>270</v>
      </c>
      <c r="K35" s="74">
        <f>F35*I35</f>
        <v>528.07409999999993</v>
      </c>
      <c r="L35" s="94"/>
      <c r="M35" s="94"/>
      <c r="N35" s="94"/>
      <c r="O35" s="94"/>
    </row>
    <row r="36" spans="1:15" ht="18" customHeight="1" x14ac:dyDescent="0.25">
      <c r="A36" s="93"/>
      <c r="B36" s="62"/>
      <c r="C36" s="3" t="s">
        <v>15</v>
      </c>
      <c r="D36" s="4" t="s">
        <v>12</v>
      </c>
      <c r="E36" s="63" t="s">
        <v>115</v>
      </c>
      <c r="F36" s="64">
        <v>10</v>
      </c>
      <c r="G36" s="65">
        <v>17</v>
      </c>
      <c r="H36" s="71">
        <v>29.7</v>
      </c>
      <c r="I36" s="74">
        <f t="shared" si="8"/>
        <v>58.088150999999996</v>
      </c>
      <c r="J36" s="71">
        <f t="shared" ref="J36:J37" si="13">G36*H36</f>
        <v>504.9</v>
      </c>
      <c r="K36" s="74">
        <f t="shared" ref="K36:K37" si="14">G36*I36</f>
        <v>987.49856699999998</v>
      </c>
      <c r="L36" s="94"/>
      <c r="M36" s="94"/>
      <c r="N36" s="94"/>
      <c r="O36" s="94"/>
    </row>
    <row r="37" spans="1:15" ht="18" customHeight="1" x14ac:dyDescent="0.25">
      <c r="A37" s="93"/>
      <c r="B37" s="62"/>
      <c r="C37" s="3" t="s">
        <v>18</v>
      </c>
      <c r="D37" s="4" t="s">
        <v>12</v>
      </c>
      <c r="E37" s="63" t="s">
        <v>115</v>
      </c>
      <c r="F37" s="64">
        <v>1</v>
      </c>
      <c r="G37" s="65">
        <v>2</v>
      </c>
      <c r="H37" s="71">
        <v>29.7</v>
      </c>
      <c r="I37" s="74">
        <f t="shared" si="8"/>
        <v>58.088150999999996</v>
      </c>
      <c r="J37" s="71">
        <f t="shared" si="13"/>
        <v>59.4</v>
      </c>
      <c r="K37" s="74">
        <f t="shared" si="14"/>
        <v>116.17630199999999</v>
      </c>
      <c r="L37" s="94"/>
      <c r="M37" s="94"/>
      <c r="N37" s="94"/>
      <c r="O37" s="94"/>
    </row>
    <row r="38" spans="1:15" ht="18" customHeight="1" x14ac:dyDescent="0.25">
      <c r="A38" s="93"/>
      <c r="B38" s="66"/>
      <c r="C38" s="96" t="s">
        <v>125</v>
      </c>
      <c r="D38" s="97"/>
      <c r="E38" s="67"/>
      <c r="F38" s="68">
        <f>SUM(F23:F37)</f>
        <v>86</v>
      </c>
      <c r="G38" s="68">
        <f t="shared" ref="G38:K38" si="15">SUM(G23:G37)</f>
        <v>84</v>
      </c>
      <c r="H38" s="72"/>
      <c r="I38" s="75"/>
      <c r="J38" s="72">
        <f t="shared" si="15"/>
        <v>5058.7999999999993</v>
      </c>
      <c r="K38" s="75">
        <f t="shared" si="15"/>
        <v>9894.1528039999994</v>
      </c>
      <c r="L38" s="95"/>
      <c r="M38" s="95"/>
      <c r="N38" s="95"/>
      <c r="O38" s="95"/>
    </row>
    <row r="39" spans="1:15" ht="18" customHeight="1" x14ac:dyDescent="0.25">
      <c r="A39" s="93"/>
      <c r="B39" s="69"/>
      <c r="C39" s="98" t="s">
        <v>127</v>
      </c>
      <c r="D39" s="99"/>
      <c r="E39" s="100"/>
      <c r="F39" s="70">
        <f>F22+F38</f>
        <v>137</v>
      </c>
      <c r="G39" s="70">
        <f t="shared" ref="G39:K39" si="16">G22+G38</f>
        <v>133</v>
      </c>
      <c r="H39" s="73"/>
      <c r="I39" s="76"/>
      <c r="J39" s="73">
        <f t="shared" si="16"/>
        <v>7833.0999999999995</v>
      </c>
      <c r="K39" s="76">
        <f t="shared" si="16"/>
        <v>15320.211972999998</v>
      </c>
      <c r="L39" s="73">
        <f>J39*0.05</f>
        <v>391.65499999999997</v>
      </c>
      <c r="M39" s="76">
        <v>766.02</v>
      </c>
      <c r="N39" s="73">
        <v>78</v>
      </c>
      <c r="O39" s="76">
        <f>N39*1.95583</f>
        <v>152.55474000000001</v>
      </c>
    </row>
  </sheetData>
  <autoFilter ref="A4:O39">
    <filterColumn colId="7" showButton="0"/>
    <filterColumn colId="9" showButton="0"/>
    <filterColumn colId="11" showButton="0"/>
    <filterColumn colId="13" showButton="0"/>
  </autoFilter>
  <mergeCells count="20"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  <mergeCell ref="A6:A39"/>
    <mergeCell ref="L6:L38"/>
    <mergeCell ref="M6:M38"/>
    <mergeCell ref="N6:N38"/>
    <mergeCell ref="O6:O38"/>
    <mergeCell ref="C22:D22"/>
    <mergeCell ref="C38:D38"/>
    <mergeCell ref="C39:E39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39"/>
  <sheetViews>
    <sheetView topLeftCell="A22" workbookViewId="0">
      <selection activeCell="M39" sqref="M39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101" t="s">
        <v>116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90" customHeight="1" x14ac:dyDescent="0.25">
      <c r="A4" s="102" t="s">
        <v>1</v>
      </c>
      <c r="B4" s="89" t="s">
        <v>2</v>
      </c>
      <c r="C4" s="89" t="s">
        <v>3</v>
      </c>
      <c r="D4" s="105" t="s">
        <v>4</v>
      </c>
      <c r="E4" s="89" t="s">
        <v>106</v>
      </c>
      <c r="F4" s="89" t="s">
        <v>107</v>
      </c>
      <c r="G4" s="89" t="s">
        <v>108</v>
      </c>
      <c r="H4" s="107" t="s">
        <v>117</v>
      </c>
      <c r="I4" s="107"/>
      <c r="J4" s="107" t="s">
        <v>118</v>
      </c>
      <c r="K4" s="107"/>
      <c r="L4" s="107" t="s">
        <v>119</v>
      </c>
      <c r="M4" s="107"/>
    </row>
    <row r="5" spans="1:13" ht="15.75" x14ac:dyDescent="0.25">
      <c r="A5" s="103"/>
      <c r="B5" s="104"/>
      <c r="C5" s="104"/>
      <c r="D5" s="106"/>
      <c r="E5" s="104"/>
      <c r="F5" s="104"/>
      <c r="G5" s="104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93" t="s">
        <v>126</v>
      </c>
      <c r="B6" s="78" t="s">
        <v>121</v>
      </c>
      <c r="C6" s="3" t="s">
        <v>41</v>
      </c>
      <c r="D6" s="4" t="s">
        <v>27</v>
      </c>
      <c r="E6" s="63" t="s">
        <v>120</v>
      </c>
      <c r="F6" s="64">
        <v>1</v>
      </c>
      <c r="G6" s="65"/>
      <c r="H6" s="71"/>
      <c r="I6" s="74">
        <f t="shared" ref="I6:I21" si="0">H6*1.95583</f>
        <v>0</v>
      </c>
      <c r="J6" s="71">
        <f>F6*H6</f>
        <v>0</v>
      </c>
      <c r="K6" s="74">
        <f>F6*I6</f>
        <v>0</v>
      </c>
      <c r="L6" s="94"/>
      <c r="M6" s="94"/>
    </row>
    <row r="7" spans="1:13" ht="18" customHeight="1" x14ac:dyDescent="0.25">
      <c r="A7" s="93"/>
      <c r="B7" s="62"/>
      <c r="C7" s="3" t="s">
        <v>41</v>
      </c>
      <c r="D7" s="4" t="s">
        <v>29</v>
      </c>
      <c r="E7" s="63" t="s">
        <v>120</v>
      </c>
      <c r="F7" s="64">
        <v>1</v>
      </c>
      <c r="G7" s="65"/>
      <c r="H7" s="71"/>
      <c r="I7" s="74">
        <f t="shared" si="0"/>
        <v>0</v>
      </c>
      <c r="J7" s="71">
        <f t="shared" ref="J7:J8" si="1">F7*H7</f>
        <v>0</v>
      </c>
      <c r="K7" s="74">
        <f t="shared" ref="K7:K8" si="2">F7*I7</f>
        <v>0</v>
      </c>
      <c r="L7" s="94"/>
      <c r="M7" s="94"/>
    </row>
    <row r="8" spans="1:13" ht="18" customHeight="1" x14ac:dyDescent="0.25">
      <c r="A8" s="93"/>
      <c r="B8" s="62"/>
      <c r="C8" s="3" t="s">
        <v>41</v>
      </c>
      <c r="D8" s="4" t="s">
        <v>46</v>
      </c>
      <c r="E8" s="63" t="s">
        <v>120</v>
      </c>
      <c r="F8" s="64">
        <v>5</v>
      </c>
      <c r="G8" s="65"/>
      <c r="H8" s="71"/>
      <c r="I8" s="74">
        <f t="shared" si="0"/>
        <v>0</v>
      </c>
      <c r="J8" s="71">
        <f t="shared" si="1"/>
        <v>0</v>
      </c>
      <c r="K8" s="74">
        <f t="shared" si="2"/>
        <v>0</v>
      </c>
      <c r="L8" s="94"/>
      <c r="M8" s="94"/>
    </row>
    <row r="9" spans="1:13" ht="18" customHeight="1" x14ac:dyDescent="0.25">
      <c r="A9" s="93"/>
      <c r="B9" s="62"/>
      <c r="C9" s="3" t="s">
        <v>41</v>
      </c>
      <c r="D9" s="4" t="s">
        <v>12</v>
      </c>
      <c r="E9" s="63" t="s">
        <v>115</v>
      </c>
      <c r="F9" s="64">
        <v>4</v>
      </c>
      <c r="G9" s="65">
        <v>7</v>
      </c>
      <c r="H9" s="71"/>
      <c r="I9" s="74">
        <f t="shared" si="0"/>
        <v>0</v>
      </c>
      <c r="J9" s="71">
        <f>G9*H9</f>
        <v>0</v>
      </c>
      <c r="K9" s="74">
        <f>G9*I9</f>
        <v>0</v>
      </c>
      <c r="L9" s="94"/>
      <c r="M9" s="94"/>
    </row>
    <row r="10" spans="1:13" ht="18" customHeight="1" x14ac:dyDescent="0.25">
      <c r="A10" s="93"/>
      <c r="B10" s="62"/>
      <c r="C10" s="3" t="s">
        <v>32</v>
      </c>
      <c r="D10" s="4" t="s">
        <v>46</v>
      </c>
      <c r="E10" s="63" t="s">
        <v>120</v>
      </c>
      <c r="F10" s="64">
        <v>2</v>
      </c>
      <c r="G10" s="65"/>
      <c r="H10" s="71"/>
      <c r="I10" s="74">
        <f t="shared" si="0"/>
        <v>0</v>
      </c>
      <c r="J10" s="71">
        <f>F10*H10</f>
        <v>0</v>
      </c>
      <c r="K10" s="74">
        <f>F10*I10</f>
        <v>0</v>
      </c>
      <c r="L10" s="94"/>
      <c r="M10" s="94"/>
    </row>
    <row r="11" spans="1:13" ht="18" customHeight="1" x14ac:dyDescent="0.25">
      <c r="A11" s="93"/>
      <c r="B11" s="62"/>
      <c r="C11" s="3" t="s">
        <v>32</v>
      </c>
      <c r="D11" s="4" t="s">
        <v>12</v>
      </c>
      <c r="E11" s="63" t="s">
        <v>115</v>
      </c>
      <c r="F11" s="64">
        <v>2</v>
      </c>
      <c r="G11" s="65">
        <v>3</v>
      </c>
      <c r="H11" s="71"/>
      <c r="I11" s="74">
        <f t="shared" si="0"/>
        <v>0</v>
      </c>
      <c r="J11" s="71">
        <f>G11*H11</f>
        <v>0</v>
      </c>
      <c r="K11" s="74">
        <f>G11*I11</f>
        <v>0</v>
      </c>
      <c r="L11" s="94"/>
      <c r="M11" s="94"/>
    </row>
    <row r="12" spans="1:13" ht="18" customHeight="1" x14ac:dyDescent="0.25">
      <c r="A12" s="93"/>
      <c r="B12" s="62"/>
      <c r="C12" s="3" t="s">
        <v>33</v>
      </c>
      <c r="D12" s="4" t="s">
        <v>43</v>
      </c>
      <c r="E12" s="63" t="s">
        <v>120</v>
      </c>
      <c r="F12" s="64">
        <v>1</v>
      </c>
      <c r="G12" s="65"/>
      <c r="H12" s="71"/>
      <c r="I12" s="74">
        <f t="shared" si="0"/>
        <v>0</v>
      </c>
      <c r="J12" s="71">
        <f t="shared" ref="J12:J15" si="3">F12*H12</f>
        <v>0</v>
      </c>
      <c r="K12" s="74">
        <f t="shared" ref="K12:K15" si="4">F12*I12</f>
        <v>0</v>
      </c>
      <c r="L12" s="94"/>
      <c r="M12" s="94"/>
    </row>
    <row r="13" spans="1:13" ht="18" customHeight="1" x14ac:dyDescent="0.25">
      <c r="A13" s="93"/>
      <c r="B13" s="62"/>
      <c r="C13" s="3" t="s">
        <v>33</v>
      </c>
      <c r="D13" s="4" t="s">
        <v>27</v>
      </c>
      <c r="E13" s="63" t="s">
        <v>120</v>
      </c>
      <c r="F13" s="64">
        <v>1</v>
      </c>
      <c r="G13" s="65"/>
      <c r="H13" s="71"/>
      <c r="I13" s="74">
        <f t="shared" si="0"/>
        <v>0</v>
      </c>
      <c r="J13" s="71">
        <f t="shared" si="3"/>
        <v>0</v>
      </c>
      <c r="K13" s="74">
        <f t="shared" si="4"/>
        <v>0</v>
      </c>
      <c r="L13" s="94"/>
      <c r="M13" s="94"/>
    </row>
    <row r="14" spans="1:13" ht="18" customHeight="1" x14ac:dyDescent="0.25">
      <c r="A14" s="93"/>
      <c r="B14" s="62"/>
      <c r="C14" s="3" t="s">
        <v>33</v>
      </c>
      <c r="D14" s="4" t="s">
        <v>29</v>
      </c>
      <c r="E14" s="63" t="s">
        <v>120</v>
      </c>
      <c r="F14" s="64">
        <v>1</v>
      </c>
      <c r="G14" s="65"/>
      <c r="H14" s="71"/>
      <c r="I14" s="74">
        <f t="shared" si="0"/>
        <v>0</v>
      </c>
      <c r="J14" s="71">
        <f t="shared" si="3"/>
        <v>0</v>
      </c>
      <c r="K14" s="74">
        <f t="shared" si="4"/>
        <v>0</v>
      </c>
      <c r="L14" s="94"/>
      <c r="M14" s="94"/>
    </row>
    <row r="15" spans="1:13" ht="18" customHeight="1" x14ac:dyDescent="0.25">
      <c r="A15" s="93"/>
      <c r="B15" s="62"/>
      <c r="C15" s="3" t="s">
        <v>33</v>
      </c>
      <c r="D15" s="4" t="s">
        <v>46</v>
      </c>
      <c r="E15" s="63" t="s">
        <v>120</v>
      </c>
      <c r="F15" s="64">
        <v>7</v>
      </c>
      <c r="G15" s="65"/>
      <c r="H15" s="71"/>
      <c r="I15" s="74">
        <f t="shared" si="0"/>
        <v>0</v>
      </c>
      <c r="J15" s="71">
        <f t="shared" si="3"/>
        <v>0</v>
      </c>
      <c r="K15" s="74">
        <f t="shared" si="4"/>
        <v>0</v>
      </c>
      <c r="L15" s="94"/>
      <c r="M15" s="94"/>
    </row>
    <row r="16" spans="1:13" ht="18" customHeight="1" x14ac:dyDescent="0.25">
      <c r="A16" s="93"/>
      <c r="B16" s="62"/>
      <c r="C16" s="3" t="s">
        <v>33</v>
      </c>
      <c r="D16" s="4" t="s">
        <v>12</v>
      </c>
      <c r="E16" s="63" t="s">
        <v>115</v>
      </c>
      <c r="F16" s="64">
        <v>10</v>
      </c>
      <c r="G16" s="65">
        <v>17</v>
      </c>
      <c r="H16" s="71"/>
      <c r="I16" s="74">
        <f t="shared" si="0"/>
        <v>0</v>
      </c>
      <c r="J16" s="71">
        <f>G16*H16</f>
        <v>0</v>
      </c>
      <c r="K16" s="74">
        <f>G16*I16</f>
        <v>0</v>
      </c>
      <c r="L16" s="94"/>
      <c r="M16" s="94"/>
    </row>
    <row r="17" spans="1:13" ht="18" customHeight="1" x14ac:dyDescent="0.25">
      <c r="A17" s="93"/>
      <c r="B17" s="62"/>
      <c r="C17" s="3" t="s">
        <v>21</v>
      </c>
      <c r="D17" s="4" t="s">
        <v>46</v>
      </c>
      <c r="E17" s="63" t="s">
        <v>120</v>
      </c>
      <c r="F17" s="64">
        <v>1</v>
      </c>
      <c r="G17" s="65"/>
      <c r="H17" s="71"/>
      <c r="I17" s="74">
        <f t="shared" si="0"/>
        <v>0</v>
      </c>
      <c r="J17" s="71">
        <f>F17*H17</f>
        <v>0</v>
      </c>
      <c r="K17" s="74">
        <f>F17*I17</f>
        <v>0</v>
      </c>
      <c r="L17" s="94"/>
      <c r="M17" s="94"/>
    </row>
    <row r="18" spans="1:13" ht="18" customHeight="1" x14ac:dyDescent="0.25">
      <c r="A18" s="93"/>
      <c r="B18" s="62"/>
      <c r="C18" s="3" t="s">
        <v>21</v>
      </c>
      <c r="D18" s="4" t="s">
        <v>12</v>
      </c>
      <c r="E18" s="63" t="s">
        <v>115</v>
      </c>
      <c r="F18" s="64">
        <v>1</v>
      </c>
      <c r="G18" s="65">
        <v>2</v>
      </c>
      <c r="H18" s="71"/>
      <c r="I18" s="74">
        <f t="shared" si="0"/>
        <v>0</v>
      </c>
      <c r="J18" s="71">
        <f>G18*H18</f>
        <v>0</v>
      </c>
      <c r="K18" s="74">
        <f>G18*I18</f>
        <v>0</v>
      </c>
      <c r="L18" s="94"/>
      <c r="M18" s="94"/>
    </row>
    <row r="19" spans="1:13" ht="18" customHeight="1" x14ac:dyDescent="0.25">
      <c r="A19" s="93"/>
      <c r="B19" s="62"/>
      <c r="C19" s="3" t="s">
        <v>15</v>
      </c>
      <c r="D19" s="4" t="s">
        <v>46</v>
      </c>
      <c r="E19" s="63" t="s">
        <v>120</v>
      </c>
      <c r="F19" s="64">
        <v>2</v>
      </c>
      <c r="G19" s="65"/>
      <c r="H19" s="71"/>
      <c r="I19" s="74">
        <f t="shared" si="0"/>
        <v>0</v>
      </c>
      <c r="J19" s="71">
        <f>F19*H19</f>
        <v>0</v>
      </c>
      <c r="K19" s="74">
        <f>F19*I19</f>
        <v>0</v>
      </c>
      <c r="L19" s="94"/>
      <c r="M19" s="94"/>
    </row>
    <row r="20" spans="1:13" ht="18" customHeight="1" x14ac:dyDescent="0.25">
      <c r="A20" s="93"/>
      <c r="B20" s="62"/>
      <c r="C20" s="3" t="s">
        <v>15</v>
      </c>
      <c r="D20" s="4" t="s">
        <v>12</v>
      </c>
      <c r="E20" s="63" t="s">
        <v>115</v>
      </c>
      <c r="F20" s="64">
        <v>8</v>
      </c>
      <c r="G20" s="65">
        <v>13</v>
      </c>
      <c r="H20" s="71"/>
      <c r="I20" s="74">
        <f t="shared" si="0"/>
        <v>0</v>
      </c>
      <c r="J20" s="71">
        <f t="shared" ref="J20:J21" si="5">G20*H20</f>
        <v>0</v>
      </c>
      <c r="K20" s="74">
        <f t="shared" ref="K20:K21" si="6">G20*I20</f>
        <v>0</v>
      </c>
      <c r="L20" s="94"/>
      <c r="M20" s="94"/>
    </row>
    <row r="21" spans="1:13" ht="18" customHeight="1" x14ac:dyDescent="0.25">
      <c r="A21" s="93"/>
      <c r="B21" s="62"/>
      <c r="C21" s="3" t="s">
        <v>18</v>
      </c>
      <c r="D21" s="4" t="s">
        <v>12</v>
      </c>
      <c r="E21" s="63" t="s">
        <v>115</v>
      </c>
      <c r="F21" s="64">
        <v>4</v>
      </c>
      <c r="G21" s="65">
        <v>7</v>
      </c>
      <c r="H21" s="71"/>
      <c r="I21" s="74">
        <f t="shared" si="0"/>
        <v>0</v>
      </c>
      <c r="J21" s="71">
        <f t="shared" si="5"/>
        <v>0</v>
      </c>
      <c r="K21" s="74">
        <f t="shared" si="6"/>
        <v>0</v>
      </c>
      <c r="L21" s="94"/>
      <c r="M21" s="94"/>
    </row>
    <row r="22" spans="1:13" ht="18" customHeight="1" x14ac:dyDescent="0.25">
      <c r="A22" s="93"/>
      <c r="B22" s="66"/>
      <c r="C22" s="96" t="s">
        <v>122</v>
      </c>
      <c r="D22" s="97"/>
      <c r="E22" s="67"/>
      <c r="F22" s="68">
        <f>SUM(F6:F21)</f>
        <v>51</v>
      </c>
      <c r="G22" s="68">
        <f t="shared" ref="G22:K22" si="7">SUM(G6:G21)</f>
        <v>49</v>
      </c>
      <c r="H22" s="72"/>
      <c r="I22" s="75"/>
      <c r="J22" s="72">
        <f t="shared" si="7"/>
        <v>0</v>
      </c>
      <c r="K22" s="75">
        <f t="shared" si="7"/>
        <v>0</v>
      </c>
      <c r="L22" s="94"/>
      <c r="M22" s="94"/>
    </row>
    <row r="23" spans="1:13" ht="18" customHeight="1" x14ac:dyDescent="0.25">
      <c r="A23" s="93"/>
      <c r="B23" s="78" t="s">
        <v>123</v>
      </c>
      <c r="C23" s="3" t="s">
        <v>41</v>
      </c>
      <c r="D23" s="4" t="s">
        <v>47</v>
      </c>
      <c r="E23" s="63" t="s">
        <v>120</v>
      </c>
      <c r="F23" s="64">
        <v>1</v>
      </c>
      <c r="G23" s="65"/>
      <c r="H23" s="71"/>
      <c r="I23" s="74">
        <f t="shared" ref="I23:I37" si="8">H23*1.95583</f>
        <v>0</v>
      </c>
      <c r="J23" s="71">
        <f t="shared" ref="J23:J28" si="9">F23*H23</f>
        <v>0</v>
      </c>
      <c r="K23" s="74">
        <f t="shared" ref="K23:K28" si="10">F23*I23</f>
        <v>0</v>
      </c>
      <c r="L23" s="94"/>
      <c r="M23" s="94"/>
    </row>
    <row r="24" spans="1:13" ht="18" customHeight="1" x14ac:dyDescent="0.25">
      <c r="A24" s="93"/>
      <c r="B24" s="62"/>
      <c r="C24" s="3" t="s">
        <v>41</v>
      </c>
      <c r="D24" s="4" t="s">
        <v>124</v>
      </c>
      <c r="E24" s="63" t="s">
        <v>120</v>
      </c>
      <c r="F24" s="64">
        <v>1</v>
      </c>
      <c r="G24" s="65"/>
      <c r="H24" s="71"/>
      <c r="I24" s="74">
        <f t="shared" si="8"/>
        <v>0</v>
      </c>
      <c r="J24" s="71">
        <f t="shared" si="9"/>
        <v>0</v>
      </c>
      <c r="K24" s="74">
        <f t="shared" si="10"/>
        <v>0</v>
      </c>
      <c r="L24" s="94"/>
      <c r="M24" s="94"/>
    </row>
    <row r="25" spans="1:13" ht="18" customHeight="1" x14ac:dyDescent="0.25">
      <c r="A25" s="93"/>
      <c r="B25" s="62"/>
      <c r="C25" s="3" t="s">
        <v>41</v>
      </c>
      <c r="D25" s="4" t="s">
        <v>43</v>
      </c>
      <c r="E25" s="63" t="s">
        <v>120</v>
      </c>
      <c r="F25" s="64">
        <v>1</v>
      </c>
      <c r="G25" s="65"/>
      <c r="H25" s="71"/>
      <c r="I25" s="74">
        <f t="shared" si="8"/>
        <v>0</v>
      </c>
      <c r="J25" s="71">
        <f t="shared" si="9"/>
        <v>0</v>
      </c>
      <c r="K25" s="74">
        <f t="shared" si="10"/>
        <v>0</v>
      </c>
      <c r="L25" s="94"/>
      <c r="M25" s="94"/>
    </row>
    <row r="26" spans="1:13" ht="18" customHeight="1" x14ac:dyDescent="0.25">
      <c r="A26" s="93"/>
      <c r="B26" s="62"/>
      <c r="C26" s="3" t="s">
        <v>41</v>
      </c>
      <c r="D26" s="4" t="s">
        <v>27</v>
      </c>
      <c r="E26" s="63" t="s">
        <v>120</v>
      </c>
      <c r="F26" s="64">
        <v>7</v>
      </c>
      <c r="G26" s="65"/>
      <c r="H26" s="71"/>
      <c r="I26" s="74">
        <f t="shared" si="8"/>
        <v>0</v>
      </c>
      <c r="J26" s="71">
        <f t="shared" si="9"/>
        <v>0</v>
      </c>
      <c r="K26" s="74">
        <f t="shared" si="10"/>
        <v>0</v>
      </c>
      <c r="L26" s="94"/>
      <c r="M26" s="94"/>
    </row>
    <row r="27" spans="1:13" ht="18" customHeight="1" x14ac:dyDescent="0.25">
      <c r="A27" s="93"/>
      <c r="B27" s="62"/>
      <c r="C27" s="3" t="s">
        <v>41</v>
      </c>
      <c r="D27" s="4" t="s">
        <v>29</v>
      </c>
      <c r="E27" s="63" t="s">
        <v>120</v>
      </c>
      <c r="F27" s="64">
        <v>1</v>
      </c>
      <c r="G27" s="65"/>
      <c r="H27" s="71"/>
      <c r="I27" s="74">
        <f t="shared" si="8"/>
        <v>0</v>
      </c>
      <c r="J27" s="71">
        <f t="shared" si="9"/>
        <v>0</v>
      </c>
      <c r="K27" s="74">
        <f t="shared" si="10"/>
        <v>0</v>
      </c>
      <c r="L27" s="94"/>
      <c r="M27" s="94"/>
    </row>
    <row r="28" spans="1:13" ht="18" customHeight="1" x14ac:dyDescent="0.25">
      <c r="A28" s="93"/>
      <c r="B28" s="62"/>
      <c r="C28" s="3" t="s">
        <v>41</v>
      </c>
      <c r="D28" s="4" t="s">
        <v>46</v>
      </c>
      <c r="E28" s="63" t="s">
        <v>120</v>
      </c>
      <c r="F28" s="64">
        <v>8</v>
      </c>
      <c r="G28" s="65"/>
      <c r="H28" s="71"/>
      <c r="I28" s="74">
        <f t="shared" si="8"/>
        <v>0</v>
      </c>
      <c r="J28" s="71">
        <f t="shared" si="9"/>
        <v>0</v>
      </c>
      <c r="K28" s="74">
        <f t="shared" si="10"/>
        <v>0</v>
      </c>
      <c r="L28" s="94"/>
      <c r="M28" s="94"/>
    </row>
    <row r="29" spans="1:13" ht="18" customHeight="1" x14ac:dyDescent="0.25">
      <c r="A29" s="93"/>
      <c r="B29" s="62"/>
      <c r="C29" s="3" t="s">
        <v>41</v>
      </c>
      <c r="D29" s="4" t="s">
        <v>12</v>
      </c>
      <c r="E29" s="63" t="s">
        <v>115</v>
      </c>
      <c r="F29" s="64">
        <v>5</v>
      </c>
      <c r="G29" s="65">
        <v>8</v>
      </c>
      <c r="H29" s="71"/>
      <c r="I29" s="74">
        <f t="shared" si="8"/>
        <v>0</v>
      </c>
      <c r="J29" s="71">
        <f>G29*H29</f>
        <v>0</v>
      </c>
      <c r="K29" s="74">
        <f>G29*I29</f>
        <v>0</v>
      </c>
      <c r="L29" s="94"/>
      <c r="M29" s="94"/>
    </row>
    <row r="30" spans="1:13" ht="18" customHeight="1" x14ac:dyDescent="0.25">
      <c r="A30" s="93"/>
      <c r="B30" s="62"/>
      <c r="C30" s="3" t="s">
        <v>21</v>
      </c>
      <c r="D30" s="4" t="s">
        <v>43</v>
      </c>
      <c r="E30" s="63" t="s">
        <v>120</v>
      </c>
      <c r="F30" s="64">
        <v>0</v>
      </c>
      <c r="G30" s="65"/>
      <c r="H30" s="71"/>
      <c r="I30" s="74">
        <f t="shared" si="8"/>
        <v>0</v>
      </c>
      <c r="J30" s="71">
        <f t="shared" ref="J30:J33" si="11">F30*H30</f>
        <v>0</v>
      </c>
      <c r="K30" s="74">
        <f t="shared" ref="K30:K33" si="12">F30*I30</f>
        <v>0</v>
      </c>
      <c r="L30" s="94"/>
      <c r="M30" s="94"/>
    </row>
    <row r="31" spans="1:13" ht="18" customHeight="1" x14ac:dyDescent="0.25">
      <c r="A31" s="93"/>
      <c r="B31" s="62"/>
      <c r="C31" s="3" t="s">
        <v>21</v>
      </c>
      <c r="D31" s="4" t="s">
        <v>27</v>
      </c>
      <c r="E31" s="63" t="s">
        <v>120</v>
      </c>
      <c r="F31" s="64">
        <v>1</v>
      </c>
      <c r="G31" s="65"/>
      <c r="H31" s="71"/>
      <c r="I31" s="74">
        <f t="shared" si="8"/>
        <v>0</v>
      </c>
      <c r="J31" s="71">
        <f t="shared" si="11"/>
        <v>0</v>
      </c>
      <c r="K31" s="74">
        <f t="shared" si="12"/>
        <v>0</v>
      </c>
      <c r="L31" s="94"/>
      <c r="M31" s="94"/>
    </row>
    <row r="32" spans="1:13" ht="18" customHeight="1" x14ac:dyDescent="0.25">
      <c r="A32" s="93"/>
      <c r="B32" s="62"/>
      <c r="C32" s="3" t="s">
        <v>21</v>
      </c>
      <c r="D32" s="4" t="s">
        <v>29</v>
      </c>
      <c r="E32" s="63" t="s">
        <v>120</v>
      </c>
      <c r="F32" s="64">
        <v>1</v>
      </c>
      <c r="G32" s="65"/>
      <c r="H32" s="71"/>
      <c r="I32" s="74">
        <f t="shared" si="8"/>
        <v>0</v>
      </c>
      <c r="J32" s="71">
        <f t="shared" si="11"/>
        <v>0</v>
      </c>
      <c r="K32" s="74">
        <f t="shared" si="12"/>
        <v>0</v>
      </c>
      <c r="L32" s="94"/>
      <c r="M32" s="94"/>
    </row>
    <row r="33" spans="1:13" ht="18" customHeight="1" x14ac:dyDescent="0.25">
      <c r="A33" s="93"/>
      <c r="B33" s="62"/>
      <c r="C33" s="3" t="s">
        <v>21</v>
      </c>
      <c r="D33" s="4" t="s">
        <v>46</v>
      </c>
      <c r="E33" s="63" t="s">
        <v>120</v>
      </c>
      <c r="F33" s="64">
        <v>10</v>
      </c>
      <c r="G33" s="65"/>
      <c r="H33" s="71"/>
      <c r="I33" s="74">
        <f t="shared" si="8"/>
        <v>0</v>
      </c>
      <c r="J33" s="71">
        <f t="shared" si="11"/>
        <v>0</v>
      </c>
      <c r="K33" s="74">
        <f t="shared" si="12"/>
        <v>0</v>
      </c>
      <c r="L33" s="94"/>
      <c r="M33" s="94"/>
    </row>
    <row r="34" spans="1:13" ht="18" customHeight="1" x14ac:dyDescent="0.25">
      <c r="A34" s="93"/>
      <c r="B34" s="62"/>
      <c r="C34" s="3" t="s">
        <v>21</v>
      </c>
      <c r="D34" s="4" t="s">
        <v>12</v>
      </c>
      <c r="E34" s="63" t="s">
        <v>115</v>
      </c>
      <c r="F34" s="64">
        <v>34</v>
      </c>
      <c r="G34" s="65">
        <v>57</v>
      </c>
      <c r="H34" s="71"/>
      <c r="I34" s="74">
        <f t="shared" si="8"/>
        <v>0</v>
      </c>
      <c r="J34" s="71">
        <f>G34*H34</f>
        <v>0</v>
      </c>
      <c r="K34" s="74">
        <f>G34*I34</f>
        <v>0</v>
      </c>
      <c r="L34" s="94"/>
      <c r="M34" s="94"/>
    </row>
    <row r="35" spans="1:13" ht="18" customHeight="1" x14ac:dyDescent="0.25">
      <c r="A35" s="93"/>
      <c r="B35" s="62"/>
      <c r="C35" s="3" t="s">
        <v>15</v>
      </c>
      <c r="D35" s="4" t="s">
        <v>46</v>
      </c>
      <c r="E35" s="63" t="s">
        <v>120</v>
      </c>
      <c r="F35" s="64">
        <v>5</v>
      </c>
      <c r="G35" s="65"/>
      <c r="H35" s="71"/>
      <c r="I35" s="74">
        <f t="shared" si="8"/>
        <v>0</v>
      </c>
      <c r="J35" s="71">
        <f>F35*H35</f>
        <v>0</v>
      </c>
      <c r="K35" s="74">
        <f>F35*I35</f>
        <v>0</v>
      </c>
      <c r="L35" s="94"/>
      <c r="M35" s="94"/>
    </row>
    <row r="36" spans="1:13" ht="18" customHeight="1" x14ac:dyDescent="0.25">
      <c r="A36" s="93"/>
      <c r="B36" s="62"/>
      <c r="C36" s="3" t="s">
        <v>15</v>
      </c>
      <c r="D36" s="4" t="s">
        <v>12</v>
      </c>
      <c r="E36" s="63" t="s">
        <v>115</v>
      </c>
      <c r="F36" s="64">
        <v>10</v>
      </c>
      <c r="G36" s="65">
        <v>17</v>
      </c>
      <c r="H36" s="71"/>
      <c r="I36" s="74">
        <f t="shared" si="8"/>
        <v>0</v>
      </c>
      <c r="J36" s="71">
        <f t="shared" ref="J36:J37" si="13">G36*H36</f>
        <v>0</v>
      </c>
      <c r="K36" s="74">
        <f t="shared" ref="K36:K37" si="14">G36*I36</f>
        <v>0</v>
      </c>
      <c r="L36" s="94"/>
      <c r="M36" s="94"/>
    </row>
    <row r="37" spans="1:13" ht="18" customHeight="1" x14ac:dyDescent="0.25">
      <c r="A37" s="93"/>
      <c r="B37" s="62"/>
      <c r="C37" s="3" t="s">
        <v>18</v>
      </c>
      <c r="D37" s="4" t="s">
        <v>12</v>
      </c>
      <c r="E37" s="63" t="s">
        <v>115</v>
      </c>
      <c r="F37" s="64">
        <v>1</v>
      </c>
      <c r="G37" s="65">
        <v>2</v>
      </c>
      <c r="H37" s="71"/>
      <c r="I37" s="74">
        <f t="shared" si="8"/>
        <v>0</v>
      </c>
      <c r="J37" s="71">
        <f t="shared" si="13"/>
        <v>0</v>
      </c>
      <c r="K37" s="74">
        <f t="shared" si="14"/>
        <v>0</v>
      </c>
      <c r="L37" s="94"/>
      <c r="M37" s="94"/>
    </row>
    <row r="38" spans="1:13" ht="18" customHeight="1" x14ac:dyDescent="0.25">
      <c r="A38" s="93"/>
      <c r="B38" s="66"/>
      <c r="C38" s="96" t="s">
        <v>125</v>
      </c>
      <c r="D38" s="97"/>
      <c r="E38" s="67"/>
      <c r="F38" s="68">
        <f>SUM(F23:F37)</f>
        <v>86</v>
      </c>
      <c r="G38" s="68">
        <f t="shared" ref="G38:K38" si="15">SUM(G23:G37)</f>
        <v>84</v>
      </c>
      <c r="H38" s="72"/>
      <c r="I38" s="75"/>
      <c r="J38" s="72">
        <f t="shared" si="15"/>
        <v>0</v>
      </c>
      <c r="K38" s="75">
        <f t="shared" si="15"/>
        <v>0</v>
      </c>
      <c r="L38" s="95"/>
      <c r="M38" s="95"/>
    </row>
    <row r="39" spans="1:13" ht="18" customHeight="1" x14ac:dyDescent="0.25">
      <c r="A39" s="93"/>
      <c r="B39" s="69"/>
      <c r="C39" s="98" t="s">
        <v>127</v>
      </c>
      <c r="D39" s="99"/>
      <c r="E39" s="100"/>
      <c r="F39" s="70">
        <f>F22+F38</f>
        <v>137</v>
      </c>
      <c r="G39" s="70">
        <f t="shared" ref="G39:K39" si="16">G22+G38</f>
        <v>133</v>
      </c>
      <c r="H39" s="73"/>
      <c r="I39" s="76"/>
      <c r="J39" s="73">
        <f t="shared" si="16"/>
        <v>0</v>
      </c>
      <c r="K39" s="76">
        <f t="shared" si="16"/>
        <v>0</v>
      </c>
      <c r="L39" s="73">
        <f>J39*0.05</f>
        <v>0</v>
      </c>
      <c r="M39" s="76">
        <f>L39*1.95583</f>
        <v>0</v>
      </c>
    </row>
  </sheetData>
  <mergeCells count="17">
    <mergeCell ref="A6:A39"/>
    <mergeCell ref="L6:L38"/>
    <mergeCell ref="M6:M38"/>
    <mergeCell ref="C22:D22"/>
    <mergeCell ref="C38:D38"/>
    <mergeCell ref="C39:E39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F24" sqref="F24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4" t="s">
        <v>101</v>
      </c>
      <c r="B2" s="114"/>
      <c r="C2" s="114"/>
      <c r="D2" s="114"/>
      <c r="E2" s="114"/>
      <c r="F2" s="114"/>
    </row>
    <row r="3" spans="1:8" x14ac:dyDescent="0.25">
      <c r="A3" s="115" t="s">
        <v>103</v>
      </c>
      <c r="B3" s="115"/>
      <c r="C3" s="115"/>
      <c r="D3" s="115"/>
      <c r="E3" s="115"/>
      <c r="F3" s="115"/>
    </row>
    <row r="4" spans="1:8" ht="15.75" customHeight="1" x14ac:dyDescent="0.25">
      <c r="A4" s="116" t="s">
        <v>94</v>
      </c>
      <c r="B4" s="116"/>
      <c r="C4" s="116"/>
      <c r="D4" s="116"/>
      <c r="E4" s="116"/>
      <c r="F4" s="116"/>
    </row>
    <row r="5" spans="1:8" x14ac:dyDescent="0.25">
      <c r="A5" s="115" t="s">
        <v>128</v>
      </c>
      <c r="B5" s="115"/>
      <c r="C5" s="115"/>
      <c r="D5" s="115"/>
      <c r="E5" s="115"/>
      <c r="F5" s="115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8" t="s">
        <v>102</v>
      </c>
      <c r="B9" s="110" t="s">
        <v>104</v>
      </c>
      <c r="C9" s="111"/>
      <c r="D9" s="111"/>
      <c r="E9" s="112"/>
      <c r="F9" s="113" t="s">
        <v>95</v>
      </c>
      <c r="G9" s="57"/>
      <c r="H9" s="57"/>
    </row>
    <row r="10" spans="1:8" x14ac:dyDescent="0.25">
      <c r="A10" s="109"/>
      <c r="B10" s="58" t="s">
        <v>96</v>
      </c>
      <c r="C10" s="58" t="s">
        <v>97</v>
      </c>
      <c r="D10" s="58" t="s">
        <v>98</v>
      </c>
      <c r="E10" s="58" t="s">
        <v>99</v>
      </c>
      <c r="F10" s="109"/>
      <c r="G10" s="57"/>
      <c r="H10" s="57"/>
    </row>
    <row r="11" spans="1:8" x14ac:dyDescent="0.25">
      <c r="A11" s="59" t="s">
        <v>100</v>
      </c>
      <c r="B11" s="59">
        <v>14</v>
      </c>
      <c r="C11" s="59">
        <v>48</v>
      </c>
      <c r="D11" s="59">
        <v>48</v>
      </c>
      <c r="E11" s="59">
        <v>27</v>
      </c>
      <c r="F11" s="59">
        <f>SUM(B11:E11)</f>
        <v>137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2026-02-13T08:44:01Z</dcterms:modified>
</cp:coreProperties>
</file>