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AB195110-5678-4773-9544-863D46386306}" xr6:coauthVersionLast="47" xr6:coauthVersionMax="47" xr10:uidLastSave="{00000000-0000-0000-0000-000000000000}"/>
  <bookViews>
    <workbookView xWindow="-120" yWindow="-120" windowWidth="29040" windowHeight="15720" firstSheet="2" activeTab="2" xr2:uid="{00000000-000D-0000-FFFF-FFFF00000000}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1" r:id="rId4"/>
    <sheet name="Приложение №3" sheetId="30" r:id="rId5"/>
  </sheets>
  <definedNames>
    <definedName name="_xlnm._FilterDatabase" localSheetId="2" hidden="1">'Приложение №1'!$A$4:$O$49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9" i="31" l="1"/>
  <c r="O49" i="19"/>
  <c r="M49" i="19"/>
  <c r="G48" i="31"/>
  <c r="F48" i="31"/>
  <c r="J47" i="31"/>
  <c r="I47" i="31"/>
  <c r="K47" i="31" s="1"/>
  <c r="J46" i="31"/>
  <c r="I46" i="31"/>
  <c r="K46" i="31" s="1"/>
  <c r="J45" i="31"/>
  <c r="I45" i="31"/>
  <c r="K45" i="31" s="1"/>
  <c r="J44" i="31"/>
  <c r="I44" i="31"/>
  <c r="K44" i="31" s="1"/>
  <c r="J43" i="31"/>
  <c r="I43" i="31"/>
  <c r="K43" i="31" s="1"/>
  <c r="J42" i="31"/>
  <c r="I42" i="31"/>
  <c r="K42" i="31" s="1"/>
  <c r="J41" i="31"/>
  <c r="I41" i="31"/>
  <c r="K41" i="31" s="1"/>
  <c r="J40" i="31"/>
  <c r="I40" i="31"/>
  <c r="K40" i="31" s="1"/>
  <c r="J39" i="31"/>
  <c r="I39" i="31"/>
  <c r="K39" i="31" s="1"/>
  <c r="J38" i="31"/>
  <c r="I38" i="31"/>
  <c r="K38" i="31" s="1"/>
  <c r="J37" i="31"/>
  <c r="I37" i="31"/>
  <c r="K37" i="31" s="1"/>
  <c r="J36" i="31"/>
  <c r="I36" i="31"/>
  <c r="K36" i="31" s="1"/>
  <c r="J35" i="31"/>
  <c r="I35" i="31"/>
  <c r="K35" i="31" s="1"/>
  <c r="J34" i="31"/>
  <c r="I34" i="31"/>
  <c r="K34" i="31" s="1"/>
  <c r="J33" i="31"/>
  <c r="I33" i="31"/>
  <c r="K33" i="31" s="1"/>
  <c r="G32" i="31"/>
  <c r="F32" i="31"/>
  <c r="J31" i="31"/>
  <c r="I31" i="31"/>
  <c r="K31" i="31" s="1"/>
  <c r="J30" i="31"/>
  <c r="I30" i="31"/>
  <c r="K30" i="31" s="1"/>
  <c r="J29" i="31"/>
  <c r="I29" i="31"/>
  <c r="K29" i="31" s="1"/>
  <c r="J28" i="31"/>
  <c r="I28" i="31"/>
  <c r="K28" i="31" s="1"/>
  <c r="J27" i="31"/>
  <c r="I27" i="31"/>
  <c r="K27" i="31" s="1"/>
  <c r="J26" i="31"/>
  <c r="I26" i="31"/>
  <c r="K26" i="31" s="1"/>
  <c r="J25" i="31"/>
  <c r="I25" i="31"/>
  <c r="K25" i="31" s="1"/>
  <c r="J24" i="31"/>
  <c r="I24" i="31"/>
  <c r="K24" i="31" s="1"/>
  <c r="J23" i="31"/>
  <c r="I23" i="31"/>
  <c r="K23" i="31" s="1"/>
  <c r="J22" i="31"/>
  <c r="I22" i="31"/>
  <c r="K22" i="31" s="1"/>
  <c r="J21" i="31"/>
  <c r="I21" i="31"/>
  <c r="K21" i="31" s="1"/>
  <c r="J20" i="31"/>
  <c r="I20" i="31"/>
  <c r="K20" i="31" s="1"/>
  <c r="G19" i="31"/>
  <c r="F19" i="31"/>
  <c r="J18" i="31"/>
  <c r="I18" i="31"/>
  <c r="K18" i="31" s="1"/>
  <c r="J17" i="31"/>
  <c r="I17" i="31"/>
  <c r="K17" i="31" s="1"/>
  <c r="J16" i="31"/>
  <c r="I16" i="31"/>
  <c r="K16" i="31" s="1"/>
  <c r="J15" i="31"/>
  <c r="I15" i="31"/>
  <c r="K15" i="31" s="1"/>
  <c r="J14" i="31"/>
  <c r="I14" i="31"/>
  <c r="K14" i="31" s="1"/>
  <c r="J13" i="31"/>
  <c r="I13" i="31"/>
  <c r="K13" i="31" s="1"/>
  <c r="G12" i="31"/>
  <c r="F12" i="31"/>
  <c r="J11" i="31"/>
  <c r="I11" i="31"/>
  <c r="K11" i="31" s="1"/>
  <c r="J10" i="31"/>
  <c r="I10" i="31"/>
  <c r="K10" i="31" s="1"/>
  <c r="J9" i="31"/>
  <c r="I9" i="31"/>
  <c r="K9" i="31" s="1"/>
  <c r="J8" i="31"/>
  <c r="I8" i="31"/>
  <c r="K8" i="31" s="1"/>
  <c r="J7" i="31"/>
  <c r="I7" i="31"/>
  <c r="K7" i="31" s="1"/>
  <c r="K6" i="31"/>
  <c r="J6" i="31"/>
  <c r="I6" i="31"/>
  <c r="I47" i="19"/>
  <c r="I46" i="19"/>
  <c r="I45" i="19"/>
  <c r="I44" i="19"/>
  <c r="I43" i="19"/>
  <c r="I42" i="19"/>
  <c r="I41" i="19"/>
  <c r="I40" i="19"/>
  <c r="I39" i="19"/>
  <c r="I38" i="19"/>
  <c r="I37" i="19"/>
  <c r="I36" i="19"/>
  <c r="I35" i="19"/>
  <c r="I34" i="19"/>
  <c r="I33" i="19"/>
  <c r="I31" i="19"/>
  <c r="I30" i="19"/>
  <c r="I29" i="19"/>
  <c r="I28" i="19"/>
  <c r="I27" i="19"/>
  <c r="I26" i="19"/>
  <c r="I25" i="19"/>
  <c r="I24" i="19"/>
  <c r="I23" i="19"/>
  <c r="I22" i="19"/>
  <c r="I21" i="19"/>
  <c r="I20" i="19"/>
  <c r="I18" i="19"/>
  <c r="I17" i="19"/>
  <c r="I16" i="19"/>
  <c r="I15" i="19"/>
  <c r="I14" i="19"/>
  <c r="I13" i="19"/>
  <c r="I11" i="19"/>
  <c r="I10" i="19"/>
  <c r="I9" i="19"/>
  <c r="I8" i="19"/>
  <c r="I7" i="19"/>
  <c r="G48" i="19"/>
  <c r="F48" i="19"/>
  <c r="G32" i="19"/>
  <c r="F32" i="19"/>
  <c r="G19" i="19"/>
  <c r="F19" i="19"/>
  <c r="G12" i="19"/>
  <c r="F12" i="19"/>
  <c r="J47" i="19"/>
  <c r="J45" i="19"/>
  <c r="J41" i="19"/>
  <c r="J39" i="19"/>
  <c r="J34" i="19"/>
  <c r="J31" i="19"/>
  <c r="J29" i="19"/>
  <c r="J27" i="19"/>
  <c r="J23" i="19"/>
  <c r="J18" i="19"/>
  <c r="J16" i="19"/>
  <c r="J14" i="19"/>
  <c r="J46" i="19"/>
  <c r="J44" i="19"/>
  <c r="J43" i="19"/>
  <c r="J42" i="19"/>
  <c r="J40" i="19"/>
  <c r="J38" i="19"/>
  <c r="J37" i="19"/>
  <c r="J36" i="19"/>
  <c r="J35" i="19"/>
  <c r="J33" i="19"/>
  <c r="J30" i="19"/>
  <c r="J28" i="19"/>
  <c r="J26" i="19"/>
  <c r="J25" i="19"/>
  <c r="J24" i="19"/>
  <c r="J22" i="19"/>
  <c r="J21" i="19"/>
  <c r="J20" i="19"/>
  <c r="J17" i="19"/>
  <c r="J15" i="19"/>
  <c r="J13" i="19"/>
  <c r="J11" i="19"/>
  <c r="J10" i="19"/>
  <c r="J9" i="19"/>
  <c r="J8" i="19"/>
  <c r="J7" i="19"/>
  <c r="J6" i="19"/>
  <c r="F49" i="31" l="1"/>
  <c r="K32" i="31"/>
  <c r="K48" i="31"/>
  <c r="K19" i="31"/>
  <c r="J32" i="31"/>
  <c r="J12" i="31"/>
  <c r="J19" i="31"/>
  <c r="J48" i="31"/>
  <c r="G49" i="31"/>
  <c r="K12" i="31"/>
  <c r="K49" i="31" s="1"/>
  <c r="F49" i="19"/>
  <c r="G49" i="19"/>
  <c r="J32" i="19"/>
  <c r="J48" i="19"/>
  <c r="J12" i="19"/>
  <c r="J19" i="19"/>
  <c r="K47" i="19"/>
  <c r="K46" i="19"/>
  <c r="K45" i="19"/>
  <c r="K44" i="19"/>
  <c r="K43" i="19"/>
  <c r="K42" i="19"/>
  <c r="K41" i="19"/>
  <c r="K40" i="19"/>
  <c r="K39" i="19"/>
  <c r="K38" i="19"/>
  <c r="K37" i="19"/>
  <c r="K36" i="19"/>
  <c r="K35" i="19"/>
  <c r="K34" i="19"/>
  <c r="K33" i="19"/>
  <c r="K31" i="19"/>
  <c r="K30" i="19"/>
  <c r="K29" i="19"/>
  <c r="K28" i="19"/>
  <c r="K27" i="19"/>
  <c r="K26" i="19"/>
  <c r="K25" i="19"/>
  <c r="K24" i="19"/>
  <c r="K23" i="19"/>
  <c r="K22" i="19"/>
  <c r="K21" i="19"/>
  <c r="K20" i="19"/>
  <c r="K18" i="19"/>
  <c r="K17" i="19"/>
  <c r="K16" i="19"/>
  <c r="K15" i="19"/>
  <c r="K14" i="19"/>
  <c r="K13" i="19"/>
  <c r="K11" i="19"/>
  <c r="K10" i="19"/>
  <c r="K9" i="19"/>
  <c r="K8" i="19"/>
  <c r="K7" i="19"/>
  <c r="I6" i="19"/>
  <c r="K6" i="19" s="1"/>
  <c r="J49" i="31" l="1"/>
  <c r="L49" i="31" s="1"/>
  <c r="J49" i="19"/>
  <c r="L49" i="19" s="1"/>
  <c r="K19" i="19"/>
  <c r="K12" i="19"/>
  <c r="K32" i="19"/>
  <c r="K48" i="19"/>
  <c r="F11" i="30"/>
  <c r="K49" i="19" l="1"/>
  <c r="E418" i="2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<sst xmlns="http://schemas.openxmlformats.org/spreadsheetml/2006/main" count="2263" uniqueCount="133">
  <si>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</si>
  <si>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</si>
  <si>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</si>
  <si>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</si>
  <si>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</si>
  <si>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</si>
  <si>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</si>
  <si>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</si>
  <si>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</si>
  <si>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</si>
  <si>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</si>
  <si>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</si>
  <si>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</si>
  <si>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</si>
  <si>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</si>
  <si>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</si>
  <si>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</si>
  <si>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</si>
  <si>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</si>
  <si>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</si>
  <si>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</si>
  <si>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</si>
  <si>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</si>
  <si>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</si>
  <si>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</si>
  <si>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</si>
  <si>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</si>
  <si>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</si>
  <si>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</si>
  <si>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</si>
  <si>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</si>
  <si>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</si>
  <si>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</si>
  <si>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</si>
  <si>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</si>
  <si>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</si>
  <si>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</si>
  <si>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</si>
  <si>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</si>
  <si>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</si>
  <si>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</si>
  <si>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</si>
  <si>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</si>
  <si>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</si>
  <si>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</si>
  <si>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</si>
  <si>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</si>
  <si>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</si>
  <si>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</si>
  <si>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</si>
  <si>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</si>
  <si>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</si>
  <si>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</si>
  <si>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</si>
  <si>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</si>
  <si>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</si>
  <si>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</si>
  <si>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</si>
  <si>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</si>
  <si>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</si>
  <si>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</si>
  <si>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</si>
  <si>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</si>
  <si>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</si>
  <si>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</si>
  <si>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</si>
  <si>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</si>
  <si>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</si>
  <si>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</si>
  <si>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</si>
  <si>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</si>
  <si>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</si>
  <si>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</si>
  <si>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</si>
  <si>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</si>
  <si>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</si>
  <si>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</si>
  <si>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</si>
  <si>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</si>
  <si>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</si>
  <si>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</si>
  <si>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</si>
  <si>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</si>
  <si>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</si>
  <si>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</si>
  <si>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</si>
  <si>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</si>
  <si>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</si>
  <si>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</si>
  <si>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</si>
  <si>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</si>
  <si>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</si>
  <si>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</si>
  <si>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</si>
  <si>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</si>
  <si>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</si>
  <si>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</si>
  <si>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</si>
  <si>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</si>
  <si>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</si>
  <si>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</si>
  <si>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</si>
  <si>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ТП "ДГС Върбица"</t>
  </si>
  <si>
    <t>към Договор №…... от …...........2026 г.</t>
  </si>
  <si>
    <t>Тримесечия на 2026 год. / прогнозно количество дървесина (пл.куб.м)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</si>
  <si>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</si>
  <si>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</si>
  <si>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</si>
  <si>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</si>
  <si>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</si>
  <si>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</si>
  <si>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</si>
  <si>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</si>
  <si>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</si>
  <si>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</si>
  <si>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t>61 "б"</t>
  </si>
  <si>
    <r>
      <t>пл.м</t>
    </r>
    <r>
      <rPr>
        <vertAlign val="superscript"/>
        <sz val="12"/>
        <color theme="1"/>
        <rFont val="Times New Roman"/>
        <family val="1"/>
        <charset val="204"/>
      </rPr>
      <t>3</t>
    </r>
  </si>
  <si>
    <t>ОБЩО ЗА ПОДОТДЕЛ 61 "б"</t>
  </si>
  <si>
    <t>64 "б"</t>
  </si>
  <si>
    <t>избк</t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</si>
  <si>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</si>
  <si>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t>ОБЩО ЗА ПОДОТДЕЛ 64 "б"</t>
  </si>
  <si>
    <t>121 "б"</t>
  </si>
  <si>
    <t>ОБЩО ЗА ПОДОТДЕЛ 121 "б"</t>
  </si>
  <si>
    <t>121 "г"</t>
  </si>
  <si>
    <t>ОБЩО ЗА ПОДОТДЕЛ 121 "г"</t>
  </si>
  <si>
    <t>7-5-26</t>
  </si>
  <si>
    <t>ОБЩО ЗА ОБЕКТ №7-5-26</t>
  </si>
  <si>
    <t>ПРИЛОЖЕНИЕ №2</t>
  </si>
  <si>
    <t>Договорена единична цена без ДДС</t>
  </si>
  <si>
    <t>Договорена обща стойност без ДДС</t>
  </si>
  <si>
    <t>Гаранция за изпълнение (5%)</t>
  </si>
  <si>
    <t>за обект №7-5-26,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</si>
</sst>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20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8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3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1" fontId="4" fillId="0" borderId="2" xfId="1" applyNumberFormat="1" applyFont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10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10" fillId="5" borderId="2" xfId="0" applyNumberFormat="1" applyFont="1" applyFill="1" applyBorder="1" applyAlignment="1">
      <alignment horizontal="right"/>
    </xf>
    <xf numFmtId="1" fontId="3" fillId="4" borderId="3" xfId="1" applyNumberFormat="1" applyFont="1" applyFill="1" applyBorder="1" applyAlignment="1">
      <alignment horizontal="right" vertical="center" wrapText="1"/>
    </xf>
    <xf numFmtId="1" fontId="10" fillId="5" borderId="2" xfId="0" applyNumberFormat="1" applyFont="1" applyFill="1" applyBorder="1" applyAlignment="1">
      <alignment horizontal="right"/>
    </xf>
    <xf numFmtId="164" fontId="7" fillId="0" borderId="0" xfId="0" applyNumberFormat="1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10" fillId="5" borderId="10" xfId="0" applyFont="1" applyFill="1" applyBorder="1" applyAlignment="1">
      <alignment horizontal="left"/>
    </xf>
    <xf numFmtId="0" fontId="10" fillId="5" borderId="6" xfId="0" applyFont="1" applyFill="1" applyBorder="1" applyAlignment="1">
      <alignment horizontal="left"/>
    </xf>
    <xf numFmtId="0" fontId="10" fillId="5" borderId="4" xfId="0" applyFont="1" applyFill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7" t="s">
        <v>0</v>
      </c>
      <c r="B2" s="87"/>
      <c r="C2" s="87"/>
      <c r="D2" s="87"/>
      <c r="E2" s="87"/>
      <c r="F2" s="87"/>
      <c r="G2" s="87"/>
      <c r="H2" s="87"/>
      <c r="I2" s="87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8"/>
      <c r="B4" s="82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3"/>
      <c r="B5" s="82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3"/>
      <c r="B6" s="82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3"/>
      <c r="B7" s="82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3"/>
      <c r="B8" s="82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3"/>
      <c r="B9" s="82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3"/>
      <c r="B10" s="82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3"/>
      <c r="B11" s="82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3"/>
      <c r="B12" s="82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3"/>
      <c r="B13" s="82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3"/>
      <c r="B14" s="82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3"/>
      <c r="B15" s="82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3"/>
      <c r="B16" s="82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3"/>
      <c r="B17" s="82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3"/>
      <c r="B18" s="82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3"/>
      <c r="B19" s="82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3"/>
      <c r="B20" s="82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3"/>
      <c r="B21" s="82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3"/>
      <c r="B22" s="82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3"/>
      <c r="B23" s="82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3"/>
      <c r="B24" s="82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3"/>
      <c r="B25" s="82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3"/>
      <c r="B26" s="82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3"/>
      <c r="B27" s="82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3"/>
      <c r="B28" s="82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3"/>
      <c r="B29" s="84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3"/>
      <c r="B30" s="85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3"/>
      <c r="B31" s="85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3"/>
      <c r="B32" s="85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3"/>
      <c r="B33" s="85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3"/>
      <c r="B34" s="85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3"/>
      <c r="B35" s="85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3"/>
      <c r="B36" s="85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3"/>
      <c r="B37" s="85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3"/>
      <c r="B38" s="85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3"/>
      <c r="B39" s="85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3"/>
      <c r="B40" s="85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3"/>
      <c r="B41" s="85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3"/>
      <c r="B42" s="85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3"/>
      <c r="B43" s="85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3"/>
      <c r="B44" s="85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3"/>
      <c r="B45" s="85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3"/>
      <c r="B46" s="85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3"/>
      <c r="B47" s="85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3"/>
      <c r="B48" s="86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81"/>
      <c r="B49" s="84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81"/>
      <c r="B50" s="85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81"/>
      <c r="B51" s="85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81"/>
      <c r="B52" s="85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81"/>
      <c r="B53" s="85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81"/>
      <c r="B54" s="85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81"/>
      <c r="B55" s="85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81"/>
      <c r="B56" s="85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81"/>
      <c r="B57" s="85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81"/>
      <c r="B58" s="85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81"/>
      <c r="B59" s="85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81"/>
      <c r="B60" s="85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81"/>
      <c r="B61" s="85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81"/>
      <c r="B62" s="85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81"/>
      <c r="B63" s="85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81"/>
      <c r="B64" s="85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81"/>
      <c r="B65" s="86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81"/>
      <c r="B66" s="84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81"/>
      <c r="B67" s="85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81"/>
      <c r="B68" s="85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81"/>
      <c r="B69" s="85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81"/>
      <c r="B70" s="85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81"/>
      <c r="B71" s="85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81"/>
      <c r="B72" s="85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81"/>
      <c r="B73" s="85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81"/>
      <c r="B74" s="85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81"/>
      <c r="B75" s="85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81"/>
      <c r="B76" s="85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81"/>
      <c r="B77" s="85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81"/>
      <c r="B78" s="85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81"/>
      <c r="B79" s="85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81"/>
      <c r="B80" s="85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81"/>
      <c r="B81" s="85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81"/>
      <c r="B82" s="85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81"/>
      <c r="B83" s="85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81"/>
      <c r="B84" s="85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81"/>
      <c r="B85" s="85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81"/>
      <c r="B86" s="86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3"/>
      <c r="B87" s="82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3"/>
      <c r="B88" s="82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3"/>
      <c r="B89" s="82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3"/>
      <c r="B90" s="82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3"/>
      <c r="B91" s="82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3"/>
      <c r="B92" s="82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3"/>
      <c r="B93" s="82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3"/>
      <c r="B94" s="82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3"/>
      <c r="B95" s="82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3"/>
      <c r="B96" s="82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3"/>
      <c r="B97" s="84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3"/>
      <c r="B98" s="85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3"/>
      <c r="B99" s="85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3"/>
      <c r="B100" s="85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3"/>
      <c r="B101" s="85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3"/>
      <c r="B102" s="85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3"/>
      <c r="B103" s="85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3"/>
      <c r="B104" s="85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3"/>
      <c r="B105" s="85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3"/>
      <c r="B106" s="85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3"/>
      <c r="B107" s="86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81"/>
      <c r="B108" s="82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81"/>
      <c r="B109" s="82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81"/>
      <c r="B110" s="82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81"/>
      <c r="B111" s="82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81"/>
      <c r="B112" s="82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81"/>
      <c r="B113" s="82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81"/>
      <c r="B114" s="82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81"/>
      <c r="B115" s="82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81"/>
      <c r="B116" s="82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81"/>
      <c r="B117" s="82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81"/>
      <c r="B118" s="82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81"/>
      <c r="B119" s="82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81"/>
      <c r="B120" s="82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81"/>
      <c r="B121" s="82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81"/>
      <c r="B122" s="82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81"/>
      <c r="B123" s="82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81"/>
      <c r="B124" s="82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81"/>
      <c r="B125" s="82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81"/>
      <c r="B126" s="82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81"/>
      <c r="B127" s="82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81"/>
      <c r="B128" s="82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81"/>
      <c r="B129" s="82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81"/>
      <c r="B130" s="82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81"/>
      <c r="B131" s="82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81"/>
      <c r="B132" s="82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81"/>
      <c r="B133" s="82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81"/>
      <c r="B134" s="82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81"/>
      <c r="B135" s="82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81"/>
      <c r="B136" s="82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81"/>
      <c r="B137" s="82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81"/>
      <c r="B138" s="82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81"/>
      <c r="B139" s="82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81"/>
      <c r="B140" s="82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81"/>
      <c r="B141" s="82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81"/>
      <c r="B142" s="82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81"/>
      <c r="B143" s="82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81"/>
      <c r="B144" s="82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81"/>
      <c r="B145" s="82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81"/>
      <c r="B146" s="82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81"/>
      <c r="B147" s="82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81"/>
      <c r="B148" s="82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81"/>
      <c r="B149" s="82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81"/>
      <c r="B150" s="82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81"/>
      <c r="B151" s="82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81"/>
      <c r="B152" s="82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81"/>
      <c r="B153" s="82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81"/>
      <c r="B154" s="82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81"/>
      <c r="B155" s="82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81"/>
      <c r="B156" s="82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81"/>
      <c r="B157" s="82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81"/>
      <c r="B158" s="82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81"/>
      <c r="B159" s="82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81"/>
      <c r="B160" s="82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81"/>
      <c r="B161" s="82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81"/>
      <c r="B162" s="82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81"/>
      <c r="B163" s="82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81"/>
      <c r="B164" s="82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81"/>
      <c r="B165" s="82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81"/>
      <c r="B166" s="82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81"/>
      <c r="B167" s="82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81"/>
      <c r="B168" s="82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81"/>
      <c r="B169" s="82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81"/>
      <c r="B170" s="82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81"/>
      <c r="B171" s="82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81"/>
      <c r="B172" s="82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81"/>
      <c r="B173" s="82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81"/>
      <c r="B174" s="82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81"/>
      <c r="B175" s="82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81"/>
      <c r="B176" s="82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81"/>
      <c r="B177" s="82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81"/>
      <c r="B178" s="82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81"/>
      <c r="B179" s="82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81"/>
      <c r="B180" s="82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81"/>
      <c r="B181" s="82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81"/>
      <c r="B182" s="82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81"/>
      <c r="B183" s="82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81"/>
      <c r="B184" s="82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81"/>
      <c r="B185" s="82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81"/>
      <c r="B186" s="82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81"/>
      <c r="B187" s="82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81"/>
      <c r="B188" s="82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81"/>
      <c r="B189" s="82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81"/>
      <c r="B190" s="82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81"/>
      <c r="B191" s="82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81"/>
      <c r="B192" s="82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81"/>
      <c r="B193" s="82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81"/>
      <c r="B194" s="82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81"/>
      <c r="B195" s="82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81"/>
      <c r="B196" s="82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81"/>
      <c r="B197" s="82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81"/>
      <c r="B198" s="82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81"/>
      <c r="B199" s="82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81"/>
      <c r="B200" s="82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81"/>
      <c r="B201" s="82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81"/>
      <c r="B202" s="82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81"/>
      <c r="B203" s="82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81"/>
      <c r="B204" s="82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81"/>
      <c r="B205" s="82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81"/>
      <c r="B206" s="82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81"/>
      <c r="B207" s="82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81"/>
      <c r="B208" s="82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81"/>
      <c r="B209" s="82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81"/>
      <c r="B210" s="82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81"/>
      <c r="B211" s="82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81"/>
      <c r="B212" s="82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81"/>
      <c r="B213" s="82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81"/>
      <c r="B214" s="82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81"/>
      <c r="B215" s="82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81"/>
      <c r="B216" s="82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81"/>
      <c r="B217" s="82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81"/>
      <c r="B218" s="82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81"/>
      <c r="B219" s="82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81"/>
      <c r="B220" s="82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81"/>
      <c r="B221" s="82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81"/>
      <c r="B222" s="82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81"/>
      <c r="B223" s="82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81"/>
      <c r="B224" s="82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81"/>
      <c r="B225" s="82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81"/>
      <c r="B226" s="82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81"/>
      <c r="B227" s="82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81"/>
      <c r="B228" s="82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81"/>
      <c r="B229" s="82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81"/>
      <c r="B230" s="82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81"/>
      <c r="B231" s="82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81"/>
      <c r="B232" s="82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81"/>
      <c r="B233" s="82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81"/>
      <c r="B234" s="82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81"/>
      <c r="B235" s="82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81"/>
      <c r="B236" s="82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81"/>
      <c r="B237" s="82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81"/>
      <c r="B238" s="82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81"/>
      <c r="B239" s="82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81"/>
      <c r="B240" s="82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81"/>
      <c r="B241" s="82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81"/>
      <c r="B242" s="82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81"/>
      <c r="B243" s="82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81"/>
      <c r="B244" s="82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81"/>
      <c r="B245" s="82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81"/>
      <c r="B246" s="82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81"/>
      <c r="B247" s="82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81"/>
      <c r="B248" s="82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81"/>
      <c r="B249" s="82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81"/>
      <c r="B250" s="82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81"/>
      <c r="B251" s="82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81"/>
      <c r="B252" s="82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81"/>
      <c r="B253" s="82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81"/>
      <c r="B254" s="82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81"/>
      <c r="B255" s="82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81"/>
      <c r="B256" s="82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81"/>
      <c r="B257" s="82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81"/>
      <c r="B258" s="82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81"/>
      <c r="B259" s="82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81"/>
      <c r="B260" s="82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81"/>
      <c r="B261" s="82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81"/>
      <c r="B262" s="82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81"/>
      <c r="B263" s="82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81"/>
      <c r="B264" s="82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81"/>
      <c r="B265" s="82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81"/>
      <c r="B266" s="82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81"/>
      <c r="B267" s="82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81"/>
      <c r="B268" s="82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81"/>
      <c r="B269" s="82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81"/>
      <c r="B270" s="82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81"/>
      <c r="B271" s="82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81"/>
      <c r="B272" s="82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81"/>
      <c r="B273" s="82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81"/>
      <c r="B274" s="82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81"/>
      <c r="B275" s="82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81"/>
      <c r="B276" s="82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81"/>
      <c r="B277" s="82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81"/>
      <c r="B278" s="82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81"/>
      <c r="B279" s="82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81"/>
      <c r="B280" s="82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81"/>
      <c r="B281" s="82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81"/>
      <c r="B282" s="82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81"/>
      <c r="B283" s="82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81"/>
      <c r="B284" s="82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81"/>
      <c r="B285" s="82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81"/>
      <c r="B286" s="82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81"/>
      <c r="B287" s="82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81"/>
      <c r="B288" s="82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81"/>
      <c r="B289" s="82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81"/>
      <c r="B290" s="82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81"/>
      <c r="B291" s="82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81"/>
      <c r="B292" s="82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81"/>
      <c r="B293" s="82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81"/>
      <c r="B294" s="82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81"/>
      <c r="B295" s="82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81"/>
      <c r="B296" s="82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81"/>
      <c r="B297" s="82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81"/>
      <c r="B298" s="82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81"/>
      <c r="B299" s="82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81"/>
      <c r="B300" s="82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81"/>
      <c r="B301" s="82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81"/>
      <c r="B302" s="82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81"/>
      <c r="B303" s="82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81"/>
      <c r="B304" s="82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81"/>
      <c r="B305" s="82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81"/>
      <c r="B306" s="82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81"/>
      <c r="B307" s="82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81"/>
      <c r="B308" s="82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81"/>
      <c r="B309" s="82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81"/>
      <c r="B310" s="82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81"/>
      <c r="B311" s="82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81"/>
      <c r="B312" s="82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81"/>
      <c r="B313" s="82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81"/>
      <c r="B314" s="82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81"/>
      <c r="B315" s="82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81"/>
      <c r="B316" s="82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81"/>
      <c r="B317" s="82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81"/>
      <c r="B318" s="82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81"/>
      <c r="B319" s="82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81"/>
      <c r="B320" s="82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81"/>
      <c r="B321" s="82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81"/>
      <c r="B322" s="82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81"/>
      <c r="B323" s="82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81"/>
      <c r="B324" s="82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81"/>
      <c r="B325" s="82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81"/>
      <c r="B326" s="82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81"/>
      <c r="B327" s="82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81"/>
      <c r="B328" s="82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81"/>
      <c r="B329" s="82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81"/>
      <c r="B330" s="82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81"/>
      <c r="B331" s="82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81"/>
      <c r="B332" s="82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81"/>
      <c r="B333" s="82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81"/>
      <c r="B334" s="82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81"/>
      <c r="B335" s="82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81"/>
      <c r="B336" s="82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81"/>
      <c r="B337" s="82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81"/>
      <c r="B338" s="82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81"/>
      <c r="B339" s="82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81"/>
      <c r="B340" s="82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81"/>
      <c r="B341" s="82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81"/>
      <c r="B342" s="82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81"/>
      <c r="B343" s="82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81"/>
      <c r="B344" s="82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81"/>
      <c r="B345" s="82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81"/>
      <c r="B346" s="82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81"/>
      <c r="B347" s="82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81"/>
      <c r="B348" s="82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81"/>
      <c r="B349" s="82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81"/>
      <c r="B350" s="82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81"/>
      <c r="B351" s="82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81"/>
      <c r="B352" s="82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81"/>
      <c r="B353" s="82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81"/>
      <c r="B354" s="82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81"/>
      <c r="B355" s="82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81"/>
      <c r="B356" s="82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81"/>
      <c r="B357" s="82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81"/>
      <c r="B358" s="82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81"/>
      <c r="B359" s="82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81"/>
      <c r="B360" s="82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81"/>
      <c r="B361" s="82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81"/>
      <c r="B362" s="82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81"/>
      <c r="B363" s="82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81"/>
      <c r="B364" s="82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81"/>
      <c r="B365" s="82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81"/>
      <c r="B366" s="82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81"/>
      <c r="B367" s="82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81"/>
      <c r="B368" s="82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81"/>
      <c r="B369" s="82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81"/>
      <c r="B370" s="82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81"/>
      <c r="B371" s="82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81"/>
      <c r="B372" s="82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81"/>
      <c r="B373" s="82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81"/>
      <c r="B374" s="82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81"/>
      <c r="B375" s="82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81"/>
      <c r="B376" s="82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81"/>
      <c r="B377" s="82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81"/>
      <c r="B378" s="82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81"/>
      <c r="B379" s="82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81"/>
      <c r="B380" s="82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81"/>
      <c r="B381" s="82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81"/>
      <c r="B382" s="82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81"/>
      <c r="B383" s="82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81"/>
      <c r="B384" s="82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81"/>
      <c r="B385" s="82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49:A86"/>
    <mergeCell ref="B49:B65"/>
    <mergeCell ref="B66:B86"/>
    <mergeCell ref="A2:I2"/>
    <mergeCell ref="A4:A48"/>
    <mergeCell ref="B4:B13"/>
    <mergeCell ref="B14:B28"/>
    <mergeCell ref="B29:B48"/>
    <mergeCell ref="A87:A107"/>
    <mergeCell ref="B87:B96"/>
    <mergeCell ref="B97:B107"/>
    <mergeCell ref="A108:A162"/>
    <mergeCell ref="B108:B138"/>
    <mergeCell ref="B139:B162"/>
    <mergeCell ref="A163:A191"/>
    <mergeCell ref="B163:B177"/>
    <mergeCell ref="B178:B191"/>
    <mergeCell ref="A192:A224"/>
    <mergeCell ref="B192:B199"/>
    <mergeCell ref="B200:B224"/>
    <mergeCell ref="A351:A385"/>
    <mergeCell ref="B351:B385"/>
    <mergeCell ref="A225:A287"/>
    <mergeCell ref="B225:B249"/>
    <mergeCell ref="B250:B287"/>
    <mergeCell ref="A288:A350"/>
    <mergeCell ref="B288:B316"/>
    <mergeCell ref="B317:B3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7" t="s">
        <v>0</v>
      </c>
      <c r="B2" s="87"/>
      <c r="C2" s="87"/>
      <c r="D2" s="87"/>
      <c r="E2" s="87"/>
      <c r="F2" s="87"/>
      <c r="G2" s="87"/>
      <c r="H2" s="87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8"/>
      <c r="B4" s="94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3"/>
      <c r="B5" s="94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3"/>
      <c r="B6" s="94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3"/>
      <c r="B7" s="94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3"/>
      <c r="B8" s="94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3"/>
      <c r="B9" s="94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3"/>
      <c r="B10" s="94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3"/>
      <c r="B11" s="94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3"/>
      <c r="B12" s="94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3"/>
      <c r="B13" s="94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3"/>
      <c r="B14" s="94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3"/>
      <c r="B15" s="94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3"/>
      <c r="B16" s="94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3"/>
      <c r="B17" s="94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3"/>
      <c r="B18" s="94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3"/>
      <c r="B19" s="94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3"/>
      <c r="B20" s="94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3"/>
      <c r="B21" s="82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3"/>
      <c r="B22" s="82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3"/>
      <c r="B23" s="82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3"/>
      <c r="B24" s="82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3"/>
      <c r="B25" s="82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3"/>
      <c r="B26" s="82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3"/>
      <c r="B27" s="82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3"/>
      <c r="B28" s="82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3"/>
      <c r="B29" s="82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3"/>
      <c r="B30" s="82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3"/>
      <c r="B31" s="82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3"/>
      <c r="B32" s="82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3"/>
      <c r="B33" s="84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3"/>
      <c r="B34" s="85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3"/>
      <c r="B35" s="85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3"/>
      <c r="B36" s="85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3"/>
      <c r="B37" s="85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3"/>
      <c r="B38" s="85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3"/>
      <c r="B39" s="85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3"/>
      <c r="B40" s="85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3"/>
      <c r="B41" s="85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3"/>
      <c r="B42" s="85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3"/>
      <c r="B43" s="85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3"/>
      <c r="B44" s="85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3"/>
      <c r="B45" s="85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3"/>
      <c r="B46" s="86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81"/>
      <c r="B47" s="84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81"/>
      <c r="B48" s="85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81"/>
      <c r="B49" s="85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81"/>
      <c r="B50" s="85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81"/>
      <c r="B51" s="85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81"/>
      <c r="B52" s="85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81"/>
      <c r="B53" s="85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81"/>
      <c r="B54" s="85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81"/>
      <c r="B55" s="85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81"/>
      <c r="B56" s="85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81"/>
      <c r="B57" s="85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81"/>
      <c r="B58" s="85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81"/>
      <c r="B59" s="85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81"/>
      <c r="B60" s="85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81"/>
      <c r="B61" s="85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81"/>
      <c r="B62" s="85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81"/>
      <c r="B63" s="85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81"/>
      <c r="B64" s="86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81"/>
      <c r="B65" s="84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81"/>
      <c r="B66" s="85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81"/>
      <c r="B67" s="85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81"/>
      <c r="B68" s="85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81"/>
      <c r="B69" s="85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81"/>
      <c r="B70" s="85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81"/>
      <c r="B71" s="85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81"/>
      <c r="B72" s="85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81"/>
      <c r="B73" s="85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81"/>
      <c r="B74" s="85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81"/>
      <c r="B75" s="85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81"/>
      <c r="B76" s="85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81"/>
      <c r="B77" s="85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81"/>
      <c r="B78" s="85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81"/>
      <c r="B79" s="85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81"/>
      <c r="B80" s="85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81"/>
      <c r="B81" s="85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81"/>
      <c r="B82" s="85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81"/>
      <c r="B83" s="85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81"/>
      <c r="B84" s="85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81"/>
      <c r="B85" s="85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81"/>
      <c r="B86" s="85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81"/>
      <c r="B87" s="85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81"/>
      <c r="B88" s="85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81"/>
      <c r="B89" s="85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81"/>
      <c r="B90" s="85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81"/>
      <c r="B91" s="85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81"/>
      <c r="B92" s="85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81"/>
      <c r="B93" s="85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81"/>
      <c r="B94" s="85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81"/>
      <c r="B95" s="85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81"/>
      <c r="B96" s="86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3"/>
      <c r="B97" s="82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3"/>
      <c r="B98" s="82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3"/>
      <c r="B99" s="82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3"/>
      <c r="B100" s="82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3"/>
      <c r="B101" s="82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3"/>
      <c r="B102" s="82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3"/>
      <c r="B103" s="82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3"/>
      <c r="B104" s="82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3"/>
      <c r="B105" s="82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3"/>
      <c r="B106" s="82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3"/>
      <c r="B107" s="82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3"/>
      <c r="B108" s="82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3"/>
      <c r="B109" s="82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3"/>
      <c r="B110" s="82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3"/>
      <c r="B111" s="82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3"/>
      <c r="B112" s="84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3"/>
      <c r="B113" s="85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3"/>
      <c r="B114" s="85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3"/>
      <c r="B115" s="85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3"/>
      <c r="B116" s="85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3"/>
      <c r="B117" s="85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3"/>
      <c r="B118" s="85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3"/>
      <c r="B119" s="85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3"/>
      <c r="B120" s="85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3"/>
      <c r="B121" s="85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3"/>
      <c r="B122" s="85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3"/>
      <c r="B123" s="85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3"/>
      <c r="B124" s="85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3"/>
      <c r="B125" s="85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3"/>
      <c r="B126" s="85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3"/>
      <c r="B127" s="85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3"/>
      <c r="B128" s="85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3"/>
      <c r="B129" s="85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3"/>
      <c r="B130" s="85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3"/>
      <c r="B131" s="86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8"/>
      <c r="B132" s="82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3"/>
      <c r="B133" s="82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3"/>
      <c r="B134" s="82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3"/>
      <c r="B135" s="82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3"/>
      <c r="B136" s="82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3"/>
      <c r="B137" s="82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3"/>
      <c r="B138" s="82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3"/>
      <c r="B139" s="82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3"/>
      <c r="B140" s="82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3"/>
      <c r="B141" s="82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3"/>
      <c r="B142" s="82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3"/>
      <c r="B143" s="82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3"/>
      <c r="B144" s="82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3"/>
      <c r="B145" s="82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3"/>
      <c r="B146" s="82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3"/>
      <c r="B147" s="82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3"/>
      <c r="B148" s="82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3"/>
      <c r="B149" s="82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3"/>
      <c r="B150" s="82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8"/>
      <c r="B151" s="82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3"/>
      <c r="B152" s="82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3"/>
      <c r="B153" s="82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3"/>
      <c r="B154" s="82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3"/>
      <c r="B155" s="82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8"/>
      <c r="B156" s="82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3"/>
      <c r="B157" s="82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3"/>
      <c r="B158" s="82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3"/>
      <c r="B159" s="82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3"/>
      <c r="B160" s="82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3"/>
      <c r="B161" s="82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3"/>
      <c r="B162" s="82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3"/>
      <c r="B163" s="82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3"/>
      <c r="B164" s="82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3"/>
      <c r="B165" s="82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3"/>
      <c r="B166" s="82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3"/>
      <c r="B167" s="82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3"/>
      <c r="B168" s="82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3"/>
      <c r="B169" s="82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3"/>
      <c r="B170" s="82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3"/>
      <c r="B171" s="82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8"/>
      <c r="B172" s="94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3"/>
      <c r="B173" s="94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3"/>
      <c r="B174" s="94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3"/>
      <c r="B175" s="94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3"/>
      <c r="B176" s="94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3"/>
      <c r="B177" s="94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3"/>
      <c r="B178" s="94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3"/>
      <c r="B179" s="94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3"/>
      <c r="B180" s="94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3"/>
      <c r="B181" s="94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3"/>
      <c r="B182" s="94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3"/>
      <c r="B183" s="94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3"/>
      <c r="B184" s="94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8"/>
      <c r="B185" s="82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3"/>
      <c r="B186" s="82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3"/>
      <c r="B187" s="82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3"/>
      <c r="B188" s="82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3"/>
      <c r="B189" s="82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3"/>
      <c r="B190" s="82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3"/>
      <c r="B191" s="82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3"/>
      <c r="B192" s="82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8"/>
      <c r="B193" s="84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3"/>
      <c r="B194" s="85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3"/>
      <c r="B195" s="85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3"/>
      <c r="B196" s="85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3"/>
      <c r="B197" s="85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3"/>
      <c r="B198" s="85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3"/>
      <c r="B199" s="85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3"/>
      <c r="B200" s="85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3"/>
      <c r="B201" s="85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3"/>
      <c r="B202" s="85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3"/>
      <c r="B203" s="85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93"/>
      <c r="B204" s="86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8"/>
      <c r="B205" s="91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3"/>
      <c r="B206" s="92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3"/>
      <c r="B207" s="92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3"/>
      <c r="B208" s="92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3"/>
      <c r="B209" s="92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3"/>
      <c r="B210" s="92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3"/>
      <c r="B211" s="92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3"/>
      <c r="B212" s="92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3"/>
      <c r="B213" s="92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3"/>
      <c r="B214" s="92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3"/>
      <c r="B215" s="92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3"/>
      <c r="B216" s="92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3"/>
      <c r="B217" s="92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3"/>
      <c r="B218" s="92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3"/>
      <c r="B219" s="92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3"/>
      <c r="B220" s="92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3"/>
      <c r="B221" s="92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3"/>
      <c r="B222" s="92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8"/>
      <c r="B223" s="84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3"/>
      <c r="B224" s="85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3"/>
      <c r="B225" s="85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3"/>
      <c r="B226" s="85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3"/>
      <c r="B227" s="85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3"/>
      <c r="B228" s="85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3"/>
      <c r="B229" s="85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3"/>
      <c r="B230" s="85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3"/>
      <c r="B231" s="85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3"/>
      <c r="B232" s="85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3"/>
      <c r="B233" s="85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3"/>
      <c r="B234" s="85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3"/>
      <c r="B235" s="85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3"/>
      <c r="B236" s="85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3"/>
      <c r="B237" s="84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3"/>
      <c r="B238" s="85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3"/>
      <c r="B239" s="85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3"/>
      <c r="B240" s="85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3"/>
      <c r="B241" s="85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3"/>
      <c r="B242" s="85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3"/>
      <c r="B243" s="85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3"/>
      <c r="B244" s="85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3"/>
      <c r="B245" s="85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3"/>
      <c r="B246" s="85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3"/>
      <c r="B247" s="85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3"/>
      <c r="B248" s="85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3"/>
      <c r="B249" s="85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3"/>
      <c r="B250" s="85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3"/>
      <c r="B251" s="85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3"/>
      <c r="B252" s="85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3"/>
      <c r="B253" s="85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3"/>
      <c r="B254" s="85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3"/>
      <c r="B255" s="85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3"/>
      <c r="B256" s="85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3"/>
      <c r="B257" s="85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3"/>
      <c r="B258" s="85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3"/>
      <c r="B259" s="85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3"/>
      <c r="B260" s="85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3"/>
      <c r="B261" s="85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3"/>
      <c r="B262" s="85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3"/>
      <c r="B263" s="85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3"/>
      <c r="B264" s="85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93"/>
      <c r="B265" s="86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8"/>
      <c r="B267" s="84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3"/>
      <c r="B268" s="85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3"/>
      <c r="B269" s="85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3"/>
      <c r="B270" s="85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3"/>
      <c r="B271" s="85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3"/>
      <c r="B272" s="85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3"/>
      <c r="B273" s="85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3"/>
      <c r="B274" s="85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3"/>
      <c r="B275" s="85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3"/>
      <c r="B276" s="85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3"/>
      <c r="B277" s="85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3"/>
      <c r="B278" s="85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3"/>
      <c r="B279" s="84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3"/>
      <c r="B280" s="85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3"/>
      <c r="B281" s="85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3"/>
      <c r="B282" s="85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3"/>
      <c r="B283" s="85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3"/>
      <c r="B284" s="85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3"/>
      <c r="B285" s="85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3"/>
      <c r="B286" s="85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3"/>
      <c r="B287" s="85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3"/>
      <c r="B288" s="85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3"/>
      <c r="B289" s="85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3"/>
      <c r="B290" s="85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3"/>
      <c r="B291" s="85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3"/>
      <c r="B292" s="85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3"/>
      <c r="B293" s="85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3"/>
      <c r="B294" s="85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3"/>
      <c r="B295" s="85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3"/>
      <c r="B296" s="85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3"/>
      <c r="B297" s="85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3"/>
      <c r="B298" s="85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8"/>
      <c r="B300" s="84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3"/>
      <c r="B301" s="85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3"/>
      <c r="B302" s="85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3"/>
      <c r="B303" s="85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3"/>
      <c r="B304" s="85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3"/>
      <c r="B305" s="85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3"/>
      <c r="B306" s="85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3"/>
      <c r="B307" s="85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3"/>
      <c r="B308" s="85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3"/>
      <c r="B309" s="85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3"/>
      <c r="B310" s="85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3"/>
      <c r="B311" s="85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3"/>
      <c r="B312" s="85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3"/>
      <c r="B313" s="85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3"/>
      <c r="B314" s="85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3"/>
      <c r="B315" s="85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3"/>
      <c r="B316" s="85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3"/>
      <c r="B317" s="85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3"/>
      <c r="B318" s="84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3"/>
      <c r="B319" s="85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3"/>
      <c r="B320" s="85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3"/>
      <c r="B321" s="85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3"/>
      <c r="B322" s="85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3"/>
      <c r="B323" s="85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3"/>
      <c r="B324" s="85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3"/>
      <c r="B325" s="85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3"/>
      <c r="B326" s="85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3"/>
      <c r="B327" s="85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3"/>
      <c r="B328" s="85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3"/>
      <c r="B329" s="85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3"/>
      <c r="B330" s="85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3"/>
      <c r="B331" s="85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3"/>
      <c r="B332" s="85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3"/>
      <c r="B333" s="85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3"/>
      <c r="B334" s="85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3"/>
      <c r="B336" s="84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3"/>
      <c r="B337" s="85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3"/>
      <c r="B338" s="85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3"/>
      <c r="B339" s="85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3"/>
      <c r="B340" s="85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3"/>
      <c r="B341" s="85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3"/>
      <c r="B342" s="85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3"/>
      <c r="B343" s="85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3"/>
      <c r="B344" s="85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3"/>
      <c r="B345" s="85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3"/>
      <c r="B346" s="85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3"/>
      <c r="B347" s="85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3"/>
      <c r="B348" s="85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3"/>
      <c r="B349" s="85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3"/>
      <c r="B350" s="85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3"/>
      <c r="B351" s="85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3"/>
      <c r="B352" s="85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3"/>
      <c r="B353" s="85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3"/>
      <c r="B354" s="85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8"/>
      <c r="B356" s="84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3"/>
      <c r="B357" s="85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3"/>
      <c r="B358" s="85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3"/>
      <c r="B359" s="85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3"/>
      <c r="B360" s="85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3"/>
      <c r="B361" s="85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3"/>
      <c r="B362" s="85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3"/>
      <c r="B363" s="85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3"/>
      <c r="B364" s="85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3"/>
      <c r="B365" s="84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3"/>
      <c r="B366" s="85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3"/>
      <c r="B367" s="85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3"/>
      <c r="B368" s="85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3"/>
      <c r="B369" s="85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3"/>
      <c r="B370" s="85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3"/>
      <c r="B371" s="85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3"/>
      <c r="B372" s="85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3"/>
      <c r="B373" s="85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3"/>
      <c r="B374" s="85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3"/>
      <c r="B375" s="85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3"/>
      <c r="B376" s="85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5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6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8"/>
      <c r="B380" s="91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3"/>
      <c r="B381" s="92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3"/>
      <c r="B382" s="92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3"/>
      <c r="B383" s="92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3"/>
      <c r="B384" s="92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3"/>
      <c r="B385" s="92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3"/>
      <c r="B386" s="92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3"/>
      <c r="B387" s="92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3"/>
      <c r="B388" s="92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3"/>
      <c r="B389" s="92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3"/>
      <c r="B390" s="84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3"/>
      <c r="B391" s="85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3"/>
      <c r="B392" s="85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3"/>
      <c r="B393" s="85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3"/>
      <c r="B394" s="85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3"/>
      <c r="B395" s="85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3"/>
      <c r="B396" s="85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81"/>
      <c r="B398" s="89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81"/>
      <c r="B399" s="90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81"/>
      <c r="B400" s="90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81"/>
      <c r="B401" s="90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81"/>
      <c r="B402" s="90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81"/>
      <c r="B403" s="90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81"/>
      <c r="B404" s="90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81"/>
      <c r="B405" s="90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81"/>
      <c r="B406" s="90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81"/>
      <c r="B407" s="90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81"/>
      <c r="B408" s="84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81"/>
      <c r="B409" s="85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81"/>
      <c r="B410" s="85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81"/>
      <c r="B411" s="85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81"/>
      <c r="B412" s="85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81"/>
      <c r="B413" s="85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81"/>
      <c r="B414" s="85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81"/>
      <c r="B415" s="85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81"/>
      <c r="B416" s="85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81"/>
      <c r="B417" s="86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81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  <mergeCell ref="A156:A171"/>
    <mergeCell ref="B156:B171"/>
    <mergeCell ref="A172:A184"/>
    <mergeCell ref="B172:B184"/>
    <mergeCell ref="A185:A192"/>
    <mergeCell ref="B185:B192"/>
    <mergeCell ref="A193:A204"/>
    <mergeCell ref="B193:B204"/>
    <mergeCell ref="A205:A222"/>
    <mergeCell ref="B205:B222"/>
    <mergeCell ref="A223:A265"/>
    <mergeCell ref="B223:B236"/>
    <mergeCell ref="B237:B265"/>
    <mergeCell ref="A267:A298"/>
    <mergeCell ref="B267:B278"/>
    <mergeCell ref="B279:B298"/>
    <mergeCell ref="A300:A334"/>
    <mergeCell ref="B300:B317"/>
    <mergeCell ref="B318:B334"/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O53"/>
  <sheetViews>
    <sheetView tabSelected="1" topLeftCell="A34" zoomScaleNormal="100" workbookViewId="0">
      <selection activeCell="O49" sqref="O49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3.7109375" style="60" customWidth="1"/>
    <col min="12" max="15" width="12.7109375" style="60" customWidth="1"/>
    <col min="16" max="16384" width="9.140625" style="60"/>
  </cols>
  <sheetData>
    <row r="3" spans="1:15" ht="18" customHeight="1" x14ac:dyDescent="0.25">
      <c r="A3" s="104" t="s">
        <v>105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</row>
    <row r="4" spans="1:15" ht="90" customHeight="1" x14ac:dyDescent="0.25">
      <c r="A4" s="105" t="s">
        <v>1</v>
      </c>
      <c r="B4" s="91" t="s">
        <v>2</v>
      </c>
      <c r="C4" s="91" t="s">
        <v>3</v>
      </c>
      <c r="D4" s="108" t="s">
        <v>4</v>
      </c>
      <c r="E4" s="91" t="s">
        <v>106</v>
      </c>
      <c r="F4" s="91" t="s">
        <v>107</v>
      </c>
      <c r="G4" s="91" t="s">
        <v>108</v>
      </c>
      <c r="H4" s="110" t="s">
        <v>109</v>
      </c>
      <c r="I4" s="110"/>
      <c r="J4" s="110" t="s">
        <v>110</v>
      </c>
      <c r="K4" s="110"/>
      <c r="L4" s="110" t="s">
        <v>111</v>
      </c>
      <c r="M4" s="110"/>
      <c r="N4" s="110" t="s">
        <v>112</v>
      </c>
      <c r="O4" s="110"/>
    </row>
    <row r="5" spans="1:15" ht="15.75" x14ac:dyDescent="0.25">
      <c r="A5" s="106"/>
      <c r="B5" s="107"/>
      <c r="C5" s="107"/>
      <c r="D5" s="109"/>
      <c r="E5" s="107"/>
      <c r="F5" s="107"/>
      <c r="G5" s="107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  <c r="N5" s="61" t="s">
        <v>113</v>
      </c>
      <c r="O5" s="61" t="s">
        <v>114</v>
      </c>
    </row>
    <row r="6" spans="1:15" ht="18" customHeight="1" x14ac:dyDescent="0.25">
      <c r="A6" s="95" t="s">
        <v>126</v>
      </c>
      <c r="B6" s="63" t="s">
        <v>115</v>
      </c>
      <c r="C6" s="3" t="s">
        <v>26</v>
      </c>
      <c r="D6" s="4" t="s">
        <v>27</v>
      </c>
      <c r="E6" s="64" t="s">
        <v>116</v>
      </c>
      <c r="F6" s="65">
        <v>0</v>
      </c>
      <c r="G6" s="66"/>
      <c r="H6" s="72">
        <v>59</v>
      </c>
      <c r="I6" s="75">
        <f>H6*1.95583</f>
        <v>115.39397</v>
      </c>
      <c r="J6" s="72">
        <f>F6*H6</f>
        <v>0</v>
      </c>
      <c r="K6" s="75">
        <f>F6*I6</f>
        <v>0</v>
      </c>
      <c r="L6" s="96"/>
      <c r="M6" s="96"/>
      <c r="N6" s="96"/>
      <c r="O6" s="96"/>
    </row>
    <row r="7" spans="1:15" ht="18" customHeight="1" x14ac:dyDescent="0.25">
      <c r="A7" s="95"/>
      <c r="B7" s="63"/>
      <c r="C7" s="3" t="s">
        <v>26</v>
      </c>
      <c r="D7" s="4" t="s">
        <v>29</v>
      </c>
      <c r="E7" s="64" t="s">
        <v>116</v>
      </c>
      <c r="F7" s="65">
        <v>1</v>
      </c>
      <c r="G7" s="66"/>
      <c r="H7" s="72">
        <v>56</v>
      </c>
      <c r="I7" s="75">
        <f t="shared" ref="I7:I11" si="0">H7*1.95583</f>
        <v>109.52647999999999</v>
      </c>
      <c r="J7" s="72">
        <f t="shared" ref="J7:J11" si="1">F7*H7</f>
        <v>56</v>
      </c>
      <c r="K7" s="75">
        <f t="shared" ref="K7:K11" si="2">F7*I7</f>
        <v>109.52647999999999</v>
      </c>
      <c r="L7" s="97"/>
      <c r="M7" s="97"/>
      <c r="N7" s="97"/>
      <c r="O7" s="97"/>
    </row>
    <row r="8" spans="1:15" ht="18" customHeight="1" x14ac:dyDescent="0.25">
      <c r="A8" s="95"/>
      <c r="B8" s="63"/>
      <c r="C8" s="3" t="s">
        <v>38</v>
      </c>
      <c r="D8" s="4" t="s">
        <v>43</v>
      </c>
      <c r="E8" s="64" t="s">
        <v>116</v>
      </c>
      <c r="F8" s="65">
        <v>0</v>
      </c>
      <c r="G8" s="66"/>
      <c r="H8" s="72">
        <v>61</v>
      </c>
      <c r="I8" s="75">
        <f t="shared" si="0"/>
        <v>119.30562999999999</v>
      </c>
      <c r="J8" s="72">
        <f t="shared" si="1"/>
        <v>0</v>
      </c>
      <c r="K8" s="75">
        <f t="shared" si="2"/>
        <v>0</v>
      </c>
      <c r="L8" s="97"/>
      <c r="M8" s="97"/>
      <c r="N8" s="97"/>
      <c r="O8" s="97"/>
    </row>
    <row r="9" spans="1:15" ht="18" customHeight="1" x14ac:dyDescent="0.25">
      <c r="A9" s="95"/>
      <c r="B9" s="63"/>
      <c r="C9" s="3" t="s">
        <v>38</v>
      </c>
      <c r="D9" s="4" t="s">
        <v>27</v>
      </c>
      <c r="E9" s="64" t="s">
        <v>116</v>
      </c>
      <c r="F9" s="65">
        <v>37</v>
      </c>
      <c r="G9" s="66"/>
      <c r="H9" s="72">
        <v>56</v>
      </c>
      <c r="I9" s="75">
        <f t="shared" si="0"/>
        <v>109.52647999999999</v>
      </c>
      <c r="J9" s="72">
        <f t="shared" si="1"/>
        <v>2072</v>
      </c>
      <c r="K9" s="75">
        <f t="shared" si="2"/>
        <v>4052.4797599999997</v>
      </c>
      <c r="L9" s="97"/>
      <c r="M9" s="97"/>
      <c r="N9" s="97"/>
      <c r="O9" s="97"/>
    </row>
    <row r="10" spans="1:15" ht="18" customHeight="1" x14ac:dyDescent="0.25">
      <c r="A10" s="95"/>
      <c r="B10" s="63"/>
      <c r="C10" s="3" t="s">
        <v>38</v>
      </c>
      <c r="D10" s="4" t="s">
        <v>29</v>
      </c>
      <c r="E10" s="64" t="s">
        <v>116</v>
      </c>
      <c r="F10" s="65">
        <v>22</v>
      </c>
      <c r="G10" s="66"/>
      <c r="H10" s="72">
        <v>56</v>
      </c>
      <c r="I10" s="75">
        <f t="shared" si="0"/>
        <v>109.52647999999999</v>
      </c>
      <c r="J10" s="72">
        <f t="shared" si="1"/>
        <v>1232</v>
      </c>
      <c r="K10" s="75">
        <f t="shared" si="2"/>
        <v>2409.5825599999998</v>
      </c>
      <c r="L10" s="97"/>
      <c r="M10" s="97"/>
      <c r="N10" s="97"/>
      <c r="O10" s="97"/>
    </row>
    <row r="11" spans="1:15" ht="18" customHeight="1" x14ac:dyDescent="0.25">
      <c r="A11" s="95"/>
      <c r="B11" s="63"/>
      <c r="C11" s="3" t="s">
        <v>38</v>
      </c>
      <c r="D11" s="4" t="s">
        <v>37</v>
      </c>
      <c r="E11" s="64" t="s">
        <v>116</v>
      </c>
      <c r="F11" s="65">
        <v>1</v>
      </c>
      <c r="G11" s="66"/>
      <c r="H11" s="72">
        <v>51</v>
      </c>
      <c r="I11" s="75">
        <f t="shared" si="0"/>
        <v>99.747329999999991</v>
      </c>
      <c r="J11" s="72">
        <f t="shared" si="1"/>
        <v>51</v>
      </c>
      <c r="K11" s="75">
        <f t="shared" si="2"/>
        <v>99.747329999999991</v>
      </c>
      <c r="L11" s="97"/>
      <c r="M11" s="97"/>
      <c r="N11" s="97"/>
      <c r="O11" s="97"/>
    </row>
    <row r="12" spans="1:15" ht="18" customHeight="1" x14ac:dyDescent="0.25">
      <c r="A12" s="95"/>
      <c r="B12" s="67"/>
      <c r="C12" s="99" t="s">
        <v>117</v>
      </c>
      <c r="D12" s="100"/>
      <c r="E12" s="68"/>
      <c r="F12" s="69">
        <f>SUM(F6:F11)</f>
        <v>61</v>
      </c>
      <c r="G12" s="78">
        <f>SUM(G6:G11)</f>
        <v>0</v>
      </c>
      <c r="H12" s="73"/>
      <c r="I12" s="76"/>
      <c r="J12" s="73">
        <f>SUM(J6:J11)</f>
        <v>3411</v>
      </c>
      <c r="K12" s="76">
        <f>SUM(K6:K11)</f>
        <v>6671.3361299999997</v>
      </c>
      <c r="L12" s="97"/>
      <c r="M12" s="97"/>
      <c r="N12" s="97"/>
      <c r="O12" s="97"/>
    </row>
    <row r="13" spans="1:15" ht="18" customHeight="1" x14ac:dyDescent="0.25">
      <c r="A13" s="95"/>
      <c r="B13" s="62" t="s">
        <v>118</v>
      </c>
      <c r="C13" s="3" t="s">
        <v>119</v>
      </c>
      <c r="D13" s="4" t="s">
        <v>46</v>
      </c>
      <c r="E13" s="64" t="s">
        <v>116</v>
      </c>
      <c r="F13" s="65">
        <v>109</v>
      </c>
      <c r="G13" s="66"/>
      <c r="H13" s="72">
        <v>54</v>
      </c>
      <c r="I13" s="75">
        <f t="shared" ref="I13:I18" si="3">H13*1.95583</f>
        <v>105.61481999999999</v>
      </c>
      <c r="J13" s="72">
        <f>F13*H13</f>
        <v>5886</v>
      </c>
      <c r="K13" s="75">
        <f>F13*I13</f>
        <v>11512.015379999999</v>
      </c>
      <c r="L13" s="97"/>
      <c r="M13" s="97"/>
      <c r="N13" s="97"/>
      <c r="O13" s="97"/>
    </row>
    <row r="14" spans="1:15" ht="18" customHeight="1" x14ac:dyDescent="0.25">
      <c r="A14" s="95"/>
      <c r="B14" s="63"/>
      <c r="C14" s="3" t="s">
        <v>119</v>
      </c>
      <c r="D14" s="4" t="s">
        <v>12</v>
      </c>
      <c r="E14" s="64" t="s">
        <v>120</v>
      </c>
      <c r="F14" s="65">
        <v>20</v>
      </c>
      <c r="G14" s="66">
        <v>33</v>
      </c>
      <c r="H14" s="72">
        <v>29.7</v>
      </c>
      <c r="I14" s="75">
        <f t="shared" si="3"/>
        <v>58.088150999999996</v>
      </c>
      <c r="J14" s="72">
        <f>G14*H14</f>
        <v>980.1</v>
      </c>
      <c r="K14" s="75">
        <f>G14*I14</f>
        <v>1916.9089829999998</v>
      </c>
      <c r="L14" s="97"/>
      <c r="M14" s="97"/>
      <c r="N14" s="97"/>
      <c r="O14" s="97"/>
    </row>
    <row r="15" spans="1:15" ht="18" customHeight="1" x14ac:dyDescent="0.25">
      <c r="A15" s="95"/>
      <c r="B15" s="63"/>
      <c r="C15" s="3" t="s">
        <v>91</v>
      </c>
      <c r="D15" s="4" t="s">
        <v>46</v>
      </c>
      <c r="E15" s="64" t="s">
        <v>116</v>
      </c>
      <c r="F15" s="65">
        <v>1</v>
      </c>
      <c r="G15" s="66"/>
      <c r="H15" s="72">
        <v>54</v>
      </c>
      <c r="I15" s="75">
        <f t="shared" si="3"/>
        <v>105.61481999999999</v>
      </c>
      <c r="J15" s="72">
        <f>F15*H15</f>
        <v>54</v>
      </c>
      <c r="K15" s="75">
        <f>F15*I15</f>
        <v>105.61481999999999</v>
      </c>
      <c r="L15" s="97"/>
      <c r="M15" s="97"/>
      <c r="N15" s="97"/>
      <c r="O15" s="97"/>
    </row>
    <row r="16" spans="1:15" ht="18" customHeight="1" x14ac:dyDescent="0.25">
      <c r="A16" s="95"/>
      <c r="B16" s="63"/>
      <c r="C16" s="3" t="s">
        <v>91</v>
      </c>
      <c r="D16" s="4" t="s">
        <v>12</v>
      </c>
      <c r="E16" s="64" t="s">
        <v>120</v>
      </c>
      <c r="F16" s="65">
        <v>2</v>
      </c>
      <c r="G16" s="66">
        <v>3</v>
      </c>
      <c r="H16" s="72">
        <v>29.7</v>
      </c>
      <c r="I16" s="75">
        <f t="shared" si="3"/>
        <v>58.088150999999996</v>
      </c>
      <c r="J16" s="72">
        <f>G16*H16</f>
        <v>89.1</v>
      </c>
      <c r="K16" s="75">
        <f>G16*I16</f>
        <v>174.264453</v>
      </c>
      <c r="L16" s="97"/>
      <c r="M16" s="97"/>
      <c r="N16" s="97"/>
      <c r="O16" s="97"/>
    </row>
    <row r="17" spans="1:15" ht="18" customHeight="1" x14ac:dyDescent="0.25">
      <c r="A17" s="95"/>
      <c r="B17" s="63"/>
      <c r="C17" s="3" t="s">
        <v>15</v>
      </c>
      <c r="D17" s="4" t="s">
        <v>46</v>
      </c>
      <c r="E17" s="64" t="s">
        <v>116</v>
      </c>
      <c r="F17" s="65">
        <v>10</v>
      </c>
      <c r="G17" s="66"/>
      <c r="H17" s="72">
        <v>54</v>
      </c>
      <c r="I17" s="75">
        <f t="shared" si="3"/>
        <v>105.61481999999999</v>
      </c>
      <c r="J17" s="72">
        <f>F17*H17</f>
        <v>540</v>
      </c>
      <c r="K17" s="75">
        <f>F17*I17</f>
        <v>1056.1481999999999</v>
      </c>
      <c r="L17" s="97"/>
      <c r="M17" s="97"/>
      <c r="N17" s="97"/>
      <c r="O17" s="97"/>
    </row>
    <row r="18" spans="1:15" ht="18" customHeight="1" x14ac:dyDescent="0.25">
      <c r="A18" s="95"/>
      <c r="B18" s="63"/>
      <c r="C18" s="3" t="s">
        <v>15</v>
      </c>
      <c r="D18" s="4" t="s">
        <v>12</v>
      </c>
      <c r="E18" s="64" t="s">
        <v>120</v>
      </c>
      <c r="F18" s="65">
        <v>5</v>
      </c>
      <c r="G18" s="66">
        <v>8</v>
      </c>
      <c r="H18" s="72">
        <v>29.7</v>
      </c>
      <c r="I18" s="75">
        <f t="shared" si="3"/>
        <v>58.088150999999996</v>
      </c>
      <c r="J18" s="72">
        <f>G18*H18</f>
        <v>237.6</v>
      </c>
      <c r="K18" s="75">
        <f>G18*I18</f>
        <v>464.70520799999997</v>
      </c>
      <c r="L18" s="97"/>
      <c r="M18" s="97"/>
      <c r="N18" s="97"/>
      <c r="O18" s="97"/>
    </row>
    <row r="19" spans="1:15" ht="18" customHeight="1" x14ac:dyDescent="0.25">
      <c r="A19" s="95"/>
      <c r="B19" s="67"/>
      <c r="C19" s="99" t="s">
        <v>121</v>
      </c>
      <c r="D19" s="100"/>
      <c r="E19" s="68"/>
      <c r="F19" s="69">
        <f>SUM(F13:F18)</f>
        <v>147</v>
      </c>
      <c r="G19" s="78">
        <f>SUM(G13:G18)</f>
        <v>44</v>
      </c>
      <c r="H19" s="73"/>
      <c r="I19" s="76"/>
      <c r="J19" s="73">
        <f>SUM(J13:J18)</f>
        <v>7786.8000000000011</v>
      </c>
      <c r="K19" s="76">
        <f>SUM(K13:K18)</f>
        <v>15229.657043999998</v>
      </c>
      <c r="L19" s="97"/>
      <c r="M19" s="97"/>
      <c r="N19" s="97"/>
      <c r="O19" s="97"/>
    </row>
    <row r="20" spans="1:15" ht="18" customHeight="1" x14ac:dyDescent="0.25">
      <c r="A20" s="95"/>
      <c r="B20" s="62" t="s">
        <v>122</v>
      </c>
      <c r="C20" s="3" t="s">
        <v>41</v>
      </c>
      <c r="D20" s="4" t="s">
        <v>27</v>
      </c>
      <c r="E20" s="64" t="s">
        <v>116</v>
      </c>
      <c r="F20" s="65">
        <v>2</v>
      </c>
      <c r="G20" s="66"/>
      <c r="H20" s="72">
        <v>97</v>
      </c>
      <c r="I20" s="75">
        <f t="shared" ref="I20:I31" si="4">H20*1.95583</f>
        <v>189.71550999999999</v>
      </c>
      <c r="J20" s="72">
        <f t="shared" ref="J20:J22" si="5">F20*H20</f>
        <v>194</v>
      </c>
      <c r="K20" s="75">
        <f t="shared" ref="K20:K22" si="6">F20*I20</f>
        <v>379.43101999999999</v>
      </c>
      <c r="L20" s="97"/>
      <c r="M20" s="97"/>
      <c r="N20" s="97"/>
      <c r="O20" s="97"/>
    </row>
    <row r="21" spans="1:15" ht="18" customHeight="1" x14ac:dyDescent="0.25">
      <c r="A21" s="95"/>
      <c r="B21" s="63"/>
      <c r="C21" s="3" t="s">
        <v>41</v>
      </c>
      <c r="D21" s="4" t="s">
        <v>29</v>
      </c>
      <c r="E21" s="64" t="s">
        <v>116</v>
      </c>
      <c r="F21" s="65">
        <v>1</v>
      </c>
      <c r="G21" s="66"/>
      <c r="H21" s="72">
        <v>77</v>
      </c>
      <c r="I21" s="75">
        <f t="shared" si="4"/>
        <v>150.59890999999999</v>
      </c>
      <c r="J21" s="72">
        <f t="shared" si="5"/>
        <v>77</v>
      </c>
      <c r="K21" s="75">
        <f t="shared" si="6"/>
        <v>150.59890999999999</v>
      </c>
      <c r="L21" s="97"/>
      <c r="M21" s="97"/>
      <c r="N21" s="97"/>
      <c r="O21" s="97"/>
    </row>
    <row r="22" spans="1:15" ht="18" customHeight="1" x14ac:dyDescent="0.25">
      <c r="A22" s="95"/>
      <c r="B22" s="63"/>
      <c r="C22" s="3" t="s">
        <v>41</v>
      </c>
      <c r="D22" s="4" t="s">
        <v>46</v>
      </c>
      <c r="E22" s="64" t="s">
        <v>116</v>
      </c>
      <c r="F22" s="65">
        <v>21</v>
      </c>
      <c r="G22" s="66"/>
      <c r="H22" s="72">
        <v>61</v>
      </c>
      <c r="I22" s="75">
        <f t="shared" si="4"/>
        <v>119.30562999999999</v>
      </c>
      <c r="J22" s="72">
        <f t="shared" si="5"/>
        <v>1281</v>
      </c>
      <c r="K22" s="75">
        <f t="shared" si="6"/>
        <v>2505.4182299999998</v>
      </c>
      <c r="L22" s="97"/>
      <c r="M22" s="97"/>
      <c r="N22" s="97"/>
      <c r="O22" s="97"/>
    </row>
    <row r="23" spans="1:15" ht="18" customHeight="1" x14ac:dyDescent="0.25">
      <c r="A23" s="95"/>
      <c r="B23" s="63"/>
      <c r="C23" s="3" t="s">
        <v>41</v>
      </c>
      <c r="D23" s="4" t="s">
        <v>12</v>
      </c>
      <c r="E23" s="64" t="s">
        <v>120</v>
      </c>
      <c r="F23" s="65">
        <v>19</v>
      </c>
      <c r="G23" s="66">
        <v>32</v>
      </c>
      <c r="H23" s="72">
        <v>29.7</v>
      </c>
      <c r="I23" s="75">
        <f t="shared" si="4"/>
        <v>58.088150999999996</v>
      </c>
      <c r="J23" s="72">
        <f>G23*H23</f>
        <v>950.4</v>
      </c>
      <c r="K23" s="75">
        <f>G23*I23</f>
        <v>1858.8208319999999</v>
      </c>
      <c r="L23" s="97"/>
      <c r="M23" s="97"/>
      <c r="N23" s="97"/>
      <c r="O23" s="97"/>
    </row>
    <row r="24" spans="1:15" ht="18" customHeight="1" x14ac:dyDescent="0.25">
      <c r="A24" s="95"/>
      <c r="B24" s="63"/>
      <c r="C24" s="3" t="s">
        <v>21</v>
      </c>
      <c r="D24" s="4" t="s">
        <v>27</v>
      </c>
      <c r="E24" s="64" t="s">
        <v>116</v>
      </c>
      <c r="F24" s="65">
        <v>6</v>
      </c>
      <c r="G24" s="66"/>
      <c r="H24" s="72">
        <v>77</v>
      </c>
      <c r="I24" s="75">
        <f t="shared" si="4"/>
        <v>150.59890999999999</v>
      </c>
      <c r="J24" s="72">
        <f t="shared" ref="J24:J26" si="7">F24*H24</f>
        <v>462</v>
      </c>
      <c r="K24" s="75">
        <f t="shared" ref="K24:K26" si="8">F24*I24</f>
        <v>903.59345999999994</v>
      </c>
      <c r="L24" s="97"/>
      <c r="M24" s="97"/>
      <c r="N24" s="97"/>
      <c r="O24" s="97"/>
    </row>
    <row r="25" spans="1:15" ht="18" customHeight="1" x14ac:dyDescent="0.25">
      <c r="A25" s="95"/>
      <c r="B25" s="63"/>
      <c r="C25" s="3" t="s">
        <v>21</v>
      </c>
      <c r="D25" s="4" t="s">
        <v>29</v>
      </c>
      <c r="E25" s="64" t="s">
        <v>116</v>
      </c>
      <c r="F25" s="65">
        <v>2</v>
      </c>
      <c r="G25" s="66"/>
      <c r="H25" s="72">
        <v>61</v>
      </c>
      <c r="I25" s="75">
        <f t="shared" si="4"/>
        <v>119.30562999999999</v>
      </c>
      <c r="J25" s="72">
        <f t="shared" si="7"/>
        <v>122</v>
      </c>
      <c r="K25" s="75">
        <f t="shared" si="8"/>
        <v>238.61125999999999</v>
      </c>
      <c r="L25" s="97"/>
      <c r="M25" s="97"/>
      <c r="N25" s="97"/>
      <c r="O25" s="97"/>
    </row>
    <row r="26" spans="1:15" ht="18" customHeight="1" x14ac:dyDescent="0.25">
      <c r="A26" s="95"/>
      <c r="B26" s="63"/>
      <c r="C26" s="3" t="s">
        <v>21</v>
      </c>
      <c r="D26" s="4" t="s">
        <v>46</v>
      </c>
      <c r="E26" s="64" t="s">
        <v>116</v>
      </c>
      <c r="F26" s="65">
        <v>55</v>
      </c>
      <c r="G26" s="66"/>
      <c r="H26" s="72">
        <v>54</v>
      </c>
      <c r="I26" s="75">
        <f t="shared" si="4"/>
        <v>105.61481999999999</v>
      </c>
      <c r="J26" s="72">
        <f t="shared" si="7"/>
        <v>2970</v>
      </c>
      <c r="K26" s="75">
        <f t="shared" si="8"/>
        <v>5808.8150999999998</v>
      </c>
      <c r="L26" s="97"/>
      <c r="M26" s="97"/>
      <c r="N26" s="97"/>
      <c r="O26" s="97"/>
    </row>
    <row r="27" spans="1:15" ht="18" customHeight="1" x14ac:dyDescent="0.25">
      <c r="A27" s="95"/>
      <c r="B27" s="63"/>
      <c r="C27" s="3" t="s">
        <v>21</v>
      </c>
      <c r="D27" s="4" t="s">
        <v>12</v>
      </c>
      <c r="E27" s="64" t="s">
        <v>120</v>
      </c>
      <c r="F27" s="65">
        <v>25</v>
      </c>
      <c r="G27" s="66">
        <v>42</v>
      </c>
      <c r="H27" s="72">
        <v>29.7</v>
      </c>
      <c r="I27" s="75">
        <f t="shared" si="4"/>
        <v>58.088150999999996</v>
      </c>
      <c r="J27" s="72">
        <f>G27*H27</f>
        <v>1247.3999999999999</v>
      </c>
      <c r="K27" s="75">
        <f>G27*I27</f>
        <v>2439.702342</v>
      </c>
      <c r="L27" s="97"/>
      <c r="M27" s="97"/>
      <c r="N27" s="97"/>
      <c r="O27" s="97"/>
    </row>
    <row r="28" spans="1:15" ht="18" customHeight="1" x14ac:dyDescent="0.25">
      <c r="A28" s="95"/>
      <c r="B28" s="63"/>
      <c r="C28" s="3" t="s">
        <v>22</v>
      </c>
      <c r="D28" s="4" t="s">
        <v>46</v>
      </c>
      <c r="E28" s="64" t="s">
        <v>116</v>
      </c>
      <c r="F28" s="65">
        <v>1</v>
      </c>
      <c r="G28" s="66"/>
      <c r="H28" s="72">
        <v>54</v>
      </c>
      <c r="I28" s="75">
        <f t="shared" si="4"/>
        <v>105.61481999999999</v>
      </c>
      <c r="J28" s="72">
        <f>F28*H28</f>
        <v>54</v>
      </c>
      <c r="K28" s="75">
        <f>F28*I28</f>
        <v>105.61481999999999</v>
      </c>
      <c r="L28" s="97"/>
      <c r="M28" s="97"/>
      <c r="N28" s="97"/>
      <c r="O28" s="97"/>
    </row>
    <row r="29" spans="1:15" ht="18" customHeight="1" x14ac:dyDescent="0.25">
      <c r="A29" s="95"/>
      <c r="B29" s="63"/>
      <c r="C29" s="3" t="s">
        <v>22</v>
      </c>
      <c r="D29" s="4" t="s">
        <v>12</v>
      </c>
      <c r="E29" s="64" t="s">
        <v>120</v>
      </c>
      <c r="F29" s="65">
        <v>1</v>
      </c>
      <c r="G29" s="66">
        <v>2</v>
      </c>
      <c r="H29" s="72">
        <v>29.7</v>
      </c>
      <c r="I29" s="75">
        <f t="shared" si="4"/>
        <v>58.088150999999996</v>
      </c>
      <c r="J29" s="72">
        <f>G29*H29</f>
        <v>59.4</v>
      </c>
      <c r="K29" s="75">
        <f>G29*I29</f>
        <v>116.17630199999999</v>
      </c>
      <c r="L29" s="97"/>
      <c r="M29" s="97"/>
      <c r="N29" s="97"/>
      <c r="O29" s="97"/>
    </row>
    <row r="30" spans="1:15" ht="18" customHeight="1" x14ac:dyDescent="0.25">
      <c r="A30" s="95"/>
      <c r="B30" s="63"/>
      <c r="C30" s="3" t="s">
        <v>15</v>
      </c>
      <c r="D30" s="4" t="s">
        <v>46</v>
      </c>
      <c r="E30" s="64" t="s">
        <v>116</v>
      </c>
      <c r="F30" s="65">
        <v>3</v>
      </c>
      <c r="G30" s="66"/>
      <c r="H30" s="72">
        <v>54</v>
      </c>
      <c r="I30" s="75">
        <f t="shared" si="4"/>
        <v>105.61481999999999</v>
      </c>
      <c r="J30" s="72">
        <f>F30*H30</f>
        <v>162</v>
      </c>
      <c r="K30" s="75">
        <f>F30*I30</f>
        <v>316.84445999999997</v>
      </c>
      <c r="L30" s="97"/>
      <c r="M30" s="97"/>
      <c r="N30" s="97"/>
      <c r="O30" s="97"/>
    </row>
    <row r="31" spans="1:15" ht="18" customHeight="1" x14ac:dyDescent="0.25">
      <c r="A31" s="95"/>
      <c r="B31" s="63"/>
      <c r="C31" s="3" t="s">
        <v>15</v>
      </c>
      <c r="D31" s="4" t="s">
        <v>12</v>
      </c>
      <c r="E31" s="64" t="s">
        <v>120</v>
      </c>
      <c r="F31" s="65">
        <v>5</v>
      </c>
      <c r="G31" s="66">
        <v>8</v>
      </c>
      <c r="H31" s="72">
        <v>29.7</v>
      </c>
      <c r="I31" s="75">
        <f t="shared" si="4"/>
        <v>58.088150999999996</v>
      </c>
      <c r="J31" s="72">
        <f>G31*H31</f>
        <v>237.6</v>
      </c>
      <c r="K31" s="75">
        <f>G31*I31</f>
        <v>464.70520799999997</v>
      </c>
      <c r="L31" s="97"/>
      <c r="M31" s="97"/>
      <c r="N31" s="97"/>
      <c r="O31" s="97"/>
    </row>
    <row r="32" spans="1:15" ht="18" customHeight="1" x14ac:dyDescent="0.25">
      <c r="A32" s="95"/>
      <c r="B32" s="67"/>
      <c r="C32" s="99" t="s">
        <v>123</v>
      </c>
      <c r="D32" s="100"/>
      <c r="E32" s="68"/>
      <c r="F32" s="69">
        <f>SUM(F20:F31)</f>
        <v>141</v>
      </c>
      <c r="G32" s="78">
        <f>SUM(G20:G31)</f>
        <v>84</v>
      </c>
      <c r="H32" s="73"/>
      <c r="I32" s="76"/>
      <c r="J32" s="73">
        <f>SUM(J20:J31)</f>
        <v>7816.7999999999993</v>
      </c>
      <c r="K32" s="76">
        <f>SUM(K20:K31)</f>
        <v>15288.331944</v>
      </c>
      <c r="L32" s="97"/>
      <c r="M32" s="97"/>
      <c r="N32" s="97"/>
      <c r="O32" s="97"/>
    </row>
    <row r="33" spans="1:15" ht="18" customHeight="1" x14ac:dyDescent="0.25">
      <c r="A33" s="95"/>
      <c r="B33" s="62" t="s">
        <v>124</v>
      </c>
      <c r="C33" s="3" t="s">
        <v>41</v>
      </c>
      <c r="D33" s="4" t="s">
        <v>46</v>
      </c>
      <c r="E33" s="64" t="s">
        <v>116</v>
      </c>
      <c r="F33" s="65">
        <v>3</v>
      </c>
      <c r="G33" s="66"/>
      <c r="H33" s="72">
        <v>61</v>
      </c>
      <c r="I33" s="75">
        <f t="shared" ref="I33:I47" si="9">H33*1.95583</f>
        <v>119.30562999999999</v>
      </c>
      <c r="J33" s="72">
        <f>F33*H33</f>
        <v>183</v>
      </c>
      <c r="K33" s="75">
        <f>F33*I33</f>
        <v>357.91688999999997</v>
      </c>
      <c r="L33" s="97"/>
      <c r="M33" s="97"/>
      <c r="N33" s="97"/>
      <c r="O33" s="97"/>
    </row>
    <row r="34" spans="1:15" ht="18" customHeight="1" x14ac:dyDescent="0.25">
      <c r="A34" s="95"/>
      <c r="B34" s="63"/>
      <c r="C34" s="3" t="s">
        <v>41</v>
      </c>
      <c r="D34" s="4" t="s">
        <v>12</v>
      </c>
      <c r="E34" s="64" t="s">
        <v>120</v>
      </c>
      <c r="F34" s="65">
        <v>5</v>
      </c>
      <c r="G34" s="66">
        <v>8</v>
      </c>
      <c r="H34" s="72">
        <v>29.7</v>
      </c>
      <c r="I34" s="75">
        <f t="shared" si="9"/>
        <v>58.088150999999996</v>
      </c>
      <c r="J34" s="72">
        <f>G34*H34</f>
        <v>237.6</v>
      </c>
      <c r="K34" s="75">
        <f>G34*I34</f>
        <v>464.70520799999997</v>
      </c>
      <c r="L34" s="97"/>
      <c r="M34" s="97"/>
      <c r="N34" s="97"/>
      <c r="O34" s="97"/>
    </row>
    <row r="35" spans="1:15" ht="18" customHeight="1" x14ac:dyDescent="0.25">
      <c r="A35" s="95"/>
      <c r="B35" s="63"/>
      <c r="C35" s="3" t="s">
        <v>21</v>
      </c>
      <c r="D35" s="4" t="s">
        <v>43</v>
      </c>
      <c r="E35" s="64" t="s">
        <v>116</v>
      </c>
      <c r="F35" s="65">
        <v>0</v>
      </c>
      <c r="G35" s="66"/>
      <c r="H35" s="72">
        <v>82</v>
      </c>
      <c r="I35" s="75">
        <f t="shared" si="9"/>
        <v>160.37806</v>
      </c>
      <c r="J35" s="72">
        <f t="shared" ref="J35:J38" si="10">F35*H35</f>
        <v>0</v>
      </c>
      <c r="K35" s="75">
        <f t="shared" ref="K35:K38" si="11">F35*I35</f>
        <v>0</v>
      </c>
      <c r="L35" s="97"/>
      <c r="M35" s="97"/>
      <c r="N35" s="97"/>
      <c r="O35" s="97"/>
    </row>
    <row r="36" spans="1:15" ht="18" customHeight="1" x14ac:dyDescent="0.25">
      <c r="A36" s="95"/>
      <c r="B36" s="63"/>
      <c r="C36" s="3" t="s">
        <v>21</v>
      </c>
      <c r="D36" s="4" t="s">
        <v>27</v>
      </c>
      <c r="E36" s="64" t="s">
        <v>116</v>
      </c>
      <c r="F36" s="65">
        <v>7</v>
      </c>
      <c r="G36" s="66"/>
      <c r="H36" s="72">
        <v>77</v>
      </c>
      <c r="I36" s="75">
        <f t="shared" si="9"/>
        <v>150.59890999999999</v>
      </c>
      <c r="J36" s="72">
        <f t="shared" si="10"/>
        <v>539</v>
      </c>
      <c r="K36" s="75">
        <f t="shared" si="11"/>
        <v>1054.19237</v>
      </c>
      <c r="L36" s="97"/>
      <c r="M36" s="97"/>
      <c r="N36" s="97"/>
      <c r="O36" s="97"/>
    </row>
    <row r="37" spans="1:15" ht="18" customHeight="1" x14ac:dyDescent="0.25">
      <c r="A37" s="95"/>
      <c r="B37" s="63"/>
      <c r="C37" s="3" t="s">
        <v>21</v>
      </c>
      <c r="D37" s="4" t="s">
        <v>29</v>
      </c>
      <c r="E37" s="64" t="s">
        <v>116</v>
      </c>
      <c r="F37" s="65">
        <v>5</v>
      </c>
      <c r="G37" s="66"/>
      <c r="H37" s="72">
        <v>61</v>
      </c>
      <c r="I37" s="75">
        <f t="shared" si="9"/>
        <v>119.30562999999999</v>
      </c>
      <c r="J37" s="72">
        <f t="shared" si="10"/>
        <v>305</v>
      </c>
      <c r="K37" s="75">
        <f t="shared" si="11"/>
        <v>596.52814999999998</v>
      </c>
      <c r="L37" s="97"/>
      <c r="M37" s="97"/>
      <c r="N37" s="97"/>
      <c r="O37" s="97"/>
    </row>
    <row r="38" spans="1:15" ht="18" customHeight="1" x14ac:dyDescent="0.25">
      <c r="A38" s="95"/>
      <c r="B38" s="63"/>
      <c r="C38" s="3" t="s">
        <v>21</v>
      </c>
      <c r="D38" s="4" t="s">
        <v>46</v>
      </c>
      <c r="E38" s="64" t="s">
        <v>116</v>
      </c>
      <c r="F38" s="65">
        <v>32</v>
      </c>
      <c r="G38" s="66"/>
      <c r="H38" s="72">
        <v>54</v>
      </c>
      <c r="I38" s="75">
        <f t="shared" si="9"/>
        <v>105.61481999999999</v>
      </c>
      <c r="J38" s="72">
        <f t="shared" si="10"/>
        <v>1728</v>
      </c>
      <c r="K38" s="75">
        <f t="shared" si="11"/>
        <v>3379.6742399999998</v>
      </c>
      <c r="L38" s="97"/>
      <c r="M38" s="97"/>
      <c r="N38" s="97"/>
      <c r="O38" s="97"/>
    </row>
    <row r="39" spans="1:15" ht="18" customHeight="1" x14ac:dyDescent="0.25">
      <c r="A39" s="95"/>
      <c r="B39" s="63"/>
      <c r="C39" s="3" t="s">
        <v>21</v>
      </c>
      <c r="D39" s="4" t="s">
        <v>12</v>
      </c>
      <c r="E39" s="64" t="s">
        <v>120</v>
      </c>
      <c r="F39" s="65">
        <v>15</v>
      </c>
      <c r="G39" s="66">
        <v>25</v>
      </c>
      <c r="H39" s="72">
        <v>29.7</v>
      </c>
      <c r="I39" s="75">
        <f t="shared" si="9"/>
        <v>58.088150999999996</v>
      </c>
      <c r="J39" s="72">
        <f>G39*H39</f>
        <v>742.5</v>
      </c>
      <c r="K39" s="75">
        <f>G39*I39</f>
        <v>1452.203775</v>
      </c>
      <c r="L39" s="97"/>
      <c r="M39" s="97"/>
      <c r="N39" s="97"/>
      <c r="O39" s="97"/>
    </row>
    <row r="40" spans="1:15" ht="18" customHeight="1" x14ac:dyDescent="0.25">
      <c r="A40" s="95"/>
      <c r="B40" s="63"/>
      <c r="C40" s="3" t="s">
        <v>22</v>
      </c>
      <c r="D40" s="4" t="s">
        <v>46</v>
      </c>
      <c r="E40" s="64" t="s">
        <v>116</v>
      </c>
      <c r="F40" s="65">
        <v>1</v>
      </c>
      <c r="G40" s="66"/>
      <c r="H40" s="72">
        <v>54</v>
      </c>
      <c r="I40" s="75">
        <f t="shared" si="9"/>
        <v>105.61481999999999</v>
      </c>
      <c r="J40" s="72">
        <f>F40*H40</f>
        <v>54</v>
      </c>
      <c r="K40" s="75">
        <f>F40*I40</f>
        <v>105.61481999999999</v>
      </c>
      <c r="L40" s="97"/>
      <c r="M40" s="97"/>
      <c r="N40" s="97"/>
      <c r="O40" s="97"/>
    </row>
    <row r="41" spans="1:15" ht="18" customHeight="1" x14ac:dyDescent="0.25">
      <c r="A41" s="95"/>
      <c r="B41" s="63"/>
      <c r="C41" s="3" t="s">
        <v>22</v>
      </c>
      <c r="D41" s="4" t="s">
        <v>12</v>
      </c>
      <c r="E41" s="64" t="s">
        <v>120</v>
      </c>
      <c r="F41" s="65">
        <v>3</v>
      </c>
      <c r="G41" s="66">
        <v>5</v>
      </c>
      <c r="H41" s="72">
        <v>29.7</v>
      </c>
      <c r="I41" s="75">
        <f t="shared" si="9"/>
        <v>58.088150999999996</v>
      </c>
      <c r="J41" s="72">
        <f>G41*H41</f>
        <v>148.5</v>
      </c>
      <c r="K41" s="75">
        <f>G41*I41</f>
        <v>290.44075499999997</v>
      </c>
      <c r="L41" s="97"/>
      <c r="M41" s="97"/>
      <c r="N41" s="97"/>
      <c r="O41" s="97"/>
    </row>
    <row r="42" spans="1:15" ht="18" customHeight="1" x14ac:dyDescent="0.25">
      <c r="A42" s="95"/>
      <c r="B42" s="63"/>
      <c r="C42" s="3" t="s">
        <v>15</v>
      </c>
      <c r="D42" s="4" t="s">
        <v>27</v>
      </c>
      <c r="E42" s="64" t="s">
        <v>116</v>
      </c>
      <c r="F42" s="65">
        <v>1</v>
      </c>
      <c r="G42" s="66"/>
      <c r="H42" s="72">
        <v>61</v>
      </c>
      <c r="I42" s="75">
        <f t="shared" si="9"/>
        <v>119.30562999999999</v>
      </c>
      <c r="J42" s="72">
        <f t="shared" ref="J42:J44" si="12">F42*H42</f>
        <v>61</v>
      </c>
      <c r="K42" s="75">
        <f t="shared" ref="K42:K44" si="13">F42*I42</f>
        <v>119.30562999999999</v>
      </c>
      <c r="L42" s="97"/>
      <c r="M42" s="97"/>
      <c r="N42" s="97"/>
      <c r="O42" s="97"/>
    </row>
    <row r="43" spans="1:15" ht="18" customHeight="1" x14ac:dyDescent="0.25">
      <c r="A43" s="95"/>
      <c r="B43" s="63"/>
      <c r="C43" s="3" t="s">
        <v>15</v>
      </c>
      <c r="D43" s="4" t="s">
        <v>29</v>
      </c>
      <c r="E43" s="64" t="s">
        <v>116</v>
      </c>
      <c r="F43" s="65">
        <v>1</v>
      </c>
      <c r="G43" s="66"/>
      <c r="H43" s="72">
        <v>61</v>
      </c>
      <c r="I43" s="75">
        <f t="shared" si="9"/>
        <v>119.30562999999999</v>
      </c>
      <c r="J43" s="72">
        <f t="shared" si="12"/>
        <v>61</v>
      </c>
      <c r="K43" s="75">
        <f t="shared" si="13"/>
        <v>119.30562999999999</v>
      </c>
      <c r="L43" s="97"/>
      <c r="M43" s="97"/>
      <c r="N43" s="97"/>
      <c r="O43" s="97"/>
    </row>
    <row r="44" spans="1:15" ht="18" customHeight="1" x14ac:dyDescent="0.25">
      <c r="A44" s="95"/>
      <c r="B44" s="63"/>
      <c r="C44" s="3" t="s">
        <v>15</v>
      </c>
      <c r="D44" s="4" t="s">
        <v>46</v>
      </c>
      <c r="E44" s="64" t="s">
        <v>116</v>
      </c>
      <c r="F44" s="65">
        <v>9</v>
      </c>
      <c r="G44" s="66"/>
      <c r="H44" s="72">
        <v>54</v>
      </c>
      <c r="I44" s="75">
        <f t="shared" si="9"/>
        <v>105.61481999999999</v>
      </c>
      <c r="J44" s="72">
        <f t="shared" si="12"/>
        <v>486</v>
      </c>
      <c r="K44" s="75">
        <f t="shared" si="13"/>
        <v>950.53337999999997</v>
      </c>
      <c r="L44" s="97"/>
      <c r="M44" s="97"/>
      <c r="N44" s="97"/>
      <c r="O44" s="97"/>
    </row>
    <row r="45" spans="1:15" ht="18" customHeight="1" x14ac:dyDescent="0.25">
      <c r="A45" s="95"/>
      <c r="B45" s="63"/>
      <c r="C45" s="3" t="s">
        <v>15</v>
      </c>
      <c r="D45" s="4" t="s">
        <v>12</v>
      </c>
      <c r="E45" s="64" t="s">
        <v>120</v>
      </c>
      <c r="F45" s="65">
        <v>5</v>
      </c>
      <c r="G45" s="66">
        <v>8</v>
      </c>
      <c r="H45" s="72">
        <v>29.7</v>
      </c>
      <c r="I45" s="75">
        <f t="shared" si="9"/>
        <v>58.088150999999996</v>
      </c>
      <c r="J45" s="72">
        <f>G45*H45</f>
        <v>237.6</v>
      </c>
      <c r="K45" s="75">
        <f>G45*I45</f>
        <v>464.70520799999997</v>
      </c>
      <c r="L45" s="97"/>
      <c r="M45" s="97"/>
      <c r="N45" s="97"/>
      <c r="O45" s="97"/>
    </row>
    <row r="46" spans="1:15" ht="18" customHeight="1" x14ac:dyDescent="0.25">
      <c r="A46" s="95"/>
      <c r="B46" s="63"/>
      <c r="C46" s="3" t="s">
        <v>17</v>
      </c>
      <c r="D46" s="4" t="s">
        <v>46</v>
      </c>
      <c r="E46" s="64" t="s">
        <v>116</v>
      </c>
      <c r="F46" s="65">
        <v>5</v>
      </c>
      <c r="G46" s="66"/>
      <c r="H46" s="72">
        <v>51</v>
      </c>
      <c r="I46" s="75">
        <f t="shared" si="9"/>
        <v>99.747329999999991</v>
      </c>
      <c r="J46" s="72">
        <f>F46*H46</f>
        <v>255</v>
      </c>
      <c r="K46" s="75">
        <f>F46*I46</f>
        <v>498.73664999999994</v>
      </c>
      <c r="L46" s="97"/>
      <c r="M46" s="97"/>
      <c r="N46" s="97"/>
      <c r="O46" s="97"/>
    </row>
    <row r="47" spans="1:15" ht="18" customHeight="1" x14ac:dyDescent="0.25">
      <c r="A47" s="95"/>
      <c r="B47" s="63"/>
      <c r="C47" s="3" t="s">
        <v>17</v>
      </c>
      <c r="D47" s="4" t="s">
        <v>12</v>
      </c>
      <c r="E47" s="64" t="s">
        <v>120</v>
      </c>
      <c r="F47" s="65">
        <v>2</v>
      </c>
      <c r="G47" s="66">
        <v>3</v>
      </c>
      <c r="H47" s="72">
        <v>26</v>
      </c>
      <c r="I47" s="75">
        <f t="shared" si="9"/>
        <v>50.851579999999998</v>
      </c>
      <c r="J47" s="72">
        <f>G47*H47</f>
        <v>78</v>
      </c>
      <c r="K47" s="75">
        <f>G47*I47</f>
        <v>152.55473999999998</v>
      </c>
      <c r="L47" s="97"/>
      <c r="M47" s="97"/>
      <c r="N47" s="97"/>
      <c r="O47" s="97"/>
    </row>
    <row r="48" spans="1:15" ht="18" customHeight="1" x14ac:dyDescent="0.25">
      <c r="A48" s="95"/>
      <c r="B48" s="67"/>
      <c r="C48" s="99" t="s">
        <v>125</v>
      </c>
      <c r="D48" s="100"/>
      <c r="E48" s="68"/>
      <c r="F48" s="69">
        <f>SUM(F33:F47)</f>
        <v>94</v>
      </c>
      <c r="G48" s="78">
        <f>SUM(G33:G47)</f>
        <v>49</v>
      </c>
      <c r="H48" s="73"/>
      <c r="I48" s="76"/>
      <c r="J48" s="73">
        <f>SUM(J33:J47)</f>
        <v>5116.2000000000007</v>
      </c>
      <c r="K48" s="76">
        <f>SUM(K33:K47)</f>
        <v>10006.417445999999</v>
      </c>
      <c r="L48" s="98"/>
      <c r="M48" s="98"/>
      <c r="N48" s="98"/>
      <c r="O48" s="98"/>
    </row>
    <row r="49" spans="1:15" ht="18" customHeight="1" x14ac:dyDescent="0.25">
      <c r="A49" s="95"/>
      <c r="B49" s="70"/>
      <c r="C49" s="101" t="s">
        <v>127</v>
      </c>
      <c r="D49" s="102"/>
      <c r="E49" s="103"/>
      <c r="F49" s="71">
        <f>F12+F19+F32+F48</f>
        <v>443</v>
      </c>
      <c r="G49" s="79">
        <f>G12+G19+G32+G48</f>
        <v>177</v>
      </c>
      <c r="H49" s="74"/>
      <c r="I49" s="77"/>
      <c r="J49" s="74">
        <f>J12+J19+J32+J48</f>
        <v>24130.799999999999</v>
      </c>
      <c r="K49" s="77">
        <f>K12+K19+K32+K48</f>
        <v>47195.742563999993</v>
      </c>
      <c r="L49" s="74">
        <f>J49*0.05</f>
        <v>1206.54</v>
      </c>
      <c r="M49" s="77">
        <f>L49*1.95583</f>
        <v>2359.7871282000001</v>
      </c>
      <c r="N49" s="74">
        <v>241</v>
      </c>
      <c r="O49" s="77">
        <f>N49*1.95583</f>
        <v>471.35503</v>
      </c>
    </row>
    <row r="53" spans="1:15" x14ac:dyDescent="0.25">
      <c r="N53" s="80"/>
    </row>
  </sheetData>
  <autoFilter ref="A4:O49" xr:uid="{00000000-0009-0000-0000-000002000000}">
    <filterColumn colId="7" showButton="0"/>
    <filterColumn colId="9" showButton="0"/>
    <filterColumn colId="11" showButton="0"/>
    <filterColumn colId="13" showButton="0"/>
  </autoFilter>
  <mergeCells count="22">
    <mergeCell ref="A3:O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  <mergeCell ref="N4:O4"/>
    <mergeCell ref="A6:A49"/>
    <mergeCell ref="L6:L48"/>
    <mergeCell ref="M6:M48"/>
    <mergeCell ref="N6:N48"/>
    <mergeCell ref="O6:O48"/>
    <mergeCell ref="C12:D12"/>
    <mergeCell ref="C19:D19"/>
    <mergeCell ref="C32:D32"/>
    <mergeCell ref="C48:D48"/>
    <mergeCell ref="C49:E49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M49"/>
  <sheetViews>
    <sheetView topLeftCell="A29" workbookViewId="0">
      <selection activeCell="M49" sqref="M49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3.7109375" style="60" customWidth="1"/>
    <col min="12" max="13" width="12.7109375" style="60" customWidth="1"/>
    <col min="14" max="16384" width="9.140625" style="60"/>
  </cols>
  <sheetData>
    <row r="3" spans="1:13" ht="18" customHeight="1" x14ac:dyDescent="0.25">
      <c r="A3" s="104" t="s">
        <v>128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spans="1:13" ht="90" customHeight="1" x14ac:dyDescent="0.25">
      <c r="A4" s="105" t="s">
        <v>1</v>
      </c>
      <c r="B4" s="91" t="s">
        <v>2</v>
      </c>
      <c r="C4" s="91" t="s">
        <v>3</v>
      </c>
      <c r="D4" s="108" t="s">
        <v>4</v>
      </c>
      <c r="E4" s="91" t="s">
        <v>106</v>
      </c>
      <c r="F4" s="91" t="s">
        <v>107</v>
      </c>
      <c r="G4" s="91" t="s">
        <v>108</v>
      </c>
      <c r="H4" s="110" t="s">
        <v>129</v>
      </c>
      <c r="I4" s="110"/>
      <c r="J4" s="110" t="s">
        <v>130</v>
      </c>
      <c r="K4" s="110"/>
      <c r="L4" s="110" t="s">
        <v>131</v>
      </c>
      <c r="M4" s="110"/>
    </row>
    <row r="5" spans="1:13" ht="15.75" x14ac:dyDescent="0.25">
      <c r="A5" s="106"/>
      <c r="B5" s="107"/>
      <c r="C5" s="107"/>
      <c r="D5" s="109"/>
      <c r="E5" s="107"/>
      <c r="F5" s="107"/>
      <c r="G5" s="107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</row>
    <row r="6" spans="1:13" ht="18" customHeight="1" x14ac:dyDescent="0.25">
      <c r="A6" s="95" t="s">
        <v>126</v>
      </c>
      <c r="B6" s="63" t="s">
        <v>115</v>
      </c>
      <c r="C6" s="3" t="s">
        <v>26</v>
      </c>
      <c r="D6" s="4" t="s">
        <v>27</v>
      </c>
      <c r="E6" s="64" t="s">
        <v>116</v>
      </c>
      <c r="F6" s="65">
        <v>0</v>
      </c>
      <c r="G6" s="66"/>
      <c r="H6" s="72"/>
      <c r="I6" s="75">
        <f>H6*1.95583</f>
        <v>0</v>
      </c>
      <c r="J6" s="72">
        <f>F6*H6</f>
        <v>0</v>
      </c>
      <c r="K6" s="75">
        <f>F6*I6</f>
        <v>0</v>
      </c>
      <c r="L6" s="96"/>
      <c r="M6" s="96"/>
    </row>
    <row r="7" spans="1:13" ht="18" customHeight="1" x14ac:dyDescent="0.25">
      <c r="A7" s="95"/>
      <c r="B7" s="63"/>
      <c r="C7" s="3" t="s">
        <v>26</v>
      </c>
      <c r="D7" s="4" t="s">
        <v>29</v>
      </c>
      <c r="E7" s="64" t="s">
        <v>116</v>
      </c>
      <c r="F7" s="65">
        <v>1</v>
      </c>
      <c r="G7" s="66"/>
      <c r="H7" s="72"/>
      <c r="I7" s="75">
        <f t="shared" ref="I7:I11" si="0">H7*1.95583</f>
        <v>0</v>
      </c>
      <c r="J7" s="72">
        <f t="shared" ref="J7:J11" si="1">F7*H7</f>
        <v>0</v>
      </c>
      <c r="K7" s="75">
        <f t="shared" ref="K7:K11" si="2">F7*I7</f>
        <v>0</v>
      </c>
      <c r="L7" s="97"/>
      <c r="M7" s="97"/>
    </row>
    <row r="8" spans="1:13" ht="18" customHeight="1" x14ac:dyDescent="0.25">
      <c r="A8" s="95"/>
      <c r="B8" s="63"/>
      <c r="C8" s="3" t="s">
        <v>38</v>
      </c>
      <c r="D8" s="4" t="s">
        <v>43</v>
      </c>
      <c r="E8" s="64" t="s">
        <v>116</v>
      </c>
      <c r="F8" s="65">
        <v>0</v>
      </c>
      <c r="G8" s="66"/>
      <c r="H8" s="72"/>
      <c r="I8" s="75">
        <f t="shared" si="0"/>
        <v>0</v>
      </c>
      <c r="J8" s="72">
        <f t="shared" si="1"/>
        <v>0</v>
      </c>
      <c r="K8" s="75">
        <f t="shared" si="2"/>
        <v>0</v>
      </c>
      <c r="L8" s="97"/>
      <c r="M8" s="97"/>
    </row>
    <row r="9" spans="1:13" ht="18" customHeight="1" x14ac:dyDescent="0.25">
      <c r="A9" s="95"/>
      <c r="B9" s="63"/>
      <c r="C9" s="3" t="s">
        <v>38</v>
      </c>
      <c r="D9" s="4" t="s">
        <v>27</v>
      </c>
      <c r="E9" s="64" t="s">
        <v>116</v>
      </c>
      <c r="F9" s="65">
        <v>37</v>
      </c>
      <c r="G9" s="66"/>
      <c r="H9" s="72"/>
      <c r="I9" s="75">
        <f t="shared" si="0"/>
        <v>0</v>
      </c>
      <c r="J9" s="72">
        <f t="shared" si="1"/>
        <v>0</v>
      </c>
      <c r="K9" s="75">
        <f t="shared" si="2"/>
        <v>0</v>
      </c>
      <c r="L9" s="97"/>
      <c r="M9" s="97"/>
    </row>
    <row r="10" spans="1:13" ht="18" customHeight="1" x14ac:dyDescent="0.25">
      <c r="A10" s="95"/>
      <c r="B10" s="63"/>
      <c r="C10" s="3" t="s">
        <v>38</v>
      </c>
      <c r="D10" s="4" t="s">
        <v>29</v>
      </c>
      <c r="E10" s="64" t="s">
        <v>116</v>
      </c>
      <c r="F10" s="65">
        <v>22</v>
      </c>
      <c r="G10" s="66"/>
      <c r="H10" s="72"/>
      <c r="I10" s="75">
        <f t="shared" si="0"/>
        <v>0</v>
      </c>
      <c r="J10" s="72">
        <f t="shared" si="1"/>
        <v>0</v>
      </c>
      <c r="K10" s="75">
        <f t="shared" si="2"/>
        <v>0</v>
      </c>
      <c r="L10" s="97"/>
      <c r="M10" s="97"/>
    </row>
    <row r="11" spans="1:13" ht="18" customHeight="1" x14ac:dyDescent="0.25">
      <c r="A11" s="95"/>
      <c r="B11" s="63"/>
      <c r="C11" s="3" t="s">
        <v>38</v>
      </c>
      <c r="D11" s="4" t="s">
        <v>37</v>
      </c>
      <c r="E11" s="64" t="s">
        <v>116</v>
      </c>
      <c r="F11" s="65">
        <v>1</v>
      </c>
      <c r="G11" s="66"/>
      <c r="H11" s="72"/>
      <c r="I11" s="75">
        <f t="shared" si="0"/>
        <v>0</v>
      </c>
      <c r="J11" s="72">
        <f t="shared" si="1"/>
        <v>0</v>
      </c>
      <c r="K11" s="75">
        <f t="shared" si="2"/>
        <v>0</v>
      </c>
      <c r="L11" s="97"/>
      <c r="M11" s="97"/>
    </row>
    <row r="12" spans="1:13" ht="18" customHeight="1" x14ac:dyDescent="0.25">
      <c r="A12" s="95"/>
      <c r="B12" s="67"/>
      <c r="C12" s="99" t="s">
        <v>117</v>
      </c>
      <c r="D12" s="100"/>
      <c r="E12" s="68"/>
      <c r="F12" s="69">
        <f>SUM(F6:F11)</f>
        <v>61</v>
      </c>
      <c r="G12" s="78">
        <f>SUM(G6:G11)</f>
        <v>0</v>
      </c>
      <c r="H12" s="73"/>
      <c r="I12" s="76"/>
      <c r="J12" s="73">
        <f>SUM(J6:J11)</f>
        <v>0</v>
      </c>
      <c r="K12" s="76">
        <f>SUM(K6:K11)</f>
        <v>0</v>
      </c>
      <c r="L12" s="97"/>
      <c r="M12" s="97"/>
    </row>
    <row r="13" spans="1:13" ht="18" customHeight="1" x14ac:dyDescent="0.25">
      <c r="A13" s="95"/>
      <c r="B13" s="62" t="s">
        <v>118</v>
      </c>
      <c r="C13" s="3" t="s">
        <v>119</v>
      </c>
      <c r="D13" s="4" t="s">
        <v>46</v>
      </c>
      <c r="E13" s="64" t="s">
        <v>116</v>
      </c>
      <c r="F13" s="65">
        <v>109</v>
      </c>
      <c r="G13" s="66"/>
      <c r="H13" s="72"/>
      <c r="I13" s="75">
        <f t="shared" ref="I13:I18" si="3">H13*1.95583</f>
        <v>0</v>
      </c>
      <c r="J13" s="72">
        <f>F13*H13</f>
        <v>0</v>
      </c>
      <c r="K13" s="75">
        <f>F13*I13</f>
        <v>0</v>
      </c>
      <c r="L13" s="97"/>
      <c r="M13" s="97"/>
    </row>
    <row r="14" spans="1:13" ht="18" customHeight="1" x14ac:dyDescent="0.25">
      <c r="A14" s="95"/>
      <c r="B14" s="63"/>
      <c r="C14" s="3" t="s">
        <v>119</v>
      </c>
      <c r="D14" s="4" t="s">
        <v>12</v>
      </c>
      <c r="E14" s="64" t="s">
        <v>120</v>
      </c>
      <c r="F14" s="65">
        <v>20</v>
      </c>
      <c r="G14" s="66">
        <v>33</v>
      </c>
      <c r="H14" s="72"/>
      <c r="I14" s="75">
        <f t="shared" si="3"/>
        <v>0</v>
      </c>
      <c r="J14" s="72">
        <f>G14*H14</f>
        <v>0</v>
      </c>
      <c r="K14" s="75">
        <f>G14*I14</f>
        <v>0</v>
      </c>
      <c r="L14" s="97"/>
      <c r="M14" s="97"/>
    </row>
    <row r="15" spans="1:13" ht="18" customHeight="1" x14ac:dyDescent="0.25">
      <c r="A15" s="95"/>
      <c r="B15" s="63"/>
      <c r="C15" s="3" t="s">
        <v>91</v>
      </c>
      <c r="D15" s="4" t="s">
        <v>46</v>
      </c>
      <c r="E15" s="64" t="s">
        <v>116</v>
      </c>
      <c r="F15" s="65">
        <v>1</v>
      </c>
      <c r="G15" s="66"/>
      <c r="H15" s="72"/>
      <c r="I15" s="75">
        <f t="shared" si="3"/>
        <v>0</v>
      </c>
      <c r="J15" s="72">
        <f>F15*H15</f>
        <v>0</v>
      </c>
      <c r="K15" s="75">
        <f>F15*I15</f>
        <v>0</v>
      </c>
      <c r="L15" s="97"/>
      <c r="M15" s="97"/>
    </row>
    <row r="16" spans="1:13" ht="18" customHeight="1" x14ac:dyDescent="0.25">
      <c r="A16" s="95"/>
      <c r="B16" s="63"/>
      <c r="C16" s="3" t="s">
        <v>91</v>
      </c>
      <c r="D16" s="4" t="s">
        <v>12</v>
      </c>
      <c r="E16" s="64" t="s">
        <v>120</v>
      </c>
      <c r="F16" s="65">
        <v>2</v>
      </c>
      <c r="G16" s="66">
        <v>3</v>
      </c>
      <c r="H16" s="72"/>
      <c r="I16" s="75">
        <f t="shared" si="3"/>
        <v>0</v>
      </c>
      <c r="J16" s="72">
        <f>G16*H16</f>
        <v>0</v>
      </c>
      <c r="K16" s="75">
        <f>G16*I16</f>
        <v>0</v>
      </c>
      <c r="L16" s="97"/>
      <c r="M16" s="97"/>
    </row>
    <row r="17" spans="1:13" ht="18" customHeight="1" x14ac:dyDescent="0.25">
      <c r="A17" s="95"/>
      <c r="B17" s="63"/>
      <c r="C17" s="3" t="s">
        <v>15</v>
      </c>
      <c r="D17" s="4" t="s">
        <v>46</v>
      </c>
      <c r="E17" s="64" t="s">
        <v>116</v>
      </c>
      <c r="F17" s="65">
        <v>10</v>
      </c>
      <c r="G17" s="66"/>
      <c r="H17" s="72"/>
      <c r="I17" s="75">
        <f t="shared" si="3"/>
        <v>0</v>
      </c>
      <c r="J17" s="72">
        <f>F17*H17</f>
        <v>0</v>
      </c>
      <c r="K17" s="75">
        <f>F17*I17</f>
        <v>0</v>
      </c>
      <c r="L17" s="97"/>
      <c r="M17" s="97"/>
    </row>
    <row r="18" spans="1:13" ht="18" customHeight="1" x14ac:dyDescent="0.25">
      <c r="A18" s="95"/>
      <c r="B18" s="63"/>
      <c r="C18" s="3" t="s">
        <v>15</v>
      </c>
      <c r="D18" s="4" t="s">
        <v>12</v>
      </c>
      <c r="E18" s="64" t="s">
        <v>120</v>
      </c>
      <c r="F18" s="65">
        <v>5</v>
      </c>
      <c r="G18" s="66">
        <v>8</v>
      </c>
      <c r="H18" s="72"/>
      <c r="I18" s="75">
        <f t="shared" si="3"/>
        <v>0</v>
      </c>
      <c r="J18" s="72">
        <f>G18*H18</f>
        <v>0</v>
      </c>
      <c r="K18" s="75">
        <f>G18*I18</f>
        <v>0</v>
      </c>
      <c r="L18" s="97"/>
      <c r="M18" s="97"/>
    </row>
    <row r="19" spans="1:13" ht="18" customHeight="1" x14ac:dyDescent="0.25">
      <c r="A19" s="95"/>
      <c r="B19" s="67"/>
      <c r="C19" s="99" t="s">
        <v>121</v>
      </c>
      <c r="D19" s="100"/>
      <c r="E19" s="68"/>
      <c r="F19" s="69">
        <f>SUM(F13:F18)</f>
        <v>147</v>
      </c>
      <c r="G19" s="78">
        <f>SUM(G13:G18)</f>
        <v>44</v>
      </c>
      <c r="H19" s="73"/>
      <c r="I19" s="76"/>
      <c r="J19" s="73">
        <f>SUM(J13:J18)</f>
        <v>0</v>
      </c>
      <c r="K19" s="76">
        <f>SUM(K13:K18)</f>
        <v>0</v>
      </c>
      <c r="L19" s="97"/>
      <c r="M19" s="97"/>
    </row>
    <row r="20" spans="1:13" ht="18" customHeight="1" x14ac:dyDescent="0.25">
      <c r="A20" s="95"/>
      <c r="B20" s="62" t="s">
        <v>122</v>
      </c>
      <c r="C20" s="3" t="s">
        <v>41</v>
      </c>
      <c r="D20" s="4" t="s">
        <v>27</v>
      </c>
      <c r="E20" s="64" t="s">
        <v>116</v>
      </c>
      <c r="F20" s="65">
        <v>2</v>
      </c>
      <c r="G20" s="66"/>
      <c r="H20" s="72"/>
      <c r="I20" s="75">
        <f t="shared" ref="I20:I31" si="4">H20*1.95583</f>
        <v>0</v>
      </c>
      <c r="J20" s="72">
        <f t="shared" ref="J20:J22" si="5">F20*H20</f>
        <v>0</v>
      </c>
      <c r="K20" s="75">
        <f t="shared" ref="K20:K22" si="6">F20*I20</f>
        <v>0</v>
      </c>
      <c r="L20" s="97"/>
      <c r="M20" s="97"/>
    </row>
    <row r="21" spans="1:13" ht="18" customHeight="1" x14ac:dyDescent="0.25">
      <c r="A21" s="95"/>
      <c r="B21" s="63"/>
      <c r="C21" s="3" t="s">
        <v>41</v>
      </c>
      <c r="D21" s="4" t="s">
        <v>29</v>
      </c>
      <c r="E21" s="64" t="s">
        <v>116</v>
      </c>
      <c r="F21" s="65">
        <v>1</v>
      </c>
      <c r="G21" s="66"/>
      <c r="H21" s="72"/>
      <c r="I21" s="75">
        <f t="shared" si="4"/>
        <v>0</v>
      </c>
      <c r="J21" s="72">
        <f t="shared" si="5"/>
        <v>0</v>
      </c>
      <c r="K21" s="75">
        <f t="shared" si="6"/>
        <v>0</v>
      </c>
      <c r="L21" s="97"/>
      <c r="M21" s="97"/>
    </row>
    <row r="22" spans="1:13" ht="18" customHeight="1" x14ac:dyDescent="0.25">
      <c r="A22" s="95"/>
      <c r="B22" s="63"/>
      <c r="C22" s="3" t="s">
        <v>41</v>
      </c>
      <c r="D22" s="4" t="s">
        <v>46</v>
      </c>
      <c r="E22" s="64" t="s">
        <v>116</v>
      </c>
      <c r="F22" s="65">
        <v>21</v>
      </c>
      <c r="G22" s="66"/>
      <c r="H22" s="72"/>
      <c r="I22" s="75">
        <f t="shared" si="4"/>
        <v>0</v>
      </c>
      <c r="J22" s="72">
        <f t="shared" si="5"/>
        <v>0</v>
      </c>
      <c r="K22" s="75">
        <f t="shared" si="6"/>
        <v>0</v>
      </c>
      <c r="L22" s="97"/>
      <c r="M22" s="97"/>
    </row>
    <row r="23" spans="1:13" ht="18" customHeight="1" x14ac:dyDescent="0.25">
      <c r="A23" s="95"/>
      <c r="B23" s="63"/>
      <c r="C23" s="3" t="s">
        <v>41</v>
      </c>
      <c r="D23" s="4" t="s">
        <v>12</v>
      </c>
      <c r="E23" s="64" t="s">
        <v>120</v>
      </c>
      <c r="F23" s="65">
        <v>19</v>
      </c>
      <c r="G23" s="66">
        <v>32</v>
      </c>
      <c r="H23" s="72"/>
      <c r="I23" s="75">
        <f t="shared" si="4"/>
        <v>0</v>
      </c>
      <c r="J23" s="72">
        <f>G23*H23</f>
        <v>0</v>
      </c>
      <c r="K23" s="75">
        <f>G23*I23</f>
        <v>0</v>
      </c>
      <c r="L23" s="97"/>
      <c r="M23" s="97"/>
    </row>
    <row r="24" spans="1:13" ht="18" customHeight="1" x14ac:dyDescent="0.25">
      <c r="A24" s="95"/>
      <c r="B24" s="63"/>
      <c r="C24" s="3" t="s">
        <v>21</v>
      </c>
      <c r="D24" s="4" t="s">
        <v>27</v>
      </c>
      <c r="E24" s="64" t="s">
        <v>116</v>
      </c>
      <c r="F24" s="65">
        <v>6</v>
      </c>
      <c r="G24" s="66"/>
      <c r="H24" s="72"/>
      <c r="I24" s="75">
        <f t="shared" si="4"/>
        <v>0</v>
      </c>
      <c r="J24" s="72">
        <f t="shared" ref="J24:J26" si="7">F24*H24</f>
        <v>0</v>
      </c>
      <c r="K24" s="75">
        <f t="shared" ref="K24:K26" si="8">F24*I24</f>
        <v>0</v>
      </c>
      <c r="L24" s="97"/>
      <c r="M24" s="97"/>
    </row>
    <row r="25" spans="1:13" ht="18" customHeight="1" x14ac:dyDescent="0.25">
      <c r="A25" s="95"/>
      <c r="B25" s="63"/>
      <c r="C25" s="3" t="s">
        <v>21</v>
      </c>
      <c r="D25" s="4" t="s">
        <v>29</v>
      </c>
      <c r="E25" s="64" t="s">
        <v>116</v>
      </c>
      <c r="F25" s="65">
        <v>2</v>
      </c>
      <c r="G25" s="66"/>
      <c r="H25" s="72"/>
      <c r="I25" s="75">
        <f t="shared" si="4"/>
        <v>0</v>
      </c>
      <c r="J25" s="72">
        <f t="shared" si="7"/>
        <v>0</v>
      </c>
      <c r="K25" s="75">
        <f t="shared" si="8"/>
        <v>0</v>
      </c>
      <c r="L25" s="97"/>
      <c r="M25" s="97"/>
    </row>
    <row r="26" spans="1:13" ht="18" customHeight="1" x14ac:dyDescent="0.25">
      <c r="A26" s="95"/>
      <c r="B26" s="63"/>
      <c r="C26" s="3" t="s">
        <v>21</v>
      </c>
      <c r="D26" s="4" t="s">
        <v>46</v>
      </c>
      <c r="E26" s="64" t="s">
        <v>116</v>
      </c>
      <c r="F26" s="65">
        <v>55</v>
      </c>
      <c r="G26" s="66"/>
      <c r="H26" s="72"/>
      <c r="I26" s="75">
        <f t="shared" si="4"/>
        <v>0</v>
      </c>
      <c r="J26" s="72">
        <f t="shared" si="7"/>
        <v>0</v>
      </c>
      <c r="K26" s="75">
        <f t="shared" si="8"/>
        <v>0</v>
      </c>
      <c r="L26" s="97"/>
      <c r="M26" s="97"/>
    </row>
    <row r="27" spans="1:13" ht="18" customHeight="1" x14ac:dyDescent="0.25">
      <c r="A27" s="95"/>
      <c r="B27" s="63"/>
      <c r="C27" s="3" t="s">
        <v>21</v>
      </c>
      <c r="D27" s="4" t="s">
        <v>12</v>
      </c>
      <c r="E27" s="64" t="s">
        <v>120</v>
      </c>
      <c r="F27" s="65">
        <v>25</v>
      </c>
      <c r="G27" s="66">
        <v>42</v>
      </c>
      <c r="H27" s="72"/>
      <c r="I27" s="75">
        <f t="shared" si="4"/>
        <v>0</v>
      </c>
      <c r="J27" s="72">
        <f>G27*H27</f>
        <v>0</v>
      </c>
      <c r="K27" s="75">
        <f>G27*I27</f>
        <v>0</v>
      </c>
      <c r="L27" s="97"/>
      <c r="M27" s="97"/>
    </row>
    <row r="28" spans="1:13" ht="18" customHeight="1" x14ac:dyDescent="0.25">
      <c r="A28" s="95"/>
      <c r="B28" s="63"/>
      <c r="C28" s="3" t="s">
        <v>22</v>
      </c>
      <c r="D28" s="4" t="s">
        <v>46</v>
      </c>
      <c r="E28" s="64" t="s">
        <v>116</v>
      </c>
      <c r="F28" s="65">
        <v>1</v>
      </c>
      <c r="G28" s="66"/>
      <c r="H28" s="72"/>
      <c r="I28" s="75">
        <f t="shared" si="4"/>
        <v>0</v>
      </c>
      <c r="J28" s="72">
        <f>F28*H28</f>
        <v>0</v>
      </c>
      <c r="K28" s="75">
        <f>F28*I28</f>
        <v>0</v>
      </c>
      <c r="L28" s="97"/>
      <c r="M28" s="97"/>
    </row>
    <row r="29" spans="1:13" ht="18" customHeight="1" x14ac:dyDescent="0.25">
      <c r="A29" s="95"/>
      <c r="B29" s="63"/>
      <c r="C29" s="3" t="s">
        <v>22</v>
      </c>
      <c r="D29" s="4" t="s">
        <v>12</v>
      </c>
      <c r="E29" s="64" t="s">
        <v>120</v>
      </c>
      <c r="F29" s="65">
        <v>1</v>
      </c>
      <c r="G29" s="66">
        <v>2</v>
      </c>
      <c r="H29" s="72"/>
      <c r="I29" s="75">
        <f t="shared" si="4"/>
        <v>0</v>
      </c>
      <c r="J29" s="72">
        <f>G29*H29</f>
        <v>0</v>
      </c>
      <c r="K29" s="75">
        <f>G29*I29</f>
        <v>0</v>
      </c>
      <c r="L29" s="97"/>
      <c r="M29" s="97"/>
    </row>
    <row r="30" spans="1:13" ht="18" customHeight="1" x14ac:dyDescent="0.25">
      <c r="A30" s="95"/>
      <c r="B30" s="63"/>
      <c r="C30" s="3" t="s">
        <v>15</v>
      </c>
      <c r="D30" s="4" t="s">
        <v>46</v>
      </c>
      <c r="E30" s="64" t="s">
        <v>116</v>
      </c>
      <c r="F30" s="65">
        <v>3</v>
      </c>
      <c r="G30" s="66"/>
      <c r="H30" s="72"/>
      <c r="I30" s="75">
        <f t="shared" si="4"/>
        <v>0</v>
      </c>
      <c r="J30" s="72">
        <f>F30*H30</f>
        <v>0</v>
      </c>
      <c r="K30" s="75">
        <f>F30*I30</f>
        <v>0</v>
      </c>
      <c r="L30" s="97"/>
      <c r="M30" s="97"/>
    </row>
    <row r="31" spans="1:13" ht="18" customHeight="1" x14ac:dyDescent="0.25">
      <c r="A31" s="95"/>
      <c r="B31" s="63"/>
      <c r="C31" s="3" t="s">
        <v>15</v>
      </c>
      <c r="D31" s="4" t="s">
        <v>12</v>
      </c>
      <c r="E31" s="64" t="s">
        <v>120</v>
      </c>
      <c r="F31" s="65">
        <v>5</v>
      </c>
      <c r="G31" s="66">
        <v>8</v>
      </c>
      <c r="H31" s="72"/>
      <c r="I31" s="75">
        <f t="shared" si="4"/>
        <v>0</v>
      </c>
      <c r="J31" s="72">
        <f>G31*H31</f>
        <v>0</v>
      </c>
      <c r="K31" s="75">
        <f>G31*I31</f>
        <v>0</v>
      </c>
      <c r="L31" s="97"/>
      <c r="M31" s="97"/>
    </row>
    <row r="32" spans="1:13" ht="18" customHeight="1" x14ac:dyDescent="0.25">
      <c r="A32" s="95"/>
      <c r="B32" s="67"/>
      <c r="C32" s="99" t="s">
        <v>123</v>
      </c>
      <c r="D32" s="100"/>
      <c r="E32" s="68"/>
      <c r="F32" s="69">
        <f>SUM(F20:F31)</f>
        <v>141</v>
      </c>
      <c r="G32" s="78">
        <f>SUM(G20:G31)</f>
        <v>84</v>
      </c>
      <c r="H32" s="73"/>
      <c r="I32" s="76"/>
      <c r="J32" s="73">
        <f>SUM(J20:J31)</f>
        <v>0</v>
      </c>
      <c r="K32" s="76">
        <f>SUM(K20:K31)</f>
        <v>0</v>
      </c>
      <c r="L32" s="97"/>
      <c r="M32" s="97"/>
    </row>
    <row r="33" spans="1:13" ht="18" customHeight="1" x14ac:dyDescent="0.25">
      <c r="A33" s="95"/>
      <c r="B33" s="62" t="s">
        <v>124</v>
      </c>
      <c r="C33" s="3" t="s">
        <v>41</v>
      </c>
      <c r="D33" s="4" t="s">
        <v>46</v>
      </c>
      <c r="E33" s="64" t="s">
        <v>116</v>
      </c>
      <c r="F33" s="65">
        <v>3</v>
      </c>
      <c r="G33" s="66"/>
      <c r="H33" s="72"/>
      <c r="I33" s="75">
        <f t="shared" ref="I33:I47" si="9">H33*1.95583</f>
        <v>0</v>
      </c>
      <c r="J33" s="72">
        <f>F33*H33</f>
        <v>0</v>
      </c>
      <c r="K33" s="75">
        <f>F33*I33</f>
        <v>0</v>
      </c>
      <c r="L33" s="97"/>
      <c r="M33" s="97"/>
    </row>
    <row r="34" spans="1:13" ht="18" customHeight="1" x14ac:dyDescent="0.25">
      <c r="A34" s="95"/>
      <c r="B34" s="63"/>
      <c r="C34" s="3" t="s">
        <v>41</v>
      </c>
      <c r="D34" s="4" t="s">
        <v>12</v>
      </c>
      <c r="E34" s="64" t="s">
        <v>120</v>
      </c>
      <c r="F34" s="65">
        <v>5</v>
      </c>
      <c r="G34" s="66">
        <v>8</v>
      </c>
      <c r="H34" s="72"/>
      <c r="I34" s="75">
        <f t="shared" si="9"/>
        <v>0</v>
      </c>
      <c r="J34" s="72">
        <f>G34*H34</f>
        <v>0</v>
      </c>
      <c r="K34" s="75">
        <f>G34*I34</f>
        <v>0</v>
      </c>
      <c r="L34" s="97"/>
      <c r="M34" s="97"/>
    </row>
    <row r="35" spans="1:13" ht="18" customHeight="1" x14ac:dyDescent="0.25">
      <c r="A35" s="95"/>
      <c r="B35" s="63"/>
      <c r="C35" s="3" t="s">
        <v>21</v>
      </c>
      <c r="D35" s="4" t="s">
        <v>43</v>
      </c>
      <c r="E35" s="64" t="s">
        <v>116</v>
      </c>
      <c r="F35" s="65">
        <v>0</v>
      </c>
      <c r="G35" s="66"/>
      <c r="H35" s="72"/>
      <c r="I35" s="75">
        <f t="shared" si="9"/>
        <v>0</v>
      </c>
      <c r="J35" s="72">
        <f t="shared" ref="J35:J38" si="10">F35*H35</f>
        <v>0</v>
      </c>
      <c r="K35" s="75">
        <f t="shared" ref="K35:K38" si="11">F35*I35</f>
        <v>0</v>
      </c>
      <c r="L35" s="97"/>
      <c r="M35" s="97"/>
    </row>
    <row r="36" spans="1:13" ht="18" customHeight="1" x14ac:dyDescent="0.25">
      <c r="A36" s="95"/>
      <c r="B36" s="63"/>
      <c r="C36" s="3" t="s">
        <v>21</v>
      </c>
      <c r="D36" s="4" t="s">
        <v>27</v>
      </c>
      <c r="E36" s="64" t="s">
        <v>116</v>
      </c>
      <c r="F36" s="65">
        <v>7</v>
      </c>
      <c r="G36" s="66"/>
      <c r="H36" s="72"/>
      <c r="I36" s="75">
        <f t="shared" si="9"/>
        <v>0</v>
      </c>
      <c r="J36" s="72">
        <f t="shared" si="10"/>
        <v>0</v>
      </c>
      <c r="K36" s="75">
        <f t="shared" si="11"/>
        <v>0</v>
      </c>
      <c r="L36" s="97"/>
      <c r="M36" s="97"/>
    </row>
    <row r="37" spans="1:13" ht="18" customHeight="1" x14ac:dyDescent="0.25">
      <c r="A37" s="95"/>
      <c r="B37" s="63"/>
      <c r="C37" s="3" t="s">
        <v>21</v>
      </c>
      <c r="D37" s="4" t="s">
        <v>29</v>
      </c>
      <c r="E37" s="64" t="s">
        <v>116</v>
      </c>
      <c r="F37" s="65">
        <v>5</v>
      </c>
      <c r="G37" s="66"/>
      <c r="H37" s="72"/>
      <c r="I37" s="75">
        <f t="shared" si="9"/>
        <v>0</v>
      </c>
      <c r="J37" s="72">
        <f t="shared" si="10"/>
        <v>0</v>
      </c>
      <c r="K37" s="75">
        <f t="shared" si="11"/>
        <v>0</v>
      </c>
      <c r="L37" s="97"/>
      <c r="M37" s="97"/>
    </row>
    <row r="38" spans="1:13" ht="18" customHeight="1" x14ac:dyDescent="0.25">
      <c r="A38" s="95"/>
      <c r="B38" s="63"/>
      <c r="C38" s="3" t="s">
        <v>21</v>
      </c>
      <c r="D38" s="4" t="s">
        <v>46</v>
      </c>
      <c r="E38" s="64" t="s">
        <v>116</v>
      </c>
      <c r="F38" s="65">
        <v>32</v>
      </c>
      <c r="G38" s="66"/>
      <c r="H38" s="72"/>
      <c r="I38" s="75">
        <f t="shared" si="9"/>
        <v>0</v>
      </c>
      <c r="J38" s="72">
        <f t="shared" si="10"/>
        <v>0</v>
      </c>
      <c r="K38" s="75">
        <f t="shared" si="11"/>
        <v>0</v>
      </c>
      <c r="L38" s="97"/>
      <c r="M38" s="97"/>
    </row>
    <row r="39" spans="1:13" ht="18" customHeight="1" x14ac:dyDescent="0.25">
      <c r="A39" s="95"/>
      <c r="B39" s="63"/>
      <c r="C39" s="3" t="s">
        <v>21</v>
      </c>
      <c r="D39" s="4" t="s">
        <v>12</v>
      </c>
      <c r="E39" s="64" t="s">
        <v>120</v>
      </c>
      <c r="F39" s="65">
        <v>15</v>
      </c>
      <c r="G39" s="66">
        <v>25</v>
      </c>
      <c r="H39" s="72"/>
      <c r="I39" s="75">
        <f t="shared" si="9"/>
        <v>0</v>
      </c>
      <c r="J39" s="72">
        <f>G39*H39</f>
        <v>0</v>
      </c>
      <c r="K39" s="75">
        <f>G39*I39</f>
        <v>0</v>
      </c>
      <c r="L39" s="97"/>
      <c r="M39" s="97"/>
    </row>
    <row r="40" spans="1:13" ht="18" customHeight="1" x14ac:dyDescent="0.25">
      <c r="A40" s="95"/>
      <c r="B40" s="63"/>
      <c r="C40" s="3" t="s">
        <v>22</v>
      </c>
      <c r="D40" s="4" t="s">
        <v>46</v>
      </c>
      <c r="E40" s="64" t="s">
        <v>116</v>
      </c>
      <c r="F40" s="65">
        <v>1</v>
      </c>
      <c r="G40" s="66"/>
      <c r="H40" s="72"/>
      <c r="I40" s="75">
        <f t="shared" si="9"/>
        <v>0</v>
      </c>
      <c r="J40" s="72">
        <f>F40*H40</f>
        <v>0</v>
      </c>
      <c r="K40" s="75">
        <f>F40*I40</f>
        <v>0</v>
      </c>
      <c r="L40" s="97"/>
      <c r="M40" s="97"/>
    </row>
    <row r="41" spans="1:13" ht="18" customHeight="1" x14ac:dyDescent="0.25">
      <c r="A41" s="95"/>
      <c r="B41" s="63"/>
      <c r="C41" s="3" t="s">
        <v>22</v>
      </c>
      <c r="D41" s="4" t="s">
        <v>12</v>
      </c>
      <c r="E41" s="64" t="s">
        <v>120</v>
      </c>
      <c r="F41" s="65">
        <v>3</v>
      </c>
      <c r="G41" s="66">
        <v>5</v>
      </c>
      <c r="H41" s="72"/>
      <c r="I41" s="75">
        <f t="shared" si="9"/>
        <v>0</v>
      </c>
      <c r="J41" s="72">
        <f>G41*H41</f>
        <v>0</v>
      </c>
      <c r="K41" s="75">
        <f>G41*I41</f>
        <v>0</v>
      </c>
      <c r="L41" s="97"/>
      <c r="M41" s="97"/>
    </row>
    <row r="42" spans="1:13" ht="18" customHeight="1" x14ac:dyDescent="0.25">
      <c r="A42" s="95"/>
      <c r="B42" s="63"/>
      <c r="C42" s="3" t="s">
        <v>15</v>
      </c>
      <c r="D42" s="4" t="s">
        <v>27</v>
      </c>
      <c r="E42" s="64" t="s">
        <v>116</v>
      </c>
      <c r="F42" s="65">
        <v>1</v>
      </c>
      <c r="G42" s="66"/>
      <c r="H42" s="72"/>
      <c r="I42" s="75">
        <f t="shared" si="9"/>
        <v>0</v>
      </c>
      <c r="J42" s="72">
        <f t="shared" ref="J42:J44" si="12">F42*H42</f>
        <v>0</v>
      </c>
      <c r="K42" s="75">
        <f t="shared" ref="K42:K44" si="13">F42*I42</f>
        <v>0</v>
      </c>
      <c r="L42" s="97"/>
      <c r="M42" s="97"/>
    </row>
    <row r="43" spans="1:13" ht="18" customHeight="1" x14ac:dyDescent="0.25">
      <c r="A43" s="95"/>
      <c r="B43" s="63"/>
      <c r="C43" s="3" t="s">
        <v>15</v>
      </c>
      <c r="D43" s="4" t="s">
        <v>29</v>
      </c>
      <c r="E43" s="64" t="s">
        <v>116</v>
      </c>
      <c r="F43" s="65">
        <v>1</v>
      </c>
      <c r="G43" s="66"/>
      <c r="H43" s="72"/>
      <c r="I43" s="75">
        <f t="shared" si="9"/>
        <v>0</v>
      </c>
      <c r="J43" s="72">
        <f t="shared" si="12"/>
        <v>0</v>
      </c>
      <c r="K43" s="75">
        <f t="shared" si="13"/>
        <v>0</v>
      </c>
      <c r="L43" s="97"/>
      <c r="M43" s="97"/>
    </row>
    <row r="44" spans="1:13" ht="18" customHeight="1" x14ac:dyDescent="0.25">
      <c r="A44" s="95"/>
      <c r="B44" s="63"/>
      <c r="C44" s="3" t="s">
        <v>15</v>
      </c>
      <c r="D44" s="4" t="s">
        <v>46</v>
      </c>
      <c r="E44" s="64" t="s">
        <v>116</v>
      </c>
      <c r="F44" s="65">
        <v>9</v>
      </c>
      <c r="G44" s="66"/>
      <c r="H44" s="72"/>
      <c r="I44" s="75">
        <f t="shared" si="9"/>
        <v>0</v>
      </c>
      <c r="J44" s="72">
        <f t="shared" si="12"/>
        <v>0</v>
      </c>
      <c r="K44" s="75">
        <f t="shared" si="13"/>
        <v>0</v>
      </c>
      <c r="L44" s="97"/>
      <c r="M44" s="97"/>
    </row>
    <row r="45" spans="1:13" ht="18" customHeight="1" x14ac:dyDescent="0.25">
      <c r="A45" s="95"/>
      <c r="B45" s="63"/>
      <c r="C45" s="3" t="s">
        <v>15</v>
      </c>
      <c r="D45" s="4" t="s">
        <v>12</v>
      </c>
      <c r="E45" s="64" t="s">
        <v>120</v>
      </c>
      <c r="F45" s="65">
        <v>5</v>
      </c>
      <c r="G45" s="66">
        <v>8</v>
      </c>
      <c r="H45" s="72"/>
      <c r="I45" s="75">
        <f t="shared" si="9"/>
        <v>0</v>
      </c>
      <c r="J45" s="72">
        <f>G45*H45</f>
        <v>0</v>
      </c>
      <c r="K45" s="75">
        <f>G45*I45</f>
        <v>0</v>
      </c>
      <c r="L45" s="97"/>
      <c r="M45" s="97"/>
    </row>
    <row r="46" spans="1:13" ht="18" customHeight="1" x14ac:dyDescent="0.25">
      <c r="A46" s="95"/>
      <c r="B46" s="63"/>
      <c r="C46" s="3" t="s">
        <v>17</v>
      </c>
      <c r="D46" s="4" t="s">
        <v>46</v>
      </c>
      <c r="E46" s="64" t="s">
        <v>116</v>
      </c>
      <c r="F46" s="65">
        <v>5</v>
      </c>
      <c r="G46" s="66"/>
      <c r="H46" s="72"/>
      <c r="I46" s="75">
        <f t="shared" si="9"/>
        <v>0</v>
      </c>
      <c r="J46" s="72">
        <f>F46*H46</f>
        <v>0</v>
      </c>
      <c r="K46" s="75">
        <f>F46*I46</f>
        <v>0</v>
      </c>
      <c r="L46" s="97"/>
      <c r="M46" s="97"/>
    </row>
    <row r="47" spans="1:13" ht="18" customHeight="1" x14ac:dyDescent="0.25">
      <c r="A47" s="95"/>
      <c r="B47" s="63"/>
      <c r="C47" s="3" t="s">
        <v>17</v>
      </c>
      <c r="D47" s="4" t="s">
        <v>12</v>
      </c>
      <c r="E47" s="64" t="s">
        <v>120</v>
      </c>
      <c r="F47" s="65">
        <v>2</v>
      </c>
      <c r="G47" s="66">
        <v>3</v>
      </c>
      <c r="H47" s="72"/>
      <c r="I47" s="75">
        <f t="shared" si="9"/>
        <v>0</v>
      </c>
      <c r="J47" s="72">
        <f>G47*H47</f>
        <v>0</v>
      </c>
      <c r="K47" s="75">
        <f>G47*I47</f>
        <v>0</v>
      </c>
      <c r="L47" s="97"/>
      <c r="M47" s="97"/>
    </row>
    <row r="48" spans="1:13" ht="18" customHeight="1" x14ac:dyDescent="0.25">
      <c r="A48" s="95"/>
      <c r="B48" s="67"/>
      <c r="C48" s="99" t="s">
        <v>125</v>
      </c>
      <c r="D48" s="100"/>
      <c r="E48" s="68"/>
      <c r="F48" s="69">
        <f>SUM(F33:F47)</f>
        <v>94</v>
      </c>
      <c r="G48" s="78">
        <f>SUM(G33:G47)</f>
        <v>49</v>
      </c>
      <c r="H48" s="73"/>
      <c r="I48" s="76"/>
      <c r="J48" s="73">
        <f>SUM(J33:J47)</f>
        <v>0</v>
      </c>
      <c r="K48" s="76">
        <f>SUM(K33:K47)</f>
        <v>0</v>
      </c>
      <c r="L48" s="98"/>
      <c r="M48" s="98"/>
    </row>
    <row r="49" spans="1:13" ht="18" customHeight="1" x14ac:dyDescent="0.25">
      <c r="A49" s="95"/>
      <c r="B49" s="70"/>
      <c r="C49" s="101" t="s">
        <v>127</v>
      </c>
      <c r="D49" s="102"/>
      <c r="E49" s="103"/>
      <c r="F49" s="71">
        <f>F12+F19+F32+F48</f>
        <v>443</v>
      </c>
      <c r="G49" s="79">
        <f>G12+G19+G32+G48</f>
        <v>177</v>
      </c>
      <c r="H49" s="74"/>
      <c r="I49" s="77"/>
      <c r="J49" s="74">
        <f>J12+J19+J32+J48</f>
        <v>0</v>
      </c>
      <c r="K49" s="77">
        <f>K12+K19+K32+K48</f>
        <v>0</v>
      </c>
      <c r="L49" s="74">
        <f>J49*0.05</f>
        <v>0</v>
      </c>
      <c r="M49" s="77">
        <f>L49*1.95583</f>
        <v>0</v>
      </c>
    </row>
  </sheetData>
  <mergeCells count="19">
    <mergeCell ref="C48:D48"/>
    <mergeCell ref="C49:E49"/>
    <mergeCell ref="L4:M4"/>
    <mergeCell ref="A6:A49"/>
    <mergeCell ref="L6:L48"/>
    <mergeCell ref="M6:M48"/>
    <mergeCell ref="C12:D12"/>
    <mergeCell ref="C19:D19"/>
    <mergeCell ref="C32:D32"/>
    <mergeCell ref="A3:M3"/>
    <mergeCell ref="A4:A5"/>
    <mergeCell ref="B4:B5"/>
    <mergeCell ref="C4:C5"/>
    <mergeCell ref="D4:D5"/>
    <mergeCell ref="E4:E5"/>
    <mergeCell ref="F4:F5"/>
    <mergeCell ref="G4:G5"/>
    <mergeCell ref="H4:I4"/>
    <mergeCell ref="J4:K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13"/>
  <sheetViews>
    <sheetView workbookViewId="0">
      <selection activeCell="F22" sqref="F22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17" t="s">
        <v>101</v>
      </c>
      <c r="B2" s="117"/>
      <c r="C2" s="117"/>
      <c r="D2" s="117"/>
      <c r="E2" s="117"/>
      <c r="F2" s="117"/>
    </row>
    <row r="3" spans="1:8" x14ac:dyDescent="0.25">
      <c r="A3" s="118" t="s">
        <v>103</v>
      </c>
      <c r="B3" s="118"/>
      <c r="C3" s="118"/>
      <c r="D3" s="118"/>
      <c r="E3" s="118"/>
      <c r="F3" s="118"/>
    </row>
    <row r="4" spans="1:8" ht="15.75" customHeight="1" x14ac:dyDescent="0.25">
      <c r="A4" s="119" t="s">
        <v>94</v>
      </c>
      <c r="B4" s="119"/>
      <c r="C4" s="119"/>
      <c r="D4" s="119"/>
      <c r="E4" s="119"/>
      <c r="F4" s="119"/>
    </row>
    <row r="5" spans="1:8" x14ac:dyDescent="0.25">
      <c r="A5" s="118" t="s">
        <v>132</v>
      </c>
      <c r="B5" s="118"/>
      <c r="C5" s="118"/>
      <c r="D5" s="118"/>
      <c r="E5" s="118"/>
      <c r="F5" s="118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11" t="s">
        <v>102</v>
      </c>
      <c r="B9" s="113" t="s">
        <v>104</v>
      </c>
      <c r="C9" s="114"/>
      <c r="D9" s="114"/>
      <c r="E9" s="115"/>
      <c r="F9" s="116" t="s">
        <v>95</v>
      </c>
      <c r="G9" s="57"/>
      <c r="H9" s="57"/>
    </row>
    <row r="10" spans="1:8" x14ac:dyDescent="0.25">
      <c r="A10" s="112"/>
      <c r="B10" s="58" t="s">
        <v>96</v>
      </c>
      <c r="C10" s="58" t="s">
        <v>97</v>
      </c>
      <c r="D10" s="58" t="s">
        <v>98</v>
      </c>
      <c r="E10" s="58" t="s">
        <v>99</v>
      </c>
      <c r="F10" s="112"/>
      <c r="G10" s="57"/>
      <c r="H10" s="57"/>
    </row>
    <row r="11" spans="1:8" x14ac:dyDescent="0.25">
      <c r="A11" s="59" t="s">
        <v>100</v>
      </c>
      <c r="B11" s="59">
        <v>44</v>
      </c>
      <c r="C11" s="59">
        <v>155</v>
      </c>
      <c r="D11" s="59">
        <v>155</v>
      </c>
      <c r="E11" s="59">
        <v>89</v>
      </c>
      <c r="F11" s="59">
        <f>SUM(B11:E11)</f>
        <v>443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2026-02-12T18:28:51Z</dcterms:modified>
</cp:coreProperties>
</file>