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o\Desktop\ПРОЦЕДУРИ\ПРОЦЕДУРИ ДЪРВОДОБИВ ЗА  2026 ГОД.  СМЯДОВО\ЕЛЕКТРОНЕН ТЪРГ ПРОДАЖБА ЕДРА ПРОГНОЗНО КОЛИЧЕСТВО 2025 - І част\8-7-26\"/>
    </mc:Choice>
  </mc:AlternateContent>
  <bookViews>
    <workbookView xWindow="-120" yWindow="-120" windowWidth="20736" windowHeight="11160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8" l="1"/>
  <c r="I13" i="8"/>
  <c r="J10" i="8"/>
  <c r="I10" i="8"/>
  <c r="J10" i="7" l="1"/>
  <c r="I10" i="7"/>
  <c r="J7" i="7"/>
  <c r="I7" i="7"/>
  <c r="E44" i="8" l="1"/>
  <c r="I43" i="8"/>
  <c r="J43" i="8" s="1"/>
  <c r="I42" i="8"/>
  <c r="J42" i="8" s="1"/>
  <c r="E41" i="8"/>
  <c r="I40" i="8"/>
  <c r="J40" i="8" s="1"/>
  <c r="I39" i="8"/>
  <c r="J39" i="8" s="1"/>
  <c r="J38" i="8"/>
  <c r="I38" i="8"/>
  <c r="I37" i="8"/>
  <c r="F36" i="8"/>
  <c r="E36" i="8"/>
  <c r="I35" i="8"/>
  <c r="J35" i="8" s="1"/>
  <c r="I34" i="8"/>
  <c r="J34" i="8" s="1"/>
  <c r="I33" i="8"/>
  <c r="J33" i="8" s="1"/>
  <c r="J32" i="8"/>
  <c r="I32" i="8"/>
  <c r="I31" i="8"/>
  <c r="J31" i="8" s="1"/>
  <c r="I30" i="8"/>
  <c r="J30" i="8" s="1"/>
  <c r="I29" i="8"/>
  <c r="J29" i="8" s="1"/>
  <c r="I28" i="8"/>
  <c r="J28" i="8" s="1"/>
  <c r="F27" i="8"/>
  <c r="E27" i="8"/>
  <c r="I26" i="8"/>
  <c r="J26" i="8" s="1"/>
  <c r="I25" i="8"/>
  <c r="J25" i="8" s="1"/>
  <c r="I24" i="8"/>
  <c r="J24" i="8" s="1"/>
  <c r="I23" i="8"/>
  <c r="I27" i="8" s="1"/>
  <c r="F22" i="8"/>
  <c r="E22" i="8"/>
  <c r="I21" i="8"/>
  <c r="J21" i="8" s="1"/>
  <c r="I20" i="8"/>
  <c r="J20" i="8" s="1"/>
  <c r="I19" i="8"/>
  <c r="J19" i="8" s="1"/>
  <c r="I18" i="8"/>
  <c r="J18" i="8" s="1"/>
  <c r="I17" i="8"/>
  <c r="J17" i="8" s="1"/>
  <c r="I16" i="8"/>
  <c r="J16" i="8" s="1"/>
  <c r="I15" i="8"/>
  <c r="J15" i="8" s="1"/>
  <c r="J14" i="8"/>
  <c r="I14" i="8"/>
  <c r="F13" i="8"/>
  <c r="E13" i="8"/>
  <c r="I12" i="8"/>
  <c r="J12" i="8" s="1"/>
  <c r="I11" i="8"/>
  <c r="J11" i="8" s="1"/>
  <c r="F10" i="8"/>
  <c r="E10" i="8"/>
  <c r="E45" i="8" s="1"/>
  <c r="I9" i="8"/>
  <c r="J9" i="8" s="1"/>
  <c r="I8" i="8"/>
  <c r="J8" i="8" s="1"/>
  <c r="I7" i="8"/>
  <c r="J7" i="8" s="1"/>
  <c r="E41" i="7"/>
  <c r="I40" i="7"/>
  <c r="J40" i="7" s="1"/>
  <c r="I39" i="7"/>
  <c r="I41" i="7" s="1"/>
  <c r="J41" i="7" s="1"/>
  <c r="I38" i="7"/>
  <c r="J38" i="7" s="1"/>
  <c r="E38" i="7"/>
  <c r="I37" i="7"/>
  <c r="J37" i="7" s="1"/>
  <c r="I36" i="7"/>
  <c r="J36" i="7" s="1"/>
  <c r="I35" i="7"/>
  <c r="J35" i="7" s="1"/>
  <c r="J34" i="7"/>
  <c r="I34" i="7"/>
  <c r="F33" i="7"/>
  <c r="E33" i="7"/>
  <c r="I32" i="7"/>
  <c r="J32" i="7" s="1"/>
  <c r="J31" i="7"/>
  <c r="I31" i="7"/>
  <c r="I30" i="7"/>
  <c r="J30" i="7" s="1"/>
  <c r="I29" i="7"/>
  <c r="J29" i="7" s="1"/>
  <c r="I28" i="7"/>
  <c r="J28" i="7" s="1"/>
  <c r="J27" i="7"/>
  <c r="I27" i="7"/>
  <c r="I26" i="7"/>
  <c r="J26" i="7" s="1"/>
  <c r="I25" i="7"/>
  <c r="J25" i="7" s="1"/>
  <c r="F24" i="7"/>
  <c r="E24" i="7"/>
  <c r="I23" i="7"/>
  <c r="J23" i="7" s="1"/>
  <c r="I22" i="7"/>
  <c r="J22" i="7" s="1"/>
  <c r="I21" i="7"/>
  <c r="J21" i="7" s="1"/>
  <c r="J20" i="7"/>
  <c r="J24" i="7" s="1"/>
  <c r="I20" i="7"/>
  <c r="F19" i="7"/>
  <c r="E19" i="7"/>
  <c r="I18" i="7"/>
  <c r="J18" i="7" s="1"/>
  <c r="J17" i="7"/>
  <c r="I17" i="7"/>
  <c r="I16" i="7"/>
  <c r="J16" i="7" s="1"/>
  <c r="I15" i="7"/>
  <c r="J15" i="7" s="1"/>
  <c r="I14" i="7"/>
  <c r="J14" i="7" s="1"/>
  <c r="J13" i="7"/>
  <c r="I13" i="7"/>
  <c r="I12" i="7"/>
  <c r="J12" i="7" s="1"/>
  <c r="I11" i="7"/>
  <c r="I19" i="7" s="1"/>
  <c r="F10" i="7"/>
  <c r="E10" i="7"/>
  <c r="E42" i="7" s="1"/>
  <c r="J9" i="7"/>
  <c r="I9" i="7"/>
  <c r="I8" i="7"/>
  <c r="J8" i="7" s="1"/>
  <c r="F7" i="7"/>
  <c r="E7" i="7"/>
  <c r="I6" i="7"/>
  <c r="J6" i="7" s="1"/>
  <c r="J5" i="7"/>
  <c r="I5" i="7"/>
  <c r="I4" i="7"/>
  <c r="J4" i="7" s="1"/>
  <c r="I41" i="8" l="1"/>
  <c r="J41" i="8" s="1"/>
  <c r="I44" i="8"/>
  <c r="J44" i="8" s="1"/>
  <c r="J23" i="8"/>
  <c r="J27" i="8" s="1"/>
  <c r="J37" i="8"/>
  <c r="I22" i="8"/>
  <c r="I36" i="8"/>
  <c r="J36" i="8" s="1"/>
  <c r="J19" i="7"/>
  <c r="I24" i="7"/>
  <c r="I42" i="7" s="1"/>
  <c r="J39" i="7"/>
  <c r="J11" i="7"/>
  <c r="I33" i="7"/>
  <c r="J33" i="7" s="1"/>
  <c r="I45" i="8" l="1"/>
  <c r="J22" i="8"/>
  <c r="J45" i="8" s="1"/>
  <c r="K42" i="7"/>
  <c r="J42" i="7"/>
  <c r="N42" i="7" l="1"/>
  <c r="L42" i="7"/>
  <c r="F12" i="9" l="1"/>
</calcChain>
</file>

<file path=xl/sharedStrings.xml><?xml version="1.0" encoding="utf-8"?>
<sst xmlns="http://schemas.openxmlformats.org/spreadsheetml/2006/main" count="276" uniqueCount="53">
  <si>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</si>
  <si>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</si>
  <si>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</si>
  <si>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</si>
  <si>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</si>
  <si>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</si>
  <si>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</si>
  <si>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</si>
  <si>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</si>
  <si>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</si>
  <si>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</si>
  <si>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</si>
  <si>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</si>
  <si>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</si>
  <si>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</si>
  <si>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</si>
  <si>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</si>
  <si>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</si>
  <si>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</si>
  <si>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</si>
  <si>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</si>
  <si>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>черен бор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</si>
  <si>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</si>
  <si>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</si>
  <si>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</si>
  <si>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</si>
  <si>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</si>
  <si>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</si>
  <si>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>източен бук</t>
  </si>
  <si>
    <t xml:space="preserve"> х</t>
  </si>
  <si>
    <t>ср.липа</t>
  </si>
  <si>
    <t>габър</t>
  </si>
  <si>
    <t>ОБЩО ЗА ОБЕКТА:</t>
  </si>
  <si>
    <t>бял бор</t>
  </si>
  <si>
    <t xml:space="preserve"> 8-7-26</t>
  </si>
  <si>
    <t>31 к</t>
  </si>
  <si>
    <t>31 н</t>
  </si>
  <si>
    <t>35 е</t>
  </si>
  <si>
    <t>173 б</t>
  </si>
  <si>
    <t>х</t>
  </si>
  <si>
    <t>182 л</t>
  </si>
  <si>
    <t>209 и</t>
  </si>
  <si>
    <t>209 л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</si>
  <si>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</si>
  <si>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</si>
  <si>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</si>
  <si>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</si>
  <si>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</si>
  <si>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Технологична дървесина от дърва</t>
  </si>
  <si>
    <t>Технологична дървесина от средна</t>
  </si>
  <si>
    <t>80</t>
  </si>
  <si>
    <t>150</t>
  </si>
  <si>
    <t>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</si>
</sst>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indexed="26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4" fillId="0" borderId="0"/>
    <xf numFmtId="0" fontId="10" fillId="4" borderId="0" applyNumberFormat="0" applyBorder="0" applyProtection="0">
      <alignment vertical="top"/>
    </xf>
  </cellStyleXfs>
  <cellXfs count="92">
    <xf numFmtId="0" fontId="0" fillId="0" borderId="0" xfId="0"/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5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0" fontId="14" fillId="6" borderId="1" xfId="0" applyFont="1" applyFill="1" applyBorder="1" applyAlignment="1">
      <alignment vertical="center"/>
    </xf>
    <xf numFmtId="0" fontId="14" fillId="6" borderId="2" xfId="0" applyFont="1" applyFill="1" applyBorder="1" applyAlignment="1">
      <alignment horizontal="center" vertical="center"/>
    </xf>
    <xf numFmtId="2" fontId="14" fillId="6" borderId="2" xfId="0" applyNumberFormat="1" applyFont="1" applyFill="1" applyBorder="1" applyAlignment="1">
      <alignment horizontal="center" vertical="center"/>
    </xf>
    <xf numFmtId="2" fontId="14" fillId="7" borderId="21" xfId="0" applyNumberFormat="1" applyFont="1" applyFill="1" applyBorder="1" applyAlignment="1">
      <alignment horizontal="right" vertical="center"/>
    </xf>
    <xf numFmtId="0" fontId="14" fillId="6" borderId="2" xfId="0" applyFont="1" applyFill="1" applyBorder="1" applyAlignment="1">
      <alignment vertical="center"/>
    </xf>
    <xf numFmtId="2" fontId="14" fillId="6" borderId="2" xfId="0" applyNumberFormat="1" applyFont="1" applyFill="1" applyBorder="1" applyAlignment="1">
      <alignment horizontal="right" vertical="center"/>
    </xf>
    <xf numFmtId="0" fontId="7" fillId="3" borderId="15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right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left" vertical="center"/>
    </xf>
    <xf numFmtId="2" fontId="14" fillId="6" borderId="1" xfId="0" applyNumberFormat="1" applyFont="1" applyFill="1" applyBorder="1" applyAlignment="1">
      <alignment horizontal="right" vertical="center"/>
    </xf>
    <xf numFmtId="0" fontId="11" fillId="5" borderId="2" xfId="0" applyFont="1" applyFill="1" applyBorder="1" applyAlignment="1">
      <alignment vertical="center"/>
    </xf>
    <xf numFmtId="0" fontId="9" fillId="5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2" fontId="14" fillId="8" borderId="5" xfId="0" applyNumberFormat="1" applyFont="1" applyFill="1" applyBorder="1" applyAlignment="1">
      <alignment horizontal="center" vertical="center"/>
    </xf>
    <xf numFmtId="2" fontId="14" fillId="7" borderId="21" xfId="0" applyNumberFormat="1" applyFont="1" applyFill="1" applyBorder="1" applyAlignment="1">
      <alignment vertical="center"/>
    </xf>
    <xf numFmtId="1" fontId="14" fillId="7" borderId="6" xfId="0" applyNumberFormat="1" applyFont="1" applyFill="1" applyBorder="1" applyAlignment="1">
      <alignment vertical="center"/>
    </xf>
    <xf numFmtId="0" fontId="14" fillId="6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2" fontId="11" fillId="0" borderId="2" xfId="0" applyNumberFormat="1" applyFont="1" applyBorder="1" applyAlignment="1">
      <alignment horizontal="center" vertical="center"/>
    </xf>
    <xf numFmtId="2" fontId="11" fillId="0" borderId="2" xfId="0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vertical="center"/>
    </xf>
    <xf numFmtId="0" fontId="15" fillId="8" borderId="3" xfId="0" applyFont="1" applyFill="1" applyBorder="1" applyAlignment="1">
      <alignment vertical="center"/>
    </xf>
    <xf numFmtId="0" fontId="15" fillId="8" borderId="4" xfId="0" applyFont="1" applyFill="1" applyBorder="1" applyAlignment="1">
      <alignment vertical="center"/>
    </xf>
    <xf numFmtId="0" fontId="15" fillId="8" borderId="29" xfId="0" applyFont="1" applyFill="1" applyBorder="1" applyAlignment="1">
      <alignment vertical="center"/>
    </xf>
    <xf numFmtId="0" fontId="6" fillId="9" borderId="5" xfId="0" applyFont="1" applyFill="1" applyBorder="1" applyAlignment="1">
      <alignment horizontal="center" vertical="distributed" wrapText="1"/>
    </xf>
    <xf numFmtId="0" fontId="6" fillId="9" borderId="5" xfId="0" applyFont="1" applyFill="1" applyBorder="1" applyAlignment="1">
      <alignment horizontal="center" vertical="justify" wrapText="1"/>
    </xf>
    <xf numFmtId="0" fontId="6" fillId="0" borderId="0" xfId="1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/>
    </xf>
    <xf numFmtId="2" fontId="6" fillId="9" borderId="5" xfId="0" applyNumberFormat="1" applyFont="1" applyFill="1" applyBorder="1" applyAlignment="1">
      <alignment horizontal="right" vertical="justify" wrapText="1"/>
    </xf>
    <xf numFmtId="1" fontId="2" fillId="0" borderId="18" xfId="0" applyNumberFormat="1" applyFont="1" applyFill="1" applyBorder="1" applyAlignment="1">
      <alignment horizontal="center" vertical="center"/>
    </xf>
    <xf numFmtId="1" fontId="2" fillId="0" borderId="22" xfId="0" applyNumberFormat="1" applyFont="1" applyFill="1" applyBorder="1" applyAlignment="1">
      <alignment horizontal="center" vertical="center"/>
    </xf>
    <xf numFmtId="0" fontId="2" fillId="5" borderId="19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2" fontId="2" fillId="0" borderId="18" xfId="0" applyNumberFormat="1" applyFont="1" applyFill="1" applyBorder="1" applyAlignment="1">
      <alignment horizontal="center" vertical="center"/>
    </xf>
    <xf numFmtId="2" fontId="2" fillId="0" borderId="22" xfId="0" applyNumberFormat="1" applyFont="1" applyFill="1" applyBorder="1" applyAlignment="1">
      <alignment horizontal="center" vertical="center"/>
    </xf>
    <xf numFmtId="0" fontId="7" fillId="0" borderId="9" xfId="1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30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2" fillId="0" borderId="16" xfId="0" applyFont="1" applyBorder="1" applyAlignment="1">
      <alignment horizontal="center"/>
    </xf>
  </cellXfs>
  <cellStyles count="6">
    <cellStyle name="Excel_BuiltIn_Good" xfId="5"/>
    <cellStyle name="Normal 2" xfId="4"/>
    <cellStyle name="Normal_Sheet1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2"/>
  <sheetViews>
    <sheetView tabSelected="1" topLeftCell="A22" zoomScaleNormal="100" workbookViewId="0">
      <selection activeCell="M43" sqref="M43"/>
    </sheetView>
  </sheetViews>
  <sheetFormatPr defaultColWidth="9.109375" defaultRowHeight="15.6" x14ac:dyDescent="0.3"/>
  <cols>
    <col min="1" max="1" width="9.77734375" style="8" customWidth="1"/>
    <col min="2" max="2" width="10.88671875" style="8" customWidth="1"/>
    <col min="3" max="3" width="12.5546875" style="8" customWidth="1"/>
    <col min="4" max="4" width="34.6640625" style="8" customWidth="1"/>
    <col min="5" max="6" width="16.33203125" style="8" customWidth="1"/>
    <col min="7" max="7" width="13.6640625" style="8" customWidth="1"/>
    <col min="8" max="9" width="13.5546875" style="8" customWidth="1"/>
    <col min="10" max="10" width="13" style="6" customWidth="1"/>
    <col min="11" max="11" width="11.5546875" style="6" customWidth="1"/>
    <col min="12" max="12" width="11.88671875" style="7" customWidth="1"/>
    <col min="13" max="13" width="9" style="7" customWidth="1"/>
    <col min="14" max="14" width="8.88671875" style="7" customWidth="1"/>
    <col min="15" max="18" width="9.109375" style="5"/>
    <col min="19" max="19" width="30.44140625" style="5" customWidth="1"/>
    <col min="20" max="16384" width="9.109375" style="5"/>
  </cols>
  <sheetData>
    <row r="1" spans="1:14" ht="34.200000000000003" customHeight="1" thickBot="1" x14ac:dyDescent="0.35">
      <c r="A1" s="66" t="s">
        <v>5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spans="1:14" ht="30.6" customHeight="1" x14ac:dyDescent="0.3">
      <c r="A2" s="75" t="s">
        <v>4</v>
      </c>
      <c r="B2" s="77" t="s">
        <v>3</v>
      </c>
      <c r="C2" s="77" t="s">
        <v>9</v>
      </c>
      <c r="D2" s="73" t="s">
        <v>0</v>
      </c>
      <c r="E2" s="73" t="s">
        <v>1</v>
      </c>
      <c r="F2" s="73" t="s">
        <v>2</v>
      </c>
      <c r="G2" s="67" t="s">
        <v>22</v>
      </c>
      <c r="H2" s="68"/>
      <c r="I2" s="67" t="s">
        <v>23</v>
      </c>
      <c r="J2" s="69"/>
      <c r="K2" s="70" t="s">
        <v>24</v>
      </c>
      <c r="L2" s="71"/>
      <c r="M2" s="70" t="s">
        <v>25</v>
      </c>
      <c r="N2" s="72"/>
    </row>
    <row r="3" spans="1:14" ht="34.200000000000003" customHeight="1" thickBot="1" x14ac:dyDescent="0.35">
      <c r="A3" s="76"/>
      <c r="B3" s="78"/>
      <c r="C3" s="78"/>
      <c r="D3" s="74"/>
      <c r="E3" s="74"/>
      <c r="F3" s="74"/>
      <c r="G3" s="26" t="s">
        <v>26</v>
      </c>
      <c r="H3" s="26" t="s">
        <v>27</v>
      </c>
      <c r="I3" s="26" t="s">
        <v>26</v>
      </c>
      <c r="J3" s="26" t="s">
        <v>27</v>
      </c>
      <c r="K3" s="26" t="s">
        <v>26</v>
      </c>
      <c r="L3" s="27" t="s">
        <v>27</v>
      </c>
      <c r="M3" s="27" t="s">
        <v>26</v>
      </c>
      <c r="N3" s="28" t="s">
        <v>27</v>
      </c>
    </row>
    <row r="4" spans="1:14" x14ac:dyDescent="0.3">
      <c r="A4" s="61" t="s">
        <v>34</v>
      </c>
      <c r="B4" s="63" t="s">
        <v>35</v>
      </c>
      <c r="C4" s="33" t="s">
        <v>33</v>
      </c>
      <c r="D4" s="34" t="s">
        <v>20</v>
      </c>
      <c r="E4" s="35">
        <v>4</v>
      </c>
      <c r="F4" s="35" t="s">
        <v>29</v>
      </c>
      <c r="G4" s="44">
        <v>125.17</v>
      </c>
      <c r="H4" s="44">
        <v>64</v>
      </c>
      <c r="I4" s="29">
        <f t="shared" ref="I4:I5" si="0">E4*G4</f>
        <v>500.68</v>
      </c>
      <c r="J4" s="30">
        <f t="shared" ref="J4:J6" si="1">I4/1.95583</f>
        <v>255.99361907732268</v>
      </c>
      <c r="K4" s="64"/>
      <c r="L4" s="64"/>
      <c r="M4" s="56"/>
      <c r="N4" s="56"/>
    </row>
    <row r="5" spans="1:14" x14ac:dyDescent="0.3">
      <c r="A5" s="61"/>
      <c r="B5" s="60"/>
      <c r="C5" s="46" t="s">
        <v>33</v>
      </c>
      <c r="D5" s="34" t="s">
        <v>18</v>
      </c>
      <c r="E5" s="35">
        <v>9</v>
      </c>
      <c r="F5" s="35" t="s">
        <v>29</v>
      </c>
      <c r="G5" s="44">
        <v>121.26</v>
      </c>
      <c r="H5" s="44">
        <v>62</v>
      </c>
      <c r="I5" s="29">
        <f t="shared" si="0"/>
        <v>1091.3400000000001</v>
      </c>
      <c r="J5" s="30">
        <f t="shared" si="1"/>
        <v>557.99328162468112</v>
      </c>
      <c r="K5" s="64"/>
      <c r="L5" s="64"/>
      <c r="M5" s="56"/>
      <c r="N5" s="56"/>
    </row>
    <row r="6" spans="1:14" x14ac:dyDescent="0.3">
      <c r="A6" s="61"/>
      <c r="B6" s="59"/>
      <c r="C6" s="33" t="s">
        <v>33</v>
      </c>
      <c r="D6" s="42" t="s">
        <v>48</v>
      </c>
      <c r="E6" s="35">
        <v>28</v>
      </c>
      <c r="F6" s="35">
        <v>43</v>
      </c>
      <c r="G6" s="45">
        <v>48.9</v>
      </c>
      <c r="H6" s="45">
        <v>25</v>
      </c>
      <c r="I6" s="30">
        <f>F6*G6</f>
        <v>2102.6999999999998</v>
      </c>
      <c r="J6" s="30">
        <f t="shared" si="1"/>
        <v>1075.0934385912885</v>
      </c>
      <c r="K6" s="64"/>
      <c r="L6" s="64"/>
      <c r="M6" s="56"/>
      <c r="N6" s="56"/>
    </row>
    <row r="7" spans="1:14" x14ac:dyDescent="0.3">
      <c r="A7" s="61"/>
      <c r="B7" s="24" t="s">
        <v>19</v>
      </c>
      <c r="C7" s="24"/>
      <c r="D7" s="31"/>
      <c r="E7" s="21">
        <f>SUM(E4:E6)</f>
        <v>41</v>
      </c>
      <c r="F7" s="21">
        <f>SUM(F6)</f>
        <v>43</v>
      </c>
      <c r="G7" s="21" t="s">
        <v>29</v>
      </c>
      <c r="H7" s="22" t="s">
        <v>29</v>
      </c>
      <c r="I7" s="25">
        <f>SUM(I4:I6)</f>
        <v>3694.7200000000003</v>
      </c>
      <c r="J7" s="32">
        <f>SUM(J4:J6)</f>
        <v>1889.0803392932924</v>
      </c>
      <c r="K7" s="64"/>
      <c r="L7" s="64"/>
      <c r="M7" s="56"/>
      <c r="N7" s="56"/>
    </row>
    <row r="8" spans="1:14" x14ac:dyDescent="0.3">
      <c r="A8" s="61"/>
      <c r="B8" s="58" t="s">
        <v>36</v>
      </c>
      <c r="C8" s="33" t="s">
        <v>33</v>
      </c>
      <c r="D8" s="34" t="s">
        <v>18</v>
      </c>
      <c r="E8" s="35">
        <v>3</v>
      </c>
      <c r="F8" s="18" t="s">
        <v>29</v>
      </c>
      <c r="G8" s="18">
        <v>121.26</v>
      </c>
      <c r="H8" s="19">
        <v>62</v>
      </c>
      <c r="I8" s="29">
        <f t="shared" ref="I8" si="2">E8*G8</f>
        <v>363.78000000000003</v>
      </c>
      <c r="J8" s="30">
        <f t="shared" ref="J8:J9" si="3">I8/1.95583</f>
        <v>185.99776054156038</v>
      </c>
      <c r="K8" s="64"/>
      <c r="L8" s="64"/>
      <c r="M8" s="56"/>
      <c r="N8" s="56"/>
    </row>
    <row r="9" spans="1:14" x14ac:dyDescent="0.3">
      <c r="A9" s="61"/>
      <c r="B9" s="59"/>
      <c r="C9" s="33" t="s">
        <v>33</v>
      </c>
      <c r="D9" s="42" t="s">
        <v>48</v>
      </c>
      <c r="E9" s="35">
        <v>12</v>
      </c>
      <c r="F9" s="35">
        <v>18</v>
      </c>
      <c r="G9" s="45">
        <v>48.9</v>
      </c>
      <c r="H9" s="45">
        <v>25</v>
      </c>
      <c r="I9" s="30">
        <f>F9*G9</f>
        <v>880.19999999999993</v>
      </c>
      <c r="J9" s="30">
        <f t="shared" si="3"/>
        <v>450.03911382891147</v>
      </c>
      <c r="K9" s="64"/>
      <c r="L9" s="64"/>
      <c r="M9" s="56"/>
      <c r="N9" s="56"/>
    </row>
    <row r="10" spans="1:14" x14ac:dyDescent="0.3">
      <c r="A10" s="61"/>
      <c r="B10" s="24" t="s">
        <v>19</v>
      </c>
      <c r="C10" s="24"/>
      <c r="D10" s="31"/>
      <c r="E10" s="21">
        <f>SUM(E8:E9)</f>
        <v>15</v>
      </c>
      <c r="F10" s="21">
        <f>SUM(F9)</f>
        <v>18</v>
      </c>
      <c r="G10" s="21" t="s">
        <v>29</v>
      </c>
      <c r="H10" s="22" t="s">
        <v>29</v>
      </c>
      <c r="I10" s="25">
        <f>SUM(I8:I9)</f>
        <v>1243.98</v>
      </c>
      <c r="J10" s="25">
        <f>SUM(J8:J9)</f>
        <v>636.03687437047188</v>
      </c>
      <c r="K10" s="64"/>
      <c r="L10" s="64"/>
      <c r="M10" s="56"/>
      <c r="N10" s="56"/>
    </row>
    <row r="11" spans="1:14" x14ac:dyDescent="0.3">
      <c r="A11" s="61"/>
      <c r="B11" s="58" t="s">
        <v>37</v>
      </c>
      <c r="C11" s="33" t="s">
        <v>33</v>
      </c>
      <c r="D11" s="34" t="s">
        <v>20</v>
      </c>
      <c r="E11" s="35">
        <v>1</v>
      </c>
      <c r="F11" s="18" t="s">
        <v>29</v>
      </c>
      <c r="G11" s="18">
        <v>125.17</v>
      </c>
      <c r="H11" s="19">
        <v>64</v>
      </c>
      <c r="I11" s="29">
        <f t="shared" ref="I11:I14" si="4">E11*G11</f>
        <v>125.17</v>
      </c>
      <c r="J11" s="30">
        <f t="shared" ref="J11:J23" si="5">I11/1.95583</f>
        <v>63.998404769330669</v>
      </c>
      <c r="K11" s="64"/>
      <c r="L11" s="64"/>
      <c r="M11" s="56"/>
      <c r="N11" s="56"/>
    </row>
    <row r="12" spans="1:14" x14ac:dyDescent="0.3">
      <c r="A12" s="61"/>
      <c r="B12" s="60"/>
      <c r="C12" s="33" t="s">
        <v>21</v>
      </c>
      <c r="D12" s="34" t="s">
        <v>20</v>
      </c>
      <c r="E12" s="35">
        <v>15</v>
      </c>
      <c r="F12" s="18" t="s">
        <v>29</v>
      </c>
      <c r="G12" s="18">
        <v>115.39</v>
      </c>
      <c r="H12" s="19">
        <v>59</v>
      </c>
      <c r="I12" s="29">
        <f t="shared" si="4"/>
        <v>1730.85</v>
      </c>
      <c r="J12" s="30">
        <f t="shared" si="5"/>
        <v>884.96955256847468</v>
      </c>
      <c r="K12" s="64"/>
      <c r="L12" s="64"/>
      <c r="M12" s="56"/>
      <c r="N12" s="56"/>
    </row>
    <row r="13" spans="1:14" x14ac:dyDescent="0.3">
      <c r="A13" s="61"/>
      <c r="B13" s="60"/>
      <c r="C13" s="33" t="s">
        <v>33</v>
      </c>
      <c r="D13" s="34" t="s">
        <v>18</v>
      </c>
      <c r="E13" s="35">
        <v>7</v>
      </c>
      <c r="F13" s="18" t="s">
        <v>29</v>
      </c>
      <c r="G13" s="18">
        <v>121.26</v>
      </c>
      <c r="H13" s="19">
        <v>62</v>
      </c>
      <c r="I13" s="29">
        <f t="shared" si="4"/>
        <v>848.82</v>
      </c>
      <c r="J13" s="30">
        <f t="shared" si="5"/>
        <v>433.9947745969742</v>
      </c>
      <c r="K13" s="64"/>
      <c r="L13" s="64"/>
      <c r="M13" s="56"/>
      <c r="N13" s="56"/>
    </row>
    <row r="14" spans="1:14" x14ac:dyDescent="0.3">
      <c r="A14" s="61"/>
      <c r="B14" s="60"/>
      <c r="C14" s="33" t="s">
        <v>21</v>
      </c>
      <c r="D14" s="34" t="s">
        <v>18</v>
      </c>
      <c r="E14" s="35">
        <v>58</v>
      </c>
      <c r="F14" s="18" t="s">
        <v>29</v>
      </c>
      <c r="G14" s="18">
        <v>115.39</v>
      </c>
      <c r="H14" s="19">
        <v>59</v>
      </c>
      <c r="I14" s="29">
        <f t="shared" si="4"/>
        <v>6692.62</v>
      </c>
      <c r="J14" s="30">
        <f t="shared" si="5"/>
        <v>3421.882269931436</v>
      </c>
      <c r="K14" s="64"/>
      <c r="L14" s="64"/>
      <c r="M14" s="56"/>
      <c r="N14" s="56"/>
    </row>
    <row r="15" spans="1:14" x14ac:dyDescent="0.3">
      <c r="A15" s="61"/>
      <c r="B15" s="60"/>
      <c r="C15" s="33" t="s">
        <v>33</v>
      </c>
      <c r="D15" s="42" t="s">
        <v>49</v>
      </c>
      <c r="E15" s="35">
        <v>2</v>
      </c>
      <c r="F15" s="18">
        <v>3</v>
      </c>
      <c r="G15" s="45">
        <v>48.9</v>
      </c>
      <c r="H15" s="45">
        <v>25</v>
      </c>
      <c r="I15" s="30">
        <f t="shared" ref="I15:I18" si="6">F15*G15</f>
        <v>146.69999999999999</v>
      </c>
      <c r="J15" s="30">
        <f t="shared" si="5"/>
        <v>75.006518971485249</v>
      </c>
      <c r="K15" s="64"/>
      <c r="L15" s="64"/>
      <c r="M15" s="56"/>
      <c r="N15" s="56"/>
    </row>
    <row r="16" spans="1:14" x14ac:dyDescent="0.3">
      <c r="A16" s="61"/>
      <c r="B16" s="60"/>
      <c r="C16" s="33" t="s">
        <v>21</v>
      </c>
      <c r="D16" s="42" t="s">
        <v>49</v>
      </c>
      <c r="E16" s="35">
        <v>10</v>
      </c>
      <c r="F16" s="18">
        <v>15</v>
      </c>
      <c r="G16" s="45">
        <v>48.9</v>
      </c>
      <c r="H16" s="45">
        <v>25</v>
      </c>
      <c r="I16" s="30">
        <f t="shared" si="6"/>
        <v>733.5</v>
      </c>
      <c r="J16" s="30">
        <f t="shared" si="5"/>
        <v>375.03259485742626</v>
      </c>
      <c r="K16" s="64"/>
      <c r="L16" s="64"/>
      <c r="M16" s="56"/>
      <c r="N16" s="56"/>
    </row>
    <row r="17" spans="1:14" x14ac:dyDescent="0.3">
      <c r="A17" s="61"/>
      <c r="B17" s="60"/>
      <c r="C17" s="33" t="s">
        <v>33</v>
      </c>
      <c r="D17" s="42" t="s">
        <v>48</v>
      </c>
      <c r="E17" s="35">
        <v>25</v>
      </c>
      <c r="F17" s="18">
        <v>38</v>
      </c>
      <c r="G17" s="45">
        <v>48.9</v>
      </c>
      <c r="H17" s="45">
        <v>25</v>
      </c>
      <c r="I17" s="30">
        <f t="shared" si="6"/>
        <v>1858.2</v>
      </c>
      <c r="J17" s="30">
        <f t="shared" si="5"/>
        <v>950.08257363881319</v>
      </c>
      <c r="K17" s="64"/>
      <c r="L17" s="64"/>
      <c r="M17" s="56"/>
      <c r="N17" s="56"/>
    </row>
    <row r="18" spans="1:14" x14ac:dyDescent="0.3">
      <c r="A18" s="61"/>
      <c r="B18" s="59"/>
      <c r="C18" s="33" t="s">
        <v>21</v>
      </c>
      <c r="D18" s="42" t="s">
        <v>48</v>
      </c>
      <c r="E18" s="35">
        <v>105</v>
      </c>
      <c r="F18" s="18">
        <v>162</v>
      </c>
      <c r="G18" s="45">
        <v>48.9</v>
      </c>
      <c r="H18" s="45">
        <v>25</v>
      </c>
      <c r="I18" s="30">
        <f t="shared" si="6"/>
        <v>7921.8</v>
      </c>
      <c r="J18" s="30">
        <f t="shared" si="5"/>
        <v>4050.3520244602037</v>
      </c>
      <c r="K18" s="64"/>
      <c r="L18" s="64"/>
      <c r="M18" s="56"/>
      <c r="N18" s="56"/>
    </row>
    <row r="19" spans="1:14" x14ac:dyDescent="0.3">
      <c r="A19" s="61"/>
      <c r="B19" s="20" t="s">
        <v>19</v>
      </c>
      <c r="C19" s="20"/>
      <c r="D19" s="31"/>
      <c r="E19" s="40">
        <f>SUM(E11:E18)</f>
        <v>223</v>
      </c>
      <c r="F19" s="40">
        <f>SUM(F15:F18)</f>
        <v>218</v>
      </c>
      <c r="G19" s="21" t="s">
        <v>29</v>
      </c>
      <c r="H19" s="22" t="s">
        <v>29</v>
      </c>
      <c r="I19" s="32">
        <f>SUM(I11:I18)</f>
        <v>20057.66</v>
      </c>
      <c r="J19" s="32">
        <f t="shared" si="5"/>
        <v>10255.318713794144</v>
      </c>
      <c r="K19" s="64"/>
      <c r="L19" s="64"/>
      <c r="M19" s="56"/>
      <c r="N19" s="56"/>
    </row>
    <row r="20" spans="1:14" x14ac:dyDescent="0.3">
      <c r="A20" s="61"/>
      <c r="B20" s="60" t="s">
        <v>38</v>
      </c>
      <c r="C20" s="41" t="s">
        <v>21</v>
      </c>
      <c r="D20" s="42" t="s">
        <v>20</v>
      </c>
      <c r="E20" s="43">
        <v>1</v>
      </c>
      <c r="F20" s="43" t="s">
        <v>29</v>
      </c>
      <c r="G20" s="43">
        <v>115.39</v>
      </c>
      <c r="H20" s="45">
        <v>59</v>
      </c>
      <c r="I20" s="29">
        <f t="shared" ref="I20:I21" si="7">E20*G20</f>
        <v>115.39</v>
      </c>
      <c r="J20" s="30">
        <f t="shared" si="5"/>
        <v>58.99797017123165</v>
      </c>
      <c r="K20" s="64"/>
      <c r="L20" s="64"/>
      <c r="M20" s="56"/>
      <c r="N20" s="56"/>
    </row>
    <row r="21" spans="1:14" x14ac:dyDescent="0.3">
      <c r="A21" s="61"/>
      <c r="B21" s="60"/>
      <c r="C21" s="41" t="s">
        <v>21</v>
      </c>
      <c r="D21" s="42" t="s">
        <v>18</v>
      </c>
      <c r="E21" s="43">
        <v>4</v>
      </c>
      <c r="F21" s="43" t="s">
        <v>39</v>
      </c>
      <c r="G21" s="43">
        <v>115.39</v>
      </c>
      <c r="H21" s="45">
        <v>59</v>
      </c>
      <c r="I21" s="29">
        <f t="shared" si="7"/>
        <v>461.56</v>
      </c>
      <c r="J21" s="30">
        <f t="shared" si="5"/>
        <v>235.9918806849266</v>
      </c>
      <c r="K21" s="64"/>
      <c r="L21" s="64"/>
      <c r="M21" s="56"/>
      <c r="N21" s="56"/>
    </row>
    <row r="22" spans="1:14" x14ac:dyDescent="0.3">
      <c r="A22" s="61"/>
      <c r="B22" s="54"/>
      <c r="C22" s="41" t="s">
        <v>21</v>
      </c>
      <c r="D22" s="42" t="s">
        <v>49</v>
      </c>
      <c r="E22" s="43">
        <v>5</v>
      </c>
      <c r="F22" s="43">
        <v>8</v>
      </c>
      <c r="G22" s="45">
        <v>48.9</v>
      </c>
      <c r="H22" s="45">
        <v>25</v>
      </c>
      <c r="I22" s="30">
        <f>F22*G22</f>
        <v>391.2</v>
      </c>
      <c r="J22" s="30">
        <f t="shared" si="5"/>
        <v>200.01738392396067</v>
      </c>
      <c r="K22" s="64"/>
      <c r="L22" s="64"/>
      <c r="M22" s="56"/>
      <c r="N22" s="56"/>
    </row>
    <row r="23" spans="1:14" x14ac:dyDescent="0.3">
      <c r="A23" s="61"/>
      <c r="B23" s="54"/>
      <c r="C23" s="41" t="s">
        <v>21</v>
      </c>
      <c r="D23" s="42" t="s">
        <v>48</v>
      </c>
      <c r="E23" s="43">
        <v>28</v>
      </c>
      <c r="F23" s="43">
        <v>43</v>
      </c>
      <c r="G23" s="45">
        <v>48.9</v>
      </c>
      <c r="H23" s="45">
        <v>25</v>
      </c>
      <c r="I23" s="30">
        <f>F23*G23</f>
        <v>2102.6999999999998</v>
      </c>
      <c r="J23" s="30">
        <f t="shared" si="5"/>
        <v>1075.0934385912885</v>
      </c>
      <c r="K23" s="64"/>
      <c r="L23" s="64"/>
      <c r="M23" s="56"/>
      <c r="N23" s="56"/>
    </row>
    <row r="24" spans="1:14" x14ac:dyDescent="0.3">
      <c r="A24" s="61"/>
      <c r="B24" s="20" t="s">
        <v>19</v>
      </c>
      <c r="C24" s="20"/>
      <c r="D24" s="31"/>
      <c r="E24" s="21">
        <f>SUM(E20:E23)</f>
        <v>38</v>
      </c>
      <c r="F24" s="21">
        <f>SUM(F22:F23)</f>
        <v>51</v>
      </c>
      <c r="G24" s="21" t="s">
        <v>29</v>
      </c>
      <c r="H24" s="22" t="s">
        <v>29</v>
      </c>
      <c r="I24" s="25">
        <f>SUM(I20:I23)</f>
        <v>3070.85</v>
      </c>
      <c r="J24" s="32">
        <f>SUM(J20:J23)</f>
        <v>1570.1006733714075</v>
      </c>
      <c r="K24" s="64"/>
      <c r="L24" s="64"/>
      <c r="M24" s="56"/>
      <c r="N24" s="56"/>
    </row>
    <row r="25" spans="1:14" x14ac:dyDescent="0.3">
      <c r="A25" s="61"/>
      <c r="B25" s="58" t="s">
        <v>40</v>
      </c>
      <c r="C25" s="41" t="s">
        <v>33</v>
      </c>
      <c r="D25" s="42" t="s">
        <v>20</v>
      </c>
      <c r="E25" s="43">
        <v>2</v>
      </c>
      <c r="F25" s="43" t="s">
        <v>29</v>
      </c>
      <c r="G25" s="35">
        <v>125.17</v>
      </c>
      <c r="H25" s="44">
        <v>64</v>
      </c>
      <c r="I25" s="29">
        <f t="shared" ref="I25:I28" si="8">E25*G25</f>
        <v>250.34</v>
      </c>
      <c r="J25" s="30">
        <f t="shared" ref="J25:J41" si="9">I25/1.95583</f>
        <v>127.99680953866134</v>
      </c>
      <c r="K25" s="64"/>
      <c r="L25" s="64"/>
      <c r="M25" s="56"/>
      <c r="N25" s="56"/>
    </row>
    <row r="26" spans="1:14" x14ac:dyDescent="0.3">
      <c r="A26" s="61"/>
      <c r="B26" s="60"/>
      <c r="C26" s="41" t="s">
        <v>21</v>
      </c>
      <c r="D26" s="42" t="s">
        <v>20</v>
      </c>
      <c r="E26" s="43">
        <v>1</v>
      </c>
      <c r="F26" s="43" t="s">
        <v>29</v>
      </c>
      <c r="G26" s="35">
        <v>115.39</v>
      </c>
      <c r="H26" s="44">
        <v>59</v>
      </c>
      <c r="I26" s="29">
        <f t="shared" si="8"/>
        <v>115.39</v>
      </c>
      <c r="J26" s="30">
        <f t="shared" si="9"/>
        <v>58.99797017123165</v>
      </c>
      <c r="K26" s="64"/>
      <c r="L26" s="64"/>
      <c r="M26" s="56"/>
      <c r="N26" s="56"/>
    </row>
    <row r="27" spans="1:14" x14ac:dyDescent="0.3">
      <c r="A27" s="61"/>
      <c r="B27" s="60"/>
      <c r="C27" s="41" t="s">
        <v>33</v>
      </c>
      <c r="D27" s="42" t="s">
        <v>18</v>
      </c>
      <c r="E27" s="43">
        <v>11</v>
      </c>
      <c r="F27" s="43" t="s">
        <v>29</v>
      </c>
      <c r="G27" s="35">
        <v>121.26</v>
      </c>
      <c r="H27" s="44">
        <v>62</v>
      </c>
      <c r="I27" s="29">
        <f t="shared" si="8"/>
        <v>1333.8600000000001</v>
      </c>
      <c r="J27" s="30">
        <f t="shared" si="9"/>
        <v>681.9917886523881</v>
      </c>
      <c r="K27" s="64"/>
      <c r="L27" s="64"/>
      <c r="M27" s="56"/>
      <c r="N27" s="56"/>
    </row>
    <row r="28" spans="1:14" x14ac:dyDescent="0.3">
      <c r="A28" s="61"/>
      <c r="B28" s="60"/>
      <c r="C28" s="41" t="s">
        <v>21</v>
      </c>
      <c r="D28" s="42" t="s">
        <v>18</v>
      </c>
      <c r="E28" s="43">
        <v>7</v>
      </c>
      <c r="F28" s="43" t="s">
        <v>29</v>
      </c>
      <c r="G28" s="35">
        <v>115.39</v>
      </c>
      <c r="H28" s="44">
        <v>59</v>
      </c>
      <c r="I28" s="29">
        <f t="shared" si="8"/>
        <v>807.73</v>
      </c>
      <c r="J28" s="30">
        <f t="shared" si="9"/>
        <v>412.9857911986216</v>
      </c>
      <c r="K28" s="64"/>
      <c r="L28" s="64"/>
      <c r="M28" s="56"/>
      <c r="N28" s="56"/>
    </row>
    <row r="29" spans="1:14" x14ac:dyDescent="0.3">
      <c r="A29" s="61"/>
      <c r="B29" s="60"/>
      <c r="C29" s="41" t="s">
        <v>33</v>
      </c>
      <c r="D29" s="42" t="s">
        <v>49</v>
      </c>
      <c r="E29" s="43">
        <v>5</v>
      </c>
      <c r="F29" s="43">
        <v>8</v>
      </c>
      <c r="G29" s="45">
        <v>48.9</v>
      </c>
      <c r="H29" s="45">
        <v>25</v>
      </c>
      <c r="I29" s="30">
        <f t="shared" ref="I29:I32" si="10">F29*G29</f>
        <v>391.2</v>
      </c>
      <c r="J29" s="30">
        <f t="shared" si="9"/>
        <v>200.01738392396067</v>
      </c>
      <c r="K29" s="64"/>
      <c r="L29" s="64"/>
      <c r="M29" s="56"/>
      <c r="N29" s="56"/>
    </row>
    <row r="30" spans="1:14" x14ac:dyDescent="0.3">
      <c r="A30" s="61"/>
      <c r="B30" s="60"/>
      <c r="C30" s="41" t="s">
        <v>21</v>
      </c>
      <c r="D30" s="42" t="s">
        <v>49</v>
      </c>
      <c r="E30" s="43">
        <v>6</v>
      </c>
      <c r="F30" s="43">
        <v>9</v>
      </c>
      <c r="G30" s="45">
        <v>48.9</v>
      </c>
      <c r="H30" s="45">
        <v>25</v>
      </c>
      <c r="I30" s="30">
        <f t="shared" si="10"/>
        <v>440.09999999999997</v>
      </c>
      <c r="J30" s="30">
        <f t="shared" si="9"/>
        <v>225.01955691445573</v>
      </c>
      <c r="K30" s="64"/>
      <c r="L30" s="64"/>
      <c r="M30" s="56"/>
      <c r="N30" s="56"/>
    </row>
    <row r="31" spans="1:14" x14ac:dyDescent="0.3">
      <c r="A31" s="61"/>
      <c r="B31" s="60"/>
      <c r="C31" s="41" t="s">
        <v>33</v>
      </c>
      <c r="D31" s="42" t="s">
        <v>48</v>
      </c>
      <c r="E31" s="43">
        <v>26</v>
      </c>
      <c r="F31" s="43">
        <v>40</v>
      </c>
      <c r="G31" s="45">
        <v>48.9</v>
      </c>
      <c r="H31" s="45">
        <v>25</v>
      </c>
      <c r="I31" s="30">
        <f t="shared" si="10"/>
        <v>1956</v>
      </c>
      <c r="J31" s="30">
        <f t="shared" si="9"/>
        <v>1000.0869196198033</v>
      </c>
      <c r="K31" s="64"/>
      <c r="L31" s="64"/>
      <c r="M31" s="56"/>
      <c r="N31" s="56"/>
    </row>
    <row r="32" spans="1:14" x14ac:dyDescent="0.3">
      <c r="A32" s="61"/>
      <c r="B32" s="59"/>
      <c r="C32" s="41" t="s">
        <v>21</v>
      </c>
      <c r="D32" s="42" t="s">
        <v>48</v>
      </c>
      <c r="E32" s="43">
        <v>16</v>
      </c>
      <c r="F32" s="43">
        <v>25</v>
      </c>
      <c r="G32" s="45">
        <v>48.9</v>
      </c>
      <c r="H32" s="45">
        <v>25</v>
      </c>
      <c r="I32" s="30">
        <f t="shared" si="10"/>
        <v>1222.5</v>
      </c>
      <c r="J32" s="30">
        <f t="shared" si="9"/>
        <v>625.05432476237706</v>
      </c>
      <c r="K32" s="64"/>
      <c r="L32" s="64"/>
      <c r="M32" s="56"/>
      <c r="N32" s="56"/>
    </row>
    <row r="33" spans="1:14" x14ac:dyDescent="0.3">
      <c r="A33" s="61"/>
      <c r="B33" s="20" t="s">
        <v>19</v>
      </c>
      <c r="C33" s="20"/>
      <c r="D33" s="31"/>
      <c r="E33" s="21">
        <f>SUM(E25:E32)</f>
        <v>74</v>
      </c>
      <c r="F33" s="21">
        <f>SUM(F29:F32)</f>
        <v>82</v>
      </c>
      <c r="G33" s="21" t="s">
        <v>29</v>
      </c>
      <c r="H33" s="22" t="s">
        <v>29</v>
      </c>
      <c r="I33" s="25">
        <f>SUM(I25:I32)</f>
        <v>6517.12</v>
      </c>
      <c r="J33" s="32">
        <f t="shared" si="9"/>
        <v>3332.1505447814993</v>
      </c>
      <c r="K33" s="64"/>
      <c r="L33" s="64"/>
      <c r="M33" s="56"/>
      <c r="N33" s="56"/>
    </row>
    <row r="34" spans="1:14" x14ac:dyDescent="0.3">
      <c r="A34" s="61"/>
      <c r="B34" s="58" t="s">
        <v>41</v>
      </c>
      <c r="C34" s="41" t="s">
        <v>31</v>
      </c>
      <c r="D34" s="42" t="s">
        <v>20</v>
      </c>
      <c r="E34" s="43">
        <v>1</v>
      </c>
      <c r="F34" s="43" t="s">
        <v>29</v>
      </c>
      <c r="G34" s="35">
        <v>99.75</v>
      </c>
      <c r="H34" s="44">
        <v>51</v>
      </c>
      <c r="I34" s="29">
        <f t="shared" ref="I34:I37" si="11">E34*G34</f>
        <v>99.75</v>
      </c>
      <c r="J34" s="30">
        <f t="shared" si="9"/>
        <v>51.001365149322794</v>
      </c>
      <c r="K34" s="64"/>
      <c r="L34" s="64"/>
      <c r="M34" s="56"/>
      <c r="N34" s="56"/>
    </row>
    <row r="35" spans="1:14" x14ac:dyDescent="0.3">
      <c r="A35" s="61"/>
      <c r="B35" s="60"/>
      <c r="C35" s="41" t="s">
        <v>31</v>
      </c>
      <c r="D35" s="42" t="s">
        <v>18</v>
      </c>
      <c r="E35" s="43">
        <v>18</v>
      </c>
      <c r="F35" s="43" t="s">
        <v>29</v>
      </c>
      <c r="G35" s="35">
        <v>99.75</v>
      </c>
      <c r="H35" s="44">
        <v>51</v>
      </c>
      <c r="I35" s="29">
        <f t="shared" si="11"/>
        <v>1795.5</v>
      </c>
      <c r="J35" s="30">
        <f t="shared" si="9"/>
        <v>918.02457268781029</v>
      </c>
      <c r="K35" s="64"/>
      <c r="L35" s="64"/>
      <c r="M35" s="56"/>
      <c r="N35" s="56"/>
    </row>
    <row r="36" spans="1:14" x14ac:dyDescent="0.3">
      <c r="A36" s="61"/>
      <c r="B36" s="60"/>
      <c r="C36" s="41" t="s">
        <v>28</v>
      </c>
      <c r="D36" s="42" t="s">
        <v>18</v>
      </c>
      <c r="E36" s="43">
        <v>7</v>
      </c>
      <c r="F36" s="43" t="s">
        <v>29</v>
      </c>
      <c r="G36" s="35">
        <v>131.04</v>
      </c>
      <c r="H36" s="44">
        <v>67</v>
      </c>
      <c r="I36" s="29">
        <f t="shared" si="11"/>
        <v>917.28</v>
      </c>
      <c r="J36" s="30">
        <f t="shared" si="9"/>
        <v>468.9978167836673</v>
      </c>
      <c r="K36" s="64"/>
      <c r="L36" s="64"/>
      <c r="M36" s="56"/>
      <c r="N36" s="56"/>
    </row>
    <row r="37" spans="1:14" x14ac:dyDescent="0.3">
      <c r="A37" s="61"/>
      <c r="B37" s="60"/>
      <c r="C37" s="41" t="s">
        <v>30</v>
      </c>
      <c r="D37" s="42" t="s">
        <v>18</v>
      </c>
      <c r="E37" s="43">
        <v>2</v>
      </c>
      <c r="F37" s="43" t="s">
        <v>29</v>
      </c>
      <c r="G37" s="35">
        <v>101.7</v>
      </c>
      <c r="H37" s="44">
        <v>52</v>
      </c>
      <c r="I37" s="29">
        <f t="shared" si="11"/>
        <v>203.4</v>
      </c>
      <c r="J37" s="30">
        <f t="shared" si="9"/>
        <v>103.99676863531084</v>
      </c>
      <c r="K37" s="64"/>
      <c r="L37" s="64"/>
      <c r="M37" s="56"/>
      <c r="N37" s="56"/>
    </row>
    <row r="38" spans="1:14" x14ac:dyDescent="0.3">
      <c r="A38" s="61"/>
      <c r="B38" s="20" t="s">
        <v>19</v>
      </c>
      <c r="C38" s="20"/>
      <c r="D38" s="31"/>
      <c r="E38" s="21">
        <f>SUM(E34:E37)</f>
        <v>28</v>
      </c>
      <c r="F38" s="21"/>
      <c r="G38" s="21" t="s">
        <v>29</v>
      </c>
      <c r="H38" s="22" t="s">
        <v>29</v>
      </c>
      <c r="I38" s="25">
        <f>SUM(I34:I37)</f>
        <v>3015.93</v>
      </c>
      <c r="J38" s="32">
        <f t="shared" si="9"/>
        <v>1542.0205232561111</v>
      </c>
      <c r="K38" s="64"/>
      <c r="L38" s="64"/>
      <c r="M38" s="56"/>
      <c r="N38" s="56"/>
    </row>
    <row r="39" spans="1:14" x14ac:dyDescent="0.3">
      <c r="A39" s="61"/>
      <c r="B39" s="58" t="s">
        <v>42</v>
      </c>
      <c r="C39" s="41" t="s">
        <v>31</v>
      </c>
      <c r="D39" s="42" t="s">
        <v>18</v>
      </c>
      <c r="E39" s="43">
        <v>2</v>
      </c>
      <c r="F39" s="43" t="s">
        <v>29</v>
      </c>
      <c r="G39" s="43">
        <v>99.75</v>
      </c>
      <c r="H39" s="45">
        <v>51</v>
      </c>
      <c r="I39" s="29">
        <f t="shared" ref="I39:I40" si="12">E39*G39</f>
        <v>199.5</v>
      </c>
      <c r="J39" s="30">
        <f t="shared" si="9"/>
        <v>102.00273029864559</v>
      </c>
      <c r="K39" s="64"/>
      <c r="L39" s="64"/>
      <c r="M39" s="56"/>
      <c r="N39" s="56"/>
    </row>
    <row r="40" spans="1:14" x14ac:dyDescent="0.3">
      <c r="A40" s="61"/>
      <c r="B40" s="59"/>
      <c r="C40" s="41" t="s">
        <v>28</v>
      </c>
      <c r="D40" s="42" t="s">
        <v>18</v>
      </c>
      <c r="E40" s="43">
        <v>2</v>
      </c>
      <c r="F40" s="43" t="s">
        <v>29</v>
      </c>
      <c r="G40" s="43">
        <v>131.04</v>
      </c>
      <c r="H40" s="45">
        <v>67</v>
      </c>
      <c r="I40" s="29">
        <f t="shared" si="12"/>
        <v>262.08</v>
      </c>
      <c r="J40" s="30">
        <f t="shared" si="9"/>
        <v>133.99937622390493</v>
      </c>
      <c r="K40" s="64"/>
      <c r="L40" s="64"/>
      <c r="M40" s="56"/>
      <c r="N40" s="56"/>
    </row>
    <row r="41" spans="1:14" ht="16.2" thickBot="1" x14ac:dyDescent="0.35">
      <c r="A41" s="62"/>
      <c r="B41" s="20" t="s">
        <v>19</v>
      </c>
      <c r="C41" s="20"/>
      <c r="D41" s="31"/>
      <c r="E41" s="21">
        <f>SUM(E39:E40)</f>
        <v>4</v>
      </c>
      <c r="F41" s="21"/>
      <c r="G41" s="21" t="s">
        <v>29</v>
      </c>
      <c r="H41" s="22" t="s">
        <v>29</v>
      </c>
      <c r="I41" s="25">
        <f>SUM(I39:I40)</f>
        <v>461.58</v>
      </c>
      <c r="J41" s="32">
        <f t="shared" si="9"/>
        <v>236.00210652255052</v>
      </c>
      <c r="K41" s="65"/>
      <c r="L41" s="65"/>
      <c r="M41" s="57"/>
      <c r="N41" s="57"/>
    </row>
    <row r="42" spans="1:14" ht="16.2" thickBot="1" x14ac:dyDescent="0.35">
      <c r="A42" s="47" t="s">
        <v>32</v>
      </c>
      <c r="B42" s="48"/>
      <c r="C42" s="49"/>
      <c r="D42" s="50"/>
      <c r="E42" s="51">
        <f>E7+E10+E19+E24+E33+E38+E41</f>
        <v>423</v>
      </c>
      <c r="F42" s="51"/>
      <c r="G42" s="36" t="s">
        <v>29</v>
      </c>
      <c r="H42" s="37" t="s">
        <v>29</v>
      </c>
      <c r="I42" s="55">
        <f>I7+I10+I19+I24+I33+I38+I41</f>
        <v>38061.840000000004</v>
      </c>
      <c r="J42" s="55">
        <f>J7+J10+J19+J24+J33+J38+J41</f>
        <v>19460.709775389478</v>
      </c>
      <c r="K42" s="23">
        <f>I42*5%</f>
        <v>1903.0920000000003</v>
      </c>
      <c r="L42" s="38">
        <f>J42*5%</f>
        <v>973.03548876947389</v>
      </c>
      <c r="M42" s="38">
        <v>381.39</v>
      </c>
      <c r="N42" s="39">
        <f>J42*1%</f>
        <v>194.60709775389478</v>
      </c>
    </row>
  </sheetData>
  <mergeCells count="23">
    <mergeCell ref="A1:N1"/>
    <mergeCell ref="G2:H2"/>
    <mergeCell ref="I2:J2"/>
    <mergeCell ref="K2:L2"/>
    <mergeCell ref="M2:N2"/>
    <mergeCell ref="F2:F3"/>
    <mergeCell ref="A2:A3"/>
    <mergeCell ref="B2:B3"/>
    <mergeCell ref="C2:C3"/>
    <mergeCell ref="D2:D3"/>
    <mergeCell ref="E2:E3"/>
    <mergeCell ref="A4:A41"/>
    <mergeCell ref="B4:B6"/>
    <mergeCell ref="K4:K41"/>
    <mergeCell ref="L4:L41"/>
    <mergeCell ref="M4:M41"/>
    <mergeCell ref="N4:N41"/>
    <mergeCell ref="B8:B9"/>
    <mergeCell ref="B11:B18"/>
    <mergeCell ref="B20:B21"/>
    <mergeCell ref="B25:B32"/>
    <mergeCell ref="B34:B37"/>
    <mergeCell ref="B39:B40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zoomScaleNormal="100" workbookViewId="0">
      <selection activeCell="I45" sqref="I45"/>
    </sheetView>
  </sheetViews>
  <sheetFormatPr defaultRowHeight="14.4" x14ac:dyDescent="0.3"/>
  <cols>
    <col min="1" max="2" width="10.88671875" style="1" customWidth="1"/>
    <col min="3" max="3" width="15.6640625" style="1" customWidth="1"/>
    <col min="4" max="4" width="32.33203125" style="1" customWidth="1"/>
    <col min="5" max="5" width="13.88671875" style="1" customWidth="1"/>
    <col min="6" max="6" width="12.44140625" style="1" customWidth="1"/>
    <col min="7" max="7" width="13.44140625" style="1" customWidth="1"/>
    <col min="8" max="8" width="13.5546875" style="1" customWidth="1"/>
    <col min="9" max="9" width="10.5546875" style="2" customWidth="1"/>
    <col min="10" max="10" width="10.5546875" customWidth="1"/>
  </cols>
  <sheetData>
    <row r="1" spans="1:10" x14ac:dyDescent="0.3">
      <c r="A1" s="4"/>
      <c r="B1" s="4"/>
      <c r="C1" s="4"/>
      <c r="D1" s="4"/>
      <c r="E1" s="4"/>
      <c r="F1" s="4"/>
      <c r="G1" s="4"/>
      <c r="H1" s="4"/>
    </row>
    <row r="2" spans="1:10" ht="50.4" customHeight="1" x14ac:dyDescent="0.3">
      <c r="A2" s="79" t="s">
        <v>6</v>
      </c>
      <c r="B2" s="79"/>
      <c r="C2" s="79"/>
      <c r="D2" s="79"/>
      <c r="E2" s="79"/>
      <c r="F2" s="79"/>
      <c r="G2" s="79"/>
      <c r="H2" s="79"/>
      <c r="I2" s="79"/>
      <c r="J2" s="79"/>
    </row>
    <row r="3" spans="1:10" ht="15" customHeight="1" x14ac:dyDescent="0.3">
      <c r="A3" s="80" t="s">
        <v>43</v>
      </c>
      <c r="B3" s="80"/>
      <c r="C3" s="80"/>
      <c r="D3" s="80"/>
      <c r="E3" s="80"/>
      <c r="F3" s="80"/>
      <c r="G3" s="80"/>
      <c r="H3" s="80"/>
      <c r="I3" s="80"/>
      <c r="J3" s="80"/>
    </row>
    <row r="4" spans="1:10" ht="15" thickBot="1" x14ac:dyDescent="0.35">
      <c r="A4" s="3"/>
      <c r="B4" s="3"/>
      <c r="C4" s="3"/>
      <c r="D4" s="52"/>
      <c r="E4" s="3"/>
      <c r="F4" s="3"/>
      <c r="G4" s="3"/>
      <c r="H4" s="4"/>
    </row>
    <row r="5" spans="1:10" ht="29.4" customHeight="1" x14ac:dyDescent="0.3">
      <c r="A5" s="75" t="s">
        <v>4</v>
      </c>
      <c r="B5" s="77" t="s">
        <v>3</v>
      </c>
      <c r="C5" s="77" t="s">
        <v>9</v>
      </c>
      <c r="D5" s="73" t="s">
        <v>0</v>
      </c>
      <c r="E5" s="73" t="s">
        <v>1</v>
      </c>
      <c r="F5" s="73" t="s">
        <v>2</v>
      </c>
      <c r="G5" s="67" t="s">
        <v>46</v>
      </c>
      <c r="H5" s="68"/>
      <c r="I5" s="67" t="s">
        <v>47</v>
      </c>
      <c r="J5" s="81"/>
    </row>
    <row r="6" spans="1:10" ht="37.799999999999997" customHeight="1" thickBot="1" x14ac:dyDescent="0.35">
      <c r="A6" s="76"/>
      <c r="B6" s="78"/>
      <c r="C6" s="78"/>
      <c r="D6" s="74"/>
      <c r="E6" s="74"/>
      <c r="F6" s="74"/>
      <c r="G6" s="26" t="s">
        <v>26</v>
      </c>
      <c r="H6" s="26" t="s">
        <v>27</v>
      </c>
      <c r="I6" s="26" t="s">
        <v>26</v>
      </c>
      <c r="J6" s="53" t="s">
        <v>27</v>
      </c>
    </row>
    <row r="7" spans="1:10" ht="15.6" x14ac:dyDescent="0.3">
      <c r="A7" s="61" t="s">
        <v>34</v>
      </c>
      <c r="B7" s="63" t="s">
        <v>35</v>
      </c>
      <c r="C7" s="33" t="s">
        <v>33</v>
      </c>
      <c r="D7" s="34" t="s">
        <v>20</v>
      </c>
      <c r="E7" s="35">
        <v>4</v>
      </c>
      <c r="F7" s="35" t="s">
        <v>29</v>
      </c>
      <c r="G7" s="44"/>
      <c r="H7" s="44"/>
      <c r="I7" s="30">
        <f t="shared" ref="I7:I8" si="0">E7*G7</f>
        <v>0</v>
      </c>
      <c r="J7" s="30">
        <f t="shared" ref="J7:J9" si="1">I7/1.95583</f>
        <v>0</v>
      </c>
    </row>
    <row r="8" spans="1:10" ht="15.6" x14ac:dyDescent="0.3">
      <c r="A8" s="61"/>
      <c r="B8" s="60"/>
      <c r="C8" s="46" t="s">
        <v>33</v>
      </c>
      <c r="D8" s="34" t="s">
        <v>18</v>
      </c>
      <c r="E8" s="35">
        <v>9</v>
      </c>
      <c r="F8" s="35" t="s">
        <v>29</v>
      </c>
      <c r="G8" s="44"/>
      <c r="H8" s="44"/>
      <c r="I8" s="30">
        <f t="shared" si="0"/>
        <v>0</v>
      </c>
      <c r="J8" s="30">
        <f t="shared" si="1"/>
        <v>0</v>
      </c>
    </row>
    <row r="9" spans="1:10" ht="15.6" x14ac:dyDescent="0.3">
      <c r="A9" s="61"/>
      <c r="B9" s="59"/>
      <c r="C9" s="33" t="s">
        <v>33</v>
      </c>
      <c r="D9" s="42" t="s">
        <v>48</v>
      </c>
      <c r="E9" s="35">
        <v>28</v>
      </c>
      <c r="F9" s="35">
        <v>43</v>
      </c>
      <c r="G9" s="45"/>
      <c r="H9" s="45"/>
      <c r="I9" s="30">
        <f>F9*G9</f>
        <v>0</v>
      </c>
      <c r="J9" s="30">
        <f t="shared" si="1"/>
        <v>0</v>
      </c>
    </row>
    <row r="10" spans="1:10" x14ac:dyDescent="0.3">
      <c r="A10" s="61"/>
      <c r="B10" s="24" t="s">
        <v>19</v>
      </c>
      <c r="C10" s="24"/>
      <c r="D10" s="31"/>
      <c r="E10" s="21">
        <f>SUM(E7:E9)</f>
        <v>41</v>
      </c>
      <c r="F10" s="21">
        <f>SUM(F9)</f>
        <v>43</v>
      </c>
      <c r="G10" s="21" t="s">
        <v>29</v>
      </c>
      <c r="H10" s="22" t="s">
        <v>29</v>
      </c>
      <c r="I10" s="25">
        <f>SUM(I7:I9)</f>
        <v>0</v>
      </c>
      <c r="J10" s="32">
        <f>SUM(J7:J9)</f>
        <v>0</v>
      </c>
    </row>
    <row r="11" spans="1:10" ht="15.6" x14ac:dyDescent="0.3">
      <c r="A11" s="61"/>
      <c r="B11" s="58" t="s">
        <v>36</v>
      </c>
      <c r="C11" s="33" t="s">
        <v>33</v>
      </c>
      <c r="D11" s="34" t="s">
        <v>18</v>
      </c>
      <c r="E11" s="35">
        <v>3</v>
      </c>
      <c r="F11" s="18" t="s">
        <v>29</v>
      </c>
      <c r="G11" s="18"/>
      <c r="H11" s="19"/>
      <c r="I11" s="30">
        <f t="shared" ref="I11" si="2">E11*G11</f>
        <v>0</v>
      </c>
      <c r="J11" s="30">
        <f t="shared" ref="J11:J12" si="3">I11/1.95583</f>
        <v>0</v>
      </c>
    </row>
    <row r="12" spans="1:10" ht="15.6" x14ac:dyDescent="0.3">
      <c r="A12" s="61"/>
      <c r="B12" s="59"/>
      <c r="C12" s="33" t="s">
        <v>33</v>
      </c>
      <c r="D12" s="42" t="s">
        <v>48</v>
      </c>
      <c r="E12" s="35">
        <v>12</v>
      </c>
      <c r="F12" s="35">
        <v>18</v>
      </c>
      <c r="G12" s="45"/>
      <c r="H12" s="45"/>
      <c r="I12" s="30">
        <f>F12*G12</f>
        <v>0</v>
      </c>
      <c r="J12" s="30">
        <f t="shared" si="3"/>
        <v>0</v>
      </c>
    </row>
    <row r="13" spans="1:10" x14ac:dyDescent="0.3">
      <c r="A13" s="61"/>
      <c r="B13" s="24" t="s">
        <v>19</v>
      </c>
      <c r="C13" s="24"/>
      <c r="D13" s="31"/>
      <c r="E13" s="21">
        <f>SUM(E11:E12)</f>
        <v>15</v>
      </c>
      <c r="F13" s="21">
        <f>SUM(F12)</f>
        <v>18</v>
      </c>
      <c r="G13" s="21" t="s">
        <v>29</v>
      </c>
      <c r="H13" s="22" t="s">
        <v>29</v>
      </c>
      <c r="I13" s="25">
        <f>SUM(I11:I12)</f>
        <v>0</v>
      </c>
      <c r="J13" s="25">
        <f>SUM(J11:J12)</f>
        <v>0</v>
      </c>
    </row>
    <row r="14" spans="1:10" ht="15.6" x14ac:dyDescent="0.3">
      <c r="A14" s="61"/>
      <c r="B14" s="58" t="s">
        <v>37</v>
      </c>
      <c r="C14" s="33" t="s">
        <v>33</v>
      </c>
      <c r="D14" s="34" t="s">
        <v>20</v>
      </c>
      <c r="E14" s="35">
        <v>1</v>
      </c>
      <c r="F14" s="18" t="s">
        <v>29</v>
      </c>
      <c r="G14" s="18"/>
      <c r="H14" s="19"/>
      <c r="I14" s="29">
        <f t="shared" ref="I14:I17" si="4">E14*G14</f>
        <v>0</v>
      </c>
      <c r="J14" s="30">
        <f t="shared" ref="J14:J26" si="5">I14/1.95583</f>
        <v>0</v>
      </c>
    </row>
    <row r="15" spans="1:10" ht="15.6" x14ac:dyDescent="0.3">
      <c r="A15" s="61"/>
      <c r="B15" s="60"/>
      <c r="C15" s="33" t="s">
        <v>21</v>
      </c>
      <c r="D15" s="34" t="s">
        <v>20</v>
      </c>
      <c r="E15" s="35">
        <v>15</v>
      </c>
      <c r="F15" s="18" t="s">
        <v>29</v>
      </c>
      <c r="G15" s="18"/>
      <c r="H15" s="19"/>
      <c r="I15" s="29">
        <f t="shared" si="4"/>
        <v>0</v>
      </c>
      <c r="J15" s="30">
        <f t="shared" si="5"/>
        <v>0</v>
      </c>
    </row>
    <row r="16" spans="1:10" ht="15.6" x14ac:dyDescent="0.3">
      <c r="A16" s="61"/>
      <c r="B16" s="60"/>
      <c r="C16" s="33" t="s">
        <v>33</v>
      </c>
      <c r="D16" s="34" t="s">
        <v>18</v>
      </c>
      <c r="E16" s="35">
        <v>7</v>
      </c>
      <c r="F16" s="18" t="s">
        <v>29</v>
      </c>
      <c r="G16" s="18"/>
      <c r="H16" s="19"/>
      <c r="I16" s="29">
        <f t="shared" si="4"/>
        <v>0</v>
      </c>
      <c r="J16" s="30">
        <f t="shared" si="5"/>
        <v>0</v>
      </c>
    </row>
    <row r="17" spans="1:10" ht="15.6" x14ac:dyDescent="0.3">
      <c r="A17" s="61"/>
      <c r="B17" s="60"/>
      <c r="C17" s="33" t="s">
        <v>21</v>
      </c>
      <c r="D17" s="34" t="s">
        <v>18</v>
      </c>
      <c r="E17" s="35">
        <v>58</v>
      </c>
      <c r="F17" s="18" t="s">
        <v>29</v>
      </c>
      <c r="G17" s="18"/>
      <c r="H17" s="19"/>
      <c r="I17" s="29">
        <f t="shared" si="4"/>
        <v>0</v>
      </c>
      <c r="J17" s="30">
        <f t="shared" si="5"/>
        <v>0</v>
      </c>
    </row>
    <row r="18" spans="1:10" ht="15.6" x14ac:dyDescent="0.3">
      <c r="A18" s="61"/>
      <c r="B18" s="60"/>
      <c r="C18" s="33" t="s">
        <v>33</v>
      </c>
      <c r="D18" s="42" t="s">
        <v>49</v>
      </c>
      <c r="E18" s="35">
        <v>2</v>
      </c>
      <c r="F18" s="18">
        <v>3</v>
      </c>
      <c r="G18" s="45"/>
      <c r="H18" s="45"/>
      <c r="I18" s="30">
        <f t="shared" ref="I18:I21" si="6">F18*G18</f>
        <v>0</v>
      </c>
      <c r="J18" s="30">
        <f t="shared" si="5"/>
        <v>0</v>
      </c>
    </row>
    <row r="19" spans="1:10" ht="15.6" x14ac:dyDescent="0.3">
      <c r="A19" s="61"/>
      <c r="B19" s="60"/>
      <c r="C19" s="33" t="s">
        <v>21</v>
      </c>
      <c r="D19" s="42" t="s">
        <v>49</v>
      </c>
      <c r="E19" s="35">
        <v>10</v>
      </c>
      <c r="F19" s="18">
        <v>15</v>
      </c>
      <c r="G19" s="45"/>
      <c r="H19" s="45"/>
      <c r="I19" s="30">
        <f t="shared" si="6"/>
        <v>0</v>
      </c>
      <c r="J19" s="30">
        <f t="shared" si="5"/>
        <v>0</v>
      </c>
    </row>
    <row r="20" spans="1:10" ht="15.6" x14ac:dyDescent="0.3">
      <c r="A20" s="61"/>
      <c r="B20" s="60"/>
      <c r="C20" s="33" t="s">
        <v>33</v>
      </c>
      <c r="D20" s="42" t="s">
        <v>48</v>
      </c>
      <c r="E20" s="35">
        <v>25</v>
      </c>
      <c r="F20" s="18">
        <v>38</v>
      </c>
      <c r="G20" s="45"/>
      <c r="H20" s="45"/>
      <c r="I20" s="30">
        <f t="shared" si="6"/>
        <v>0</v>
      </c>
      <c r="J20" s="30">
        <f t="shared" si="5"/>
        <v>0</v>
      </c>
    </row>
    <row r="21" spans="1:10" ht="15.6" x14ac:dyDescent="0.3">
      <c r="A21" s="61"/>
      <c r="B21" s="59"/>
      <c r="C21" s="33" t="s">
        <v>21</v>
      </c>
      <c r="D21" s="42" t="s">
        <v>48</v>
      </c>
      <c r="E21" s="35">
        <v>105</v>
      </c>
      <c r="F21" s="18">
        <v>162</v>
      </c>
      <c r="G21" s="45"/>
      <c r="H21" s="45"/>
      <c r="I21" s="30">
        <f t="shared" si="6"/>
        <v>0</v>
      </c>
      <c r="J21" s="30">
        <f t="shared" si="5"/>
        <v>0</v>
      </c>
    </row>
    <row r="22" spans="1:10" x14ac:dyDescent="0.3">
      <c r="A22" s="61"/>
      <c r="B22" s="20" t="s">
        <v>19</v>
      </c>
      <c r="C22" s="20"/>
      <c r="D22" s="31"/>
      <c r="E22" s="40">
        <f>SUM(E14:E21)</f>
        <v>223</v>
      </c>
      <c r="F22" s="40">
        <f>SUM(F18:F21)</f>
        <v>218</v>
      </c>
      <c r="G22" s="21" t="s">
        <v>29</v>
      </c>
      <c r="H22" s="22" t="s">
        <v>29</v>
      </c>
      <c r="I22" s="32">
        <f>SUM(I14:I21)</f>
        <v>0</v>
      </c>
      <c r="J22" s="32">
        <f t="shared" si="5"/>
        <v>0</v>
      </c>
    </row>
    <row r="23" spans="1:10" ht="15.6" x14ac:dyDescent="0.3">
      <c r="A23" s="61"/>
      <c r="B23" s="60" t="s">
        <v>38</v>
      </c>
      <c r="C23" s="41" t="s">
        <v>21</v>
      </c>
      <c r="D23" s="42" t="s">
        <v>20</v>
      </c>
      <c r="E23" s="43">
        <v>1</v>
      </c>
      <c r="F23" s="43" t="s">
        <v>29</v>
      </c>
      <c r="G23" s="43"/>
      <c r="H23" s="45"/>
      <c r="I23" s="29">
        <f t="shared" ref="I23:I24" si="7">E23*G23</f>
        <v>0</v>
      </c>
      <c r="J23" s="30">
        <f t="shared" si="5"/>
        <v>0</v>
      </c>
    </row>
    <row r="24" spans="1:10" ht="15.6" x14ac:dyDescent="0.3">
      <c r="A24" s="61"/>
      <c r="B24" s="60"/>
      <c r="C24" s="41" t="s">
        <v>21</v>
      </c>
      <c r="D24" s="42" t="s">
        <v>18</v>
      </c>
      <c r="E24" s="43">
        <v>4</v>
      </c>
      <c r="F24" s="43" t="s">
        <v>39</v>
      </c>
      <c r="G24" s="43"/>
      <c r="H24" s="45"/>
      <c r="I24" s="29">
        <f t="shared" si="7"/>
        <v>0</v>
      </c>
      <c r="J24" s="30">
        <f t="shared" si="5"/>
        <v>0</v>
      </c>
    </row>
    <row r="25" spans="1:10" ht="15.6" x14ac:dyDescent="0.3">
      <c r="A25" s="61"/>
      <c r="B25" s="54"/>
      <c r="C25" s="41" t="s">
        <v>21</v>
      </c>
      <c r="D25" s="42" t="s">
        <v>49</v>
      </c>
      <c r="E25" s="43">
        <v>5</v>
      </c>
      <c r="F25" s="43">
        <v>8</v>
      </c>
      <c r="G25" s="45"/>
      <c r="H25" s="45"/>
      <c r="I25" s="30">
        <f>F25*G25</f>
        <v>0</v>
      </c>
      <c r="J25" s="30">
        <f t="shared" si="5"/>
        <v>0</v>
      </c>
    </row>
    <row r="26" spans="1:10" ht="15.6" x14ac:dyDescent="0.3">
      <c r="A26" s="61"/>
      <c r="B26" s="54"/>
      <c r="C26" s="41" t="s">
        <v>21</v>
      </c>
      <c r="D26" s="42" t="s">
        <v>48</v>
      </c>
      <c r="E26" s="43">
        <v>28</v>
      </c>
      <c r="F26" s="43">
        <v>43</v>
      </c>
      <c r="G26" s="45"/>
      <c r="H26" s="45"/>
      <c r="I26" s="30">
        <f>F26*G26</f>
        <v>0</v>
      </c>
      <c r="J26" s="30">
        <f t="shared" si="5"/>
        <v>0</v>
      </c>
    </row>
    <row r="27" spans="1:10" x14ac:dyDescent="0.3">
      <c r="A27" s="61"/>
      <c r="B27" s="20" t="s">
        <v>19</v>
      </c>
      <c r="C27" s="20"/>
      <c r="D27" s="31"/>
      <c r="E27" s="21">
        <f>SUM(E23:E26)</f>
        <v>38</v>
      </c>
      <c r="F27" s="21">
        <f>SUM(F25:F26)</f>
        <v>51</v>
      </c>
      <c r="G27" s="21" t="s">
        <v>29</v>
      </c>
      <c r="H27" s="22" t="s">
        <v>29</v>
      </c>
      <c r="I27" s="25">
        <f>SUM(I23:I26)</f>
        <v>0</v>
      </c>
      <c r="J27" s="32">
        <f>SUM(J23:J26)</f>
        <v>0</v>
      </c>
    </row>
    <row r="28" spans="1:10" ht="15.6" x14ac:dyDescent="0.3">
      <c r="A28" s="61"/>
      <c r="B28" s="58" t="s">
        <v>40</v>
      </c>
      <c r="C28" s="41" t="s">
        <v>33</v>
      </c>
      <c r="D28" s="42" t="s">
        <v>20</v>
      </c>
      <c r="E28" s="43">
        <v>2</v>
      </c>
      <c r="F28" s="43" t="s">
        <v>29</v>
      </c>
      <c r="G28" s="35"/>
      <c r="H28" s="44"/>
      <c r="I28" s="29">
        <f t="shared" ref="I28:I31" si="8">E28*G28</f>
        <v>0</v>
      </c>
      <c r="J28" s="30">
        <f t="shared" ref="J28:J44" si="9">I28/1.95583</f>
        <v>0</v>
      </c>
    </row>
    <row r="29" spans="1:10" ht="15.6" x14ac:dyDescent="0.3">
      <c r="A29" s="61"/>
      <c r="B29" s="60"/>
      <c r="C29" s="41" t="s">
        <v>21</v>
      </c>
      <c r="D29" s="42" t="s">
        <v>20</v>
      </c>
      <c r="E29" s="43">
        <v>1</v>
      </c>
      <c r="F29" s="43" t="s">
        <v>29</v>
      </c>
      <c r="G29" s="35"/>
      <c r="H29" s="44"/>
      <c r="I29" s="29">
        <f t="shared" si="8"/>
        <v>0</v>
      </c>
      <c r="J29" s="30">
        <f t="shared" si="9"/>
        <v>0</v>
      </c>
    </row>
    <row r="30" spans="1:10" ht="15.6" x14ac:dyDescent="0.3">
      <c r="A30" s="61"/>
      <c r="B30" s="60"/>
      <c r="C30" s="41" t="s">
        <v>33</v>
      </c>
      <c r="D30" s="42" t="s">
        <v>18</v>
      </c>
      <c r="E30" s="43">
        <v>11</v>
      </c>
      <c r="F30" s="43" t="s">
        <v>29</v>
      </c>
      <c r="G30" s="35"/>
      <c r="H30" s="44"/>
      <c r="I30" s="29">
        <f t="shared" si="8"/>
        <v>0</v>
      </c>
      <c r="J30" s="30">
        <f t="shared" si="9"/>
        <v>0</v>
      </c>
    </row>
    <row r="31" spans="1:10" ht="15.6" x14ac:dyDescent="0.3">
      <c r="A31" s="61"/>
      <c r="B31" s="60"/>
      <c r="C31" s="41" t="s">
        <v>21</v>
      </c>
      <c r="D31" s="42" t="s">
        <v>18</v>
      </c>
      <c r="E31" s="43">
        <v>7</v>
      </c>
      <c r="F31" s="43" t="s">
        <v>29</v>
      </c>
      <c r="G31" s="35"/>
      <c r="H31" s="44"/>
      <c r="I31" s="29">
        <f t="shared" si="8"/>
        <v>0</v>
      </c>
      <c r="J31" s="30">
        <f t="shared" si="9"/>
        <v>0</v>
      </c>
    </row>
    <row r="32" spans="1:10" ht="15.6" x14ac:dyDescent="0.3">
      <c r="A32" s="61"/>
      <c r="B32" s="60"/>
      <c r="C32" s="41" t="s">
        <v>33</v>
      </c>
      <c r="D32" s="42" t="s">
        <v>49</v>
      </c>
      <c r="E32" s="43">
        <v>5</v>
      </c>
      <c r="F32" s="43">
        <v>8</v>
      </c>
      <c r="G32" s="45"/>
      <c r="H32" s="45"/>
      <c r="I32" s="30">
        <f t="shared" ref="I32:I35" si="10">F32*G32</f>
        <v>0</v>
      </c>
      <c r="J32" s="30">
        <f t="shared" si="9"/>
        <v>0</v>
      </c>
    </row>
    <row r="33" spans="1:10" ht="15.6" x14ac:dyDescent="0.3">
      <c r="A33" s="61"/>
      <c r="B33" s="60"/>
      <c r="C33" s="41" t="s">
        <v>21</v>
      </c>
      <c r="D33" s="42" t="s">
        <v>49</v>
      </c>
      <c r="E33" s="43">
        <v>6</v>
      </c>
      <c r="F33" s="43">
        <v>9</v>
      </c>
      <c r="G33" s="45"/>
      <c r="H33" s="45"/>
      <c r="I33" s="30">
        <f t="shared" si="10"/>
        <v>0</v>
      </c>
      <c r="J33" s="30">
        <f t="shared" si="9"/>
        <v>0</v>
      </c>
    </row>
    <row r="34" spans="1:10" ht="15.6" x14ac:dyDescent="0.3">
      <c r="A34" s="61"/>
      <c r="B34" s="60"/>
      <c r="C34" s="41" t="s">
        <v>33</v>
      </c>
      <c r="D34" s="42" t="s">
        <v>48</v>
      </c>
      <c r="E34" s="43">
        <v>26</v>
      </c>
      <c r="F34" s="43">
        <v>40</v>
      </c>
      <c r="G34" s="45"/>
      <c r="H34" s="45"/>
      <c r="I34" s="30">
        <f t="shared" si="10"/>
        <v>0</v>
      </c>
      <c r="J34" s="30">
        <f t="shared" si="9"/>
        <v>0</v>
      </c>
    </row>
    <row r="35" spans="1:10" ht="15.6" customHeight="1" x14ac:dyDescent="0.3">
      <c r="A35" s="61"/>
      <c r="B35" s="59"/>
      <c r="C35" s="41" t="s">
        <v>21</v>
      </c>
      <c r="D35" s="42" t="s">
        <v>48</v>
      </c>
      <c r="E35" s="43">
        <v>16</v>
      </c>
      <c r="F35" s="43">
        <v>25</v>
      </c>
      <c r="G35" s="45"/>
      <c r="H35" s="45"/>
      <c r="I35" s="30">
        <f t="shared" si="10"/>
        <v>0</v>
      </c>
      <c r="J35" s="30">
        <f t="shared" si="9"/>
        <v>0</v>
      </c>
    </row>
    <row r="36" spans="1:10" x14ac:dyDescent="0.3">
      <c r="A36" s="61"/>
      <c r="B36" s="20" t="s">
        <v>19</v>
      </c>
      <c r="C36" s="20"/>
      <c r="D36" s="31"/>
      <c r="E36" s="21">
        <f>SUM(E28:E35)</f>
        <v>74</v>
      </c>
      <c r="F36" s="21">
        <f>SUM(F32:F35)</f>
        <v>82</v>
      </c>
      <c r="G36" s="21" t="s">
        <v>29</v>
      </c>
      <c r="H36" s="22" t="s">
        <v>29</v>
      </c>
      <c r="I36" s="25">
        <f>SUM(I28:I35)</f>
        <v>0</v>
      </c>
      <c r="J36" s="32">
        <f t="shared" si="9"/>
        <v>0</v>
      </c>
    </row>
    <row r="37" spans="1:10" ht="15.6" x14ac:dyDescent="0.3">
      <c r="A37" s="61"/>
      <c r="B37" s="58" t="s">
        <v>41</v>
      </c>
      <c r="C37" s="41" t="s">
        <v>31</v>
      </c>
      <c r="D37" s="42" t="s">
        <v>20</v>
      </c>
      <c r="E37" s="43">
        <v>1</v>
      </c>
      <c r="F37" s="43" t="s">
        <v>29</v>
      </c>
      <c r="G37" s="35"/>
      <c r="H37" s="44"/>
      <c r="I37" s="29">
        <f t="shared" ref="I37:I40" si="11">E37*G37</f>
        <v>0</v>
      </c>
      <c r="J37" s="30">
        <f t="shared" si="9"/>
        <v>0</v>
      </c>
    </row>
    <row r="38" spans="1:10" ht="15.6" x14ac:dyDescent="0.3">
      <c r="A38" s="61"/>
      <c r="B38" s="60"/>
      <c r="C38" s="41" t="s">
        <v>31</v>
      </c>
      <c r="D38" s="42" t="s">
        <v>18</v>
      </c>
      <c r="E38" s="43">
        <v>18</v>
      </c>
      <c r="F38" s="43" t="s">
        <v>29</v>
      </c>
      <c r="G38" s="35"/>
      <c r="H38" s="44"/>
      <c r="I38" s="29">
        <f t="shared" si="11"/>
        <v>0</v>
      </c>
      <c r="J38" s="30">
        <f t="shared" si="9"/>
        <v>0</v>
      </c>
    </row>
    <row r="39" spans="1:10" ht="15.6" x14ac:dyDescent="0.3">
      <c r="A39" s="61"/>
      <c r="B39" s="60"/>
      <c r="C39" s="41" t="s">
        <v>28</v>
      </c>
      <c r="D39" s="42" t="s">
        <v>18</v>
      </c>
      <c r="E39" s="43">
        <v>7</v>
      </c>
      <c r="F39" s="43" t="s">
        <v>29</v>
      </c>
      <c r="G39" s="35"/>
      <c r="H39" s="44"/>
      <c r="I39" s="29">
        <f t="shared" si="11"/>
        <v>0</v>
      </c>
      <c r="J39" s="30">
        <f t="shared" si="9"/>
        <v>0</v>
      </c>
    </row>
    <row r="40" spans="1:10" ht="15.6" x14ac:dyDescent="0.3">
      <c r="A40" s="61"/>
      <c r="B40" s="60"/>
      <c r="C40" s="41" t="s">
        <v>30</v>
      </c>
      <c r="D40" s="42" t="s">
        <v>18</v>
      </c>
      <c r="E40" s="43">
        <v>2</v>
      </c>
      <c r="F40" s="43" t="s">
        <v>29</v>
      </c>
      <c r="G40" s="35"/>
      <c r="H40" s="44"/>
      <c r="I40" s="29">
        <f t="shared" si="11"/>
        <v>0</v>
      </c>
      <c r="J40" s="30">
        <f t="shared" si="9"/>
        <v>0</v>
      </c>
    </row>
    <row r="41" spans="1:10" x14ac:dyDescent="0.3">
      <c r="A41" s="61"/>
      <c r="B41" s="20" t="s">
        <v>19</v>
      </c>
      <c r="C41" s="20"/>
      <c r="D41" s="31"/>
      <c r="E41" s="21">
        <f>SUM(E37:E40)</f>
        <v>28</v>
      </c>
      <c r="F41" s="21"/>
      <c r="G41" s="21" t="s">
        <v>29</v>
      </c>
      <c r="H41" s="22" t="s">
        <v>29</v>
      </c>
      <c r="I41" s="25">
        <f>SUM(I37:I40)</f>
        <v>0</v>
      </c>
      <c r="J41" s="32">
        <f t="shared" si="9"/>
        <v>0</v>
      </c>
    </row>
    <row r="42" spans="1:10" ht="15.6" x14ac:dyDescent="0.3">
      <c r="A42" s="61"/>
      <c r="B42" s="58" t="s">
        <v>42</v>
      </c>
      <c r="C42" s="41" t="s">
        <v>31</v>
      </c>
      <c r="D42" s="42" t="s">
        <v>18</v>
      </c>
      <c r="E42" s="43">
        <v>2</v>
      </c>
      <c r="F42" s="43" t="s">
        <v>29</v>
      </c>
      <c r="G42" s="43"/>
      <c r="H42" s="45"/>
      <c r="I42" s="29">
        <f t="shared" ref="I42:I43" si="12">E42*G42</f>
        <v>0</v>
      </c>
      <c r="J42" s="30">
        <f t="shared" si="9"/>
        <v>0</v>
      </c>
    </row>
    <row r="43" spans="1:10" ht="15.6" x14ac:dyDescent="0.3">
      <c r="A43" s="61"/>
      <c r="B43" s="59"/>
      <c r="C43" s="41" t="s">
        <v>28</v>
      </c>
      <c r="D43" s="42" t="s">
        <v>18</v>
      </c>
      <c r="E43" s="43">
        <v>2</v>
      </c>
      <c r="F43" s="43" t="s">
        <v>29</v>
      </c>
      <c r="G43" s="43"/>
      <c r="H43" s="45"/>
      <c r="I43" s="29">
        <f t="shared" si="12"/>
        <v>0</v>
      </c>
      <c r="J43" s="30">
        <f t="shared" si="9"/>
        <v>0</v>
      </c>
    </row>
    <row r="44" spans="1:10" ht="15" thickBot="1" x14ac:dyDescent="0.35">
      <c r="A44" s="62"/>
      <c r="B44" s="20" t="s">
        <v>19</v>
      </c>
      <c r="C44" s="20"/>
      <c r="D44" s="31"/>
      <c r="E44" s="21">
        <f>SUM(E42:E43)</f>
        <v>4</v>
      </c>
      <c r="F44" s="21"/>
      <c r="G44" s="21" t="s">
        <v>29</v>
      </c>
      <c r="H44" s="22" t="s">
        <v>29</v>
      </c>
      <c r="I44" s="25">
        <f>SUM(I42:I43)</f>
        <v>0</v>
      </c>
      <c r="J44" s="32">
        <f t="shared" si="9"/>
        <v>0</v>
      </c>
    </row>
    <row r="45" spans="1:10" ht="16.2" thickBot="1" x14ac:dyDescent="0.35">
      <c r="A45" s="47" t="s">
        <v>32</v>
      </c>
      <c r="B45" s="48"/>
      <c r="C45" s="49"/>
      <c r="D45" s="50"/>
      <c r="E45" s="51">
        <f>E10+E13+E22+E27+E36+E41+E44</f>
        <v>423</v>
      </c>
      <c r="F45" s="51"/>
      <c r="G45" s="36" t="s">
        <v>29</v>
      </c>
      <c r="H45" s="37" t="s">
        <v>29</v>
      </c>
      <c r="I45" s="55">
        <f>I10+I13+I22+I27+I36+I41+I44</f>
        <v>0</v>
      </c>
      <c r="J45" s="55">
        <f>J10+J13+J22+J27+J36+J41+J44</f>
        <v>0</v>
      </c>
    </row>
  </sheetData>
  <mergeCells count="18">
    <mergeCell ref="A7:A44"/>
    <mergeCell ref="B7:B9"/>
    <mergeCell ref="B11:B12"/>
    <mergeCell ref="B14:B21"/>
    <mergeCell ref="B23:B24"/>
    <mergeCell ref="B28:B35"/>
    <mergeCell ref="B37:B40"/>
    <mergeCell ref="B42:B43"/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F12" sqref="F12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82" t="s">
        <v>16</v>
      </c>
      <c r="B1" s="82"/>
      <c r="C1" s="82"/>
      <c r="D1" s="82"/>
      <c r="E1" s="82"/>
      <c r="F1" s="82"/>
      <c r="G1" s="82"/>
    </row>
    <row r="2" spans="1:8" ht="15.6" x14ac:dyDescent="0.3">
      <c r="A2" s="12"/>
      <c r="B2" s="12"/>
      <c r="C2" s="12"/>
      <c r="D2" s="12"/>
      <c r="E2" s="12"/>
      <c r="F2" s="12"/>
    </row>
    <row r="3" spans="1:8" ht="15.6" x14ac:dyDescent="0.3">
      <c r="A3" s="82" t="s">
        <v>44</v>
      </c>
      <c r="B3" s="82"/>
      <c r="C3" s="82"/>
      <c r="D3" s="82"/>
      <c r="E3" s="82"/>
      <c r="F3" s="82"/>
      <c r="G3" s="82"/>
    </row>
    <row r="4" spans="1:8" ht="15.6" x14ac:dyDescent="0.3">
      <c r="A4" s="13"/>
      <c r="B4" s="13"/>
      <c r="C4" s="13"/>
      <c r="D4" s="13"/>
      <c r="E4" s="13"/>
      <c r="F4" s="7"/>
    </row>
    <row r="5" spans="1:8" ht="15.6" x14ac:dyDescent="0.3">
      <c r="A5" s="13"/>
      <c r="B5" s="13"/>
      <c r="C5" s="13"/>
      <c r="D5" s="13"/>
      <c r="E5" s="13"/>
      <c r="F5" s="7"/>
    </row>
    <row r="6" spans="1:8" ht="15.6" x14ac:dyDescent="0.3">
      <c r="A6" s="82" t="s">
        <v>17</v>
      </c>
      <c r="B6" s="82"/>
      <c r="C6" s="82"/>
      <c r="D6" s="82"/>
      <c r="E6" s="82"/>
      <c r="F6" s="82"/>
    </row>
    <row r="7" spans="1:8" ht="15.6" x14ac:dyDescent="0.3">
      <c r="A7" s="7"/>
      <c r="B7" s="7"/>
      <c r="C7" s="7"/>
      <c r="D7" s="7"/>
      <c r="E7" s="7"/>
      <c r="F7" s="7"/>
    </row>
    <row r="8" spans="1:8" ht="16.2" thickBot="1" x14ac:dyDescent="0.35">
      <c r="A8" s="83"/>
      <c r="B8" s="83"/>
      <c r="C8" s="83"/>
      <c r="D8" s="83"/>
      <c r="E8" s="83"/>
      <c r="F8" s="83"/>
    </row>
    <row r="9" spans="1:8" x14ac:dyDescent="0.3">
      <c r="A9" s="84" t="s">
        <v>10</v>
      </c>
      <c r="B9" s="87" t="s">
        <v>45</v>
      </c>
      <c r="C9" s="87"/>
      <c r="D9" s="87"/>
      <c r="E9" s="87"/>
      <c r="F9" s="89" t="s">
        <v>11</v>
      </c>
    </row>
    <row r="10" spans="1:8" x14ac:dyDescent="0.3">
      <c r="A10" s="85"/>
      <c r="B10" s="88"/>
      <c r="C10" s="88"/>
      <c r="D10" s="88"/>
      <c r="E10" s="88"/>
      <c r="F10" s="90"/>
    </row>
    <row r="11" spans="1:8" ht="16.2" thickBot="1" x14ac:dyDescent="0.35">
      <c r="A11" s="86"/>
      <c r="B11" s="14" t="s">
        <v>12</v>
      </c>
      <c r="C11" s="14" t="s">
        <v>13</v>
      </c>
      <c r="D11" s="14" t="s">
        <v>14</v>
      </c>
      <c r="E11" s="14" t="s">
        <v>15</v>
      </c>
      <c r="F11" s="91"/>
    </row>
    <row r="12" spans="1:8" ht="15.6" x14ac:dyDescent="0.3">
      <c r="A12" s="15" t="s">
        <v>34</v>
      </c>
      <c r="B12" s="15" t="s">
        <v>50</v>
      </c>
      <c r="C12" s="15" t="s">
        <v>51</v>
      </c>
      <c r="D12" s="15" t="s">
        <v>51</v>
      </c>
      <c r="E12" s="15" t="s">
        <v>52</v>
      </c>
      <c r="F12" s="16">
        <f>SUM(B12+C12+D12+E12)</f>
        <v>423</v>
      </c>
    </row>
    <row r="13" spans="1:8" ht="15.6" x14ac:dyDescent="0.3">
      <c r="A13" s="17"/>
      <c r="B13" s="17"/>
      <c r="C13" s="17"/>
      <c r="D13" s="17"/>
      <c r="E13" s="17"/>
      <c r="F13" s="17"/>
    </row>
    <row r="14" spans="1:8" ht="15.6" x14ac:dyDescent="0.3">
      <c r="A14" s="7"/>
      <c r="B14" s="7"/>
      <c r="C14" s="7"/>
      <c r="D14" s="7"/>
      <c r="E14" s="7"/>
      <c r="F14" s="7"/>
    </row>
    <row r="15" spans="1:8" ht="15.6" x14ac:dyDescent="0.3">
      <c r="A15" s="7"/>
      <c r="B15" s="7"/>
      <c r="C15" s="7"/>
      <c r="D15" s="7"/>
      <c r="E15" s="7"/>
      <c r="F15" s="7"/>
    </row>
    <row r="16" spans="1:8" x14ac:dyDescent="0.3">
      <c r="A16" s="9" t="s">
        <v>7</v>
      </c>
      <c r="B16" s="9"/>
      <c r="C16" s="9"/>
      <c r="D16" s="9"/>
      <c r="E16" s="9" t="s">
        <v>8</v>
      </c>
      <c r="F16" s="10"/>
      <c r="G16" s="10"/>
      <c r="H16" s="11"/>
    </row>
    <row r="17" spans="1:8" x14ac:dyDescent="0.3">
      <c r="A17" s="10"/>
      <c r="B17" s="10"/>
      <c r="C17" s="10"/>
      <c r="D17" s="10"/>
      <c r="E17" s="10"/>
      <c r="F17" s="10"/>
      <c r="G17" s="10"/>
      <c r="H17" s="11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Miro</cp:lastModifiedBy>
  <cp:lastPrinted>2026-01-20T08:31:28Z</cp:lastPrinted>
  <dcterms:created xsi:type="dcterms:W3CDTF">2019-10-11T07:43:52Z</dcterms:created>
  <dcterms:modified xsi:type="dcterms:W3CDTF">2026-02-06T14:16:47Z</dcterms:modified>
</cp:coreProperties>
</file>