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ro\Desktop\ПРОЦЕДУРИ\ПРОЦЕДУРИ ДЪРВОДОБИВ ЗА  2026 ГОД.  СМЯДОВО\ЕЛЕКТРОНЕН ТЪРГ ПРОДАЖБА ЕДРА ПРОГНОЗНО КОЛИЧЕСТВО 2025 - І част\8-6-26\"/>
    </mc:Choice>
  </mc:AlternateContent>
  <bookViews>
    <workbookView xWindow="-120" yWindow="-120" windowWidth="20736" windowHeight="11160"/>
  </bookViews>
  <sheets>
    <sheet name="Прил 1 нач цени" sheetId="7" r:id="rId1"/>
    <sheet name="Прил 2 дост цени" sheetId="8" r:id="rId2"/>
    <sheet name="Приложение №3" sheetId="9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4" i="8" l="1"/>
  <c r="I23" i="8"/>
  <c r="J23" i="8" s="1"/>
  <c r="I22" i="8"/>
  <c r="J22" i="8" s="1"/>
  <c r="I21" i="8"/>
  <c r="J21" i="8" s="1"/>
  <c r="E20" i="8"/>
  <c r="I19" i="8"/>
  <c r="J19" i="8" s="1"/>
  <c r="J18" i="8"/>
  <c r="I18" i="8"/>
  <c r="I17" i="8"/>
  <c r="J17" i="8" s="1"/>
  <c r="I16" i="8"/>
  <c r="E15" i="8"/>
  <c r="E25" i="8" s="1"/>
  <c r="I14" i="8"/>
  <c r="J14" i="8" s="1"/>
  <c r="I13" i="8"/>
  <c r="J13" i="8" s="1"/>
  <c r="I12" i="8"/>
  <c r="J12" i="8" s="1"/>
  <c r="I11" i="8"/>
  <c r="J11" i="8" s="1"/>
  <c r="I10" i="8"/>
  <c r="J10" i="8" s="1"/>
  <c r="I9" i="8"/>
  <c r="J9" i="8" s="1"/>
  <c r="I8" i="8"/>
  <c r="J8" i="8" s="1"/>
  <c r="I7" i="8"/>
  <c r="E22" i="7"/>
  <c r="E21" i="7"/>
  <c r="I20" i="7"/>
  <c r="J20" i="7" s="1"/>
  <c r="I19" i="7"/>
  <c r="J19" i="7" s="1"/>
  <c r="I18" i="7"/>
  <c r="I21" i="7" s="1"/>
  <c r="J21" i="7" s="1"/>
  <c r="E17" i="7"/>
  <c r="I16" i="7"/>
  <c r="J16" i="7" s="1"/>
  <c r="I15" i="7"/>
  <c r="J15" i="7" s="1"/>
  <c r="J14" i="7"/>
  <c r="I14" i="7"/>
  <c r="I13" i="7"/>
  <c r="I17" i="7" s="1"/>
  <c r="J17" i="7" s="1"/>
  <c r="E12" i="7"/>
  <c r="I11" i="7"/>
  <c r="J11" i="7" s="1"/>
  <c r="I10" i="7"/>
  <c r="J10" i="7" s="1"/>
  <c r="I9" i="7"/>
  <c r="J9" i="7" s="1"/>
  <c r="I8" i="7"/>
  <c r="J8" i="7" s="1"/>
  <c r="I7" i="7"/>
  <c r="J7" i="7" s="1"/>
  <c r="I6" i="7"/>
  <c r="J6" i="7" s="1"/>
  <c r="I5" i="7"/>
  <c r="J5" i="7" s="1"/>
  <c r="I4" i="7"/>
  <c r="I12" i="7" s="1"/>
  <c r="I20" i="8" l="1"/>
  <c r="J20" i="8" s="1"/>
  <c r="I15" i="8"/>
  <c r="I24" i="8"/>
  <c r="J24" i="8" s="1"/>
  <c r="J16" i="8"/>
  <c r="J7" i="8"/>
  <c r="J12" i="7"/>
  <c r="J22" i="7" s="1"/>
  <c r="I22" i="7"/>
  <c r="J13" i="7"/>
  <c r="J18" i="7"/>
  <c r="J4" i="7"/>
  <c r="I25" i="8" l="1"/>
  <c r="J15" i="8"/>
  <c r="J25" i="8" s="1"/>
  <c r="K22" i="7"/>
  <c r="N22" i="7"/>
  <c r="L22" i="7"/>
  <c r="F12" i="9" l="1"/>
</calcChain>
</file>

<file path=xl/sharedStrings.xml><?xml version="1.0" encoding="utf-8"?>
<sst xmlns="http://schemas.openxmlformats.org/spreadsheetml/2006/main" count="174" uniqueCount="49">
  <si>
    <t>Сортимент</t>
  </si>
  <si>
    <t>Прогнозно количество дървесина, пл. куб.м.</t>
  </si>
  <si>
    <t>Прогнозно количество дървесина, пр. куб.м.</t>
  </si>
  <si>
    <t>Отдел,
подотдел</t>
  </si>
  <si>
    <t>№ на
ел. търг,
обект</t>
  </si>
  <si>
    <t>ПРИЛОЖЕНИЕ №1 (НАЧАЛНИ ЦЕНИ)
ТП "ДГС СМЯДОВО"</t>
  </si>
  <si>
    <t>ПРИЛОЖЕНИЕ №2 (ДОСТИГНАТИ ЦЕНИ)
ТП "ДГС СМЯДОВО"</t>
  </si>
  <si>
    <t>ПРОДАВАЧ:</t>
  </si>
  <si>
    <t>КУПУВАЧ:</t>
  </si>
  <si>
    <t>Дървесен вид</t>
  </si>
  <si>
    <t>Обект</t>
  </si>
  <si>
    <t>ОБЩО</t>
  </si>
  <si>
    <t>І</t>
  </si>
  <si>
    <t>ІІ</t>
  </si>
  <si>
    <t>ІІІ</t>
  </si>
  <si>
    <t>ІV</t>
  </si>
  <si>
    <t>ПРИЛОЖЕНИЕ № 3</t>
  </si>
  <si>
    <t xml:space="preserve">График за продажба на прогнозно количество дървесина </t>
  </si>
  <si>
    <t>Трупи за бичене dтк  18-29 см</t>
  </si>
  <si>
    <t>ВСИЧКО ЗА ОТДЕЛА</t>
  </si>
  <si>
    <t>Трупи за бичене dтк  &gt; 30 см</t>
  </si>
  <si>
    <t xml:space="preserve">ВСИЧКО ЗА ОБЕКТА:                                                                                                      </t>
  </si>
  <si>
    <t xml:space="preserve"> Начална единична цена, без ДДС</t>
  </si>
  <si>
    <t>Начална обща цена, без ДДС</t>
  </si>
  <si>
    <t>Гаранция за участие</t>
  </si>
  <si>
    <t>Стъпка на наддаване</t>
  </si>
  <si>
    <t>лева</t>
  </si>
  <si>
    <t>евро</t>
  </si>
  <si>
    <t>източен бук</t>
  </si>
  <si>
    <t xml:space="preserve"> х</t>
  </si>
  <si>
    <t>цер</t>
  </si>
  <si>
    <t>ср.липа</t>
  </si>
  <si>
    <t>x</t>
  </si>
  <si>
    <t>пляс</t>
  </si>
  <si>
    <t xml:space="preserve"> 8-6-26</t>
  </si>
  <si>
    <t>114 б</t>
  </si>
  <si>
    <t>зимен дъб</t>
  </si>
  <si>
    <t>119 б</t>
  </si>
  <si>
    <t>232 е</t>
  </si>
  <si>
    <t>явор</t>
  </si>
  <si>
    <t>към Договор № ………... / …………………...2026 год</t>
  </si>
  <si>
    <t xml:space="preserve"> Договор № …………… / ……………..…… 2026 год.</t>
  </si>
  <si>
    <t>тримесечие - 2026 г. пл.куб.м.</t>
  </si>
  <si>
    <t xml:space="preserve"> Достигната единична цена, без ДДС</t>
  </si>
  <si>
    <t>Обща договорена цена, без ДДС</t>
  </si>
  <si>
    <t>30</t>
  </si>
  <si>
    <t>80</t>
  </si>
  <si>
    <t>70</t>
  </si>
  <si>
    <t>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</si>
</sst>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17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indexed="17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27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3" fillId="0" borderId="0" applyNumberFormat="0" applyFont="0" applyFill="0" applyBorder="0" applyAlignment="0" applyProtection="0">
      <alignment vertical="top"/>
    </xf>
    <xf numFmtId="0" fontId="4" fillId="0" borderId="0"/>
    <xf numFmtId="0" fontId="10" fillId="4" borderId="0" applyNumberFormat="0" applyBorder="0" applyProtection="0">
      <alignment vertical="top"/>
    </xf>
  </cellStyleXfs>
  <cellXfs count="95">
    <xf numFmtId="0" fontId="0" fillId="0" borderId="0" xfId="0"/>
    <xf numFmtId="0" fontId="6" fillId="0" borderId="0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/>
    <xf numFmtId="0" fontId="11" fillId="0" borderId="0" xfId="0" applyFont="1" applyAlignment="1">
      <alignment horizontal="center" vertical="center"/>
    </xf>
    <xf numFmtId="0" fontId="11" fillId="0" borderId="0" xfId="0" applyFont="1"/>
    <xf numFmtId="0" fontId="11" fillId="0" borderId="0" xfId="0" applyFont="1" applyFill="1" applyAlignment="1">
      <alignment horizontal="center" vertical="center"/>
    </xf>
    <xf numFmtId="0" fontId="6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0" xfId="0" applyFont="1"/>
    <xf numFmtId="0" fontId="12" fillId="0" borderId="14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1" fontId="12" fillId="0" borderId="2" xfId="0" applyNumberFormat="1" applyFont="1" applyBorder="1" applyAlignment="1">
      <alignment horizontal="center" vertical="center"/>
    </xf>
    <xf numFmtId="0" fontId="11" fillId="0" borderId="0" xfId="0" applyFont="1" applyBorder="1"/>
    <xf numFmtId="0" fontId="15" fillId="6" borderId="1" xfId="0" applyFont="1" applyFill="1" applyBorder="1" applyAlignment="1">
      <alignment vertical="center"/>
    </xf>
    <xf numFmtId="0" fontId="15" fillId="6" borderId="2" xfId="0" applyFont="1" applyFill="1" applyBorder="1" applyAlignment="1">
      <alignment horizontal="center" vertical="center"/>
    </xf>
    <xf numFmtId="2" fontId="15" fillId="6" borderId="2" xfId="0" applyNumberFormat="1" applyFont="1" applyFill="1" applyBorder="1" applyAlignment="1">
      <alignment horizontal="center" vertical="center"/>
    </xf>
    <xf numFmtId="0" fontId="15" fillId="7" borderId="6" xfId="0" applyFont="1" applyFill="1" applyBorder="1" applyAlignment="1">
      <alignment vertical="center"/>
    </xf>
    <xf numFmtId="0" fontId="15" fillId="7" borderId="3" xfId="0" applyFont="1" applyFill="1" applyBorder="1" applyAlignment="1">
      <alignment vertical="center"/>
    </xf>
    <xf numFmtId="0" fontId="15" fillId="7" borderId="3" xfId="0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2" fontId="15" fillId="7" borderId="3" xfId="0" applyNumberFormat="1" applyFont="1" applyFill="1" applyBorder="1" applyAlignment="1">
      <alignment horizontal="right" vertical="center"/>
    </xf>
    <xf numFmtId="0" fontId="13" fillId="0" borderId="0" xfId="0" applyFont="1" applyAlignment="1">
      <alignment horizontal="left" vertical="center" wrapText="1"/>
    </xf>
    <xf numFmtId="0" fontId="16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0" fontId="16" fillId="0" borderId="0" xfId="0" applyFont="1" applyAlignment="1">
      <alignment horizontal="left" vertical="center" wrapText="1"/>
    </xf>
    <xf numFmtId="2" fontId="15" fillId="6" borderId="2" xfId="0" applyNumberFormat="1" applyFont="1" applyFill="1" applyBorder="1" applyAlignment="1">
      <alignment horizontal="right" vertical="center"/>
    </xf>
    <xf numFmtId="0" fontId="7" fillId="3" borderId="14" xfId="0" applyFont="1" applyFill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9" fillId="3" borderId="2" xfId="0" applyFont="1" applyFill="1" applyBorder="1" applyAlignment="1">
      <alignment horizontal="right" vertical="center" wrapText="1"/>
    </xf>
    <xf numFmtId="2" fontId="9" fillId="3" borderId="2" xfId="0" applyNumberFormat="1" applyFont="1" applyFill="1" applyBorder="1" applyAlignment="1">
      <alignment horizontal="right" vertical="center" wrapText="1"/>
    </xf>
    <xf numFmtId="0" fontId="6" fillId="6" borderId="1" xfId="0" applyFont="1" applyFill="1" applyBorder="1" applyAlignment="1">
      <alignment horizontal="left" vertical="center"/>
    </xf>
    <xf numFmtId="2" fontId="15" fillId="6" borderId="1" xfId="0" applyNumberFormat="1" applyFont="1" applyFill="1" applyBorder="1" applyAlignment="1">
      <alignment horizontal="right" vertical="center"/>
    </xf>
    <xf numFmtId="0" fontId="11" fillId="0" borderId="2" xfId="0" applyFont="1" applyBorder="1" applyAlignment="1">
      <alignment horizontal="center" vertical="center"/>
    </xf>
    <xf numFmtId="0" fontId="15" fillId="8" borderId="3" xfId="0" applyFont="1" applyFill="1" applyBorder="1" applyAlignment="1">
      <alignment horizontal="center" vertical="center"/>
    </xf>
    <xf numFmtId="2" fontId="15" fillId="8" borderId="3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2" fontId="11" fillId="0" borderId="2" xfId="0" applyNumberFormat="1" applyFont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2" fontId="11" fillId="0" borderId="2" xfId="0" applyNumberFormat="1" applyFont="1" applyFill="1" applyBorder="1" applyAlignment="1">
      <alignment horizontal="center" vertical="center"/>
    </xf>
    <xf numFmtId="0" fontId="6" fillId="0" borderId="0" xfId="1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2" fontId="15" fillId="7" borderId="28" xfId="0" applyNumberFormat="1" applyFont="1" applyFill="1" applyBorder="1" applyAlignment="1">
      <alignment horizontal="right" vertical="center"/>
    </xf>
    <xf numFmtId="2" fontId="15" fillId="7" borderId="28" xfId="0" applyNumberFormat="1" applyFont="1" applyFill="1" applyBorder="1" applyAlignment="1">
      <alignment vertical="center"/>
    </xf>
    <xf numFmtId="1" fontId="15" fillId="7" borderId="4" xfId="0" applyNumberFormat="1" applyFont="1" applyFill="1" applyBorder="1" applyAlignment="1">
      <alignment vertical="center"/>
    </xf>
    <xf numFmtId="0" fontId="15" fillId="0" borderId="16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2" fillId="5" borderId="16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2" fontId="2" fillId="0" borderId="16" xfId="0" applyNumberFormat="1" applyFont="1" applyBorder="1" applyAlignment="1">
      <alignment horizontal="center" vertical="center"/>
    </xf>
    <xf numFmtId="2" fontId="2" fillId="0" borderId="17" xfId="0" applyNumberFormat="1" applyFont="1" applyBorder="1" applyAlignment="1">
      <alignment horizontal="center" vertical="center"/>
    </xf>
    <xf numFmtId="2" fontId="15" fillId="0" borderId="16" xfId="0" applyNumberFormat="1" applyFont="1" applyFill="1" applyBorder="1" applyAlignment="1">
      <alignment horizontal="center" vertical="center"/>
    </xf>
    <xf numFmtId="2" fontId="15" fillId="0" borderId="17" xfId="0" applyNumberFormat="1" applyFont="1" applyFill="1" applyBorder="1" applyAlignment="1">
      <alignment horizontal="center" vertical="center"/>
    </xf>
    <xf numFmtId="0" fontId="7" fillId="0" borderId="8" xfId="1" applyFont="1" applyFill="1" applyBorder="1" applyAlignment="1">
      <alignment horizontal="center" vertical="center" wrapText="1"/>
    </xf>
    <xf numFmtId="0" fontId="2" fillId="5" borderId="18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7" fillId="3" borderId="22" xfId="0" applyFont="1" applyFill="1" applyBorder="1" applyAlignment="1">
      <alignment horizontal="center" vertical="center" wrapText="1"/>
    </xf>
    <xf numFmtId="0" fontId="7" fillId="3" borderId="23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12" fillId="0" borderId="24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7" fillId="3" borderId="20" xfId="0" applyFont="1" applyFill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0" fontId="6" fillId="2" borderId="0" xfId="1" applyFont="1" applyFill="1" applyBorder="1" applyAlignment="1">
      <alignment horizontal="center" vertical="center" wrapText="1"/>
    </xf>
    <xf numFmtId="0" fontId="7" fillId="3" borderId="27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2" fillId="0" borderId="15" xfId="0" applyFont="1" applyBorder="1" applyAlignment="1">
      <alignment horizontal="center"/>
    </xf>
  </cellXfs>
  <cellStyles count="6">
    <cellStyle name="Excel_BuiltIn_Good" xfId="5"/>
    <cellStyle name="Normal 2" xfId="4"/>
    <cellStyle name="Normal_Sheet1" xfId="3"/>
    <cellStyle name="Запетая 2" xfId="2"/>
    <cellStyle name="Нормален" xfId="0" builtinId="0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2"/>
  <sheetViews>
    <sheetView tabSelected="1" topLeftCell="A4" zoomScaleNormal="100" workbookViewId="0">
      <selection activeCell="M23" sqref="M23"/>
    </sheetView>
  </sheetViews>
  <sheetFormatPr defaultColWidth="9.109375" defaultRowHeight="15.6" x14ac:dyDescent="0.3"/>
  <cols>
    <col min="1" max="1" width="9.77734375" style="9" customWidth="1"/>
    <col min="2" max="2" width="10.88671875" style="9" customWidth="1"/>
    <col min="3" max="3" width="12.5546875" style="9" customWidth="1"/>
    <col min="4" max="4" width="30.33203125" style="9" customWidth="1"/>
    <col min="5" max="6" width="16.33203125" style="9" customWidth="1"/>
    <col min="7" max="7" width="13.6640625" style="9" customWidth="1"/>
    <col min="8" max="9" width="13.5546875" style="9" customWidth="1"/>
    <col min="10" max="10" width="13" style="7" customWidth="1"/>
    <col min="11" max="11" width="11.5546875" style="7" customWidth="1"/>
    <col min="12" max="12" width="11.88671875" style="8" customWidth="1"/>
    <col min="13" max="13" width="9" style="8" customWidth="1"/>
    <col min="14" max="14" width="8.88671875" style="8" customWidth="1"/>
    <col min="15" max="18" width="9.109375" style="6"/>
    <col min="19" max="19" width="30.44140625" style="6" customWidth="1"/>
    <col min="20" max="16384" width="9.109375" style="6"/>
  </cols>
  <sheetData>
    <row r="1" spans="1:14" ht="34.200000000000003" customHeight="1" thickBot="1" x14ac:dyDescent="0.35">
      <c r="A1" s="67" t="s">
        <v>5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</row>
    <row r="2" spans="1:14" ht="30.6" customHeight="1" x14ac:dyDescent="0.3">
      <c r="A2" s="78" t="s">
        <v>4</v>
      </c>
      <c r="B2" s="80" t="s">
        <v>3</v>
      </c>
      <c r="C2" s="80" t="s">
        <v>9</v>
      </c>
      <c r="D2" s="76" t="s">
        <v>0</v>
      </c>
      <c r="E2" s="76" t="s">
        <v>1</v>
      </c>
      <c r="F2" s="76" t="s">
        <v>2</v>
      </c>
      <c r="G2" s="70" t="s">
        <v>22</v>
      </c>
      <c r="H2" s="71"/>
      <c r="I2" s="70" t="s">
        <v>23</v>
      </c>
      <c r="J2" s="72"/>
      <c r="K2" s="73" t="s">
        <v>24</v>
      </c>
      <c r="L2" s="74"/>
      <c r="M2" s="73" t="s">
        <v>25</v>
      </c>
      <c r="N2" s="75"/>
    </row>
    <row r="3" spans="1:14" ht="34.200000000000003" customHeight="1" thickBot="1" x14ac:dyDescent="0.35">
      <c r="A3" s="79"/>
      <c r="B3" s="81"/>
      <c r="C3" s="81"/>
      <c r="D3" s="77"/>
      <c r="E3" s="77"/>
      <c r="F3" s="77"/>
      <c r="G3" s="34" t="s">
        <v>26</v>
      </c>
      <c r="H3" s="34" t="s">
        <v>27</v>
      </c>
      <c r="I3" s="34" t="s">
        <v>26</v>
      </c>
      <c r="J3" s="34" t="s">
        <v>27</v>
      </c>
      <c r="K3" s="34" t="s">
        <v>26</v>
      </c>
      <c r="L3" s="35" t="s">
        <v>27</v>
      </c>
      <c r="M3" s="35" t="s">
        <v>26</v>
      </c>
      <c r="N3" s="36" t="s">
        <v>27</v>
      </c>
    </row>
    <row r="4" spans="1:14" x14ac:dyDescent="0.3">
      <c r="A4" s="59" t="s">
        <v>34</v>
      </c>
      <c r="B4" s="61" t="s">
        <v>35</v>
      </c>
      <c r="C4" s="49" t="s">
        <v>28</v>
      </c>
      <c r="D4" s="45" t="s">
        <v>20</v>
      </c>
      <c r="E4" s="50">
        <v>111</v>
      </c>
      <c r="F4" s="47" t="s">
        <v>32</v>
      </c>
      <c r="G4" s="46">
        <v>144.72999999999999</v>
      </c>
      <c r="H4" s="51">
        <v>74</v>
      </c>
      <c r="I4" s="37">
        <f t="shared" ref="I4:I11" si="0">E4*G4</f>
        <v>16065.029999999999</v>
      </c>
      <c r="J4" s="38">
        <f t="shared" ref="J4:J21" si="1">I4/1.95583</f>
        <v>8213.9194101736848</v>
      </c>
      <c r="K4" s="63"/>
      <c r="L4" s="65"/>
      <c r="M4" s="65"/>
      <c r="N4" s="65"/>
    </row>
    <row r="5" spans="1:14" x14ac:dyDescent="0.3">
      <c r="A5" s="60"/>
      <c r="B5" s="62"/>
      <c r="C5" s="49" t="s">
        <v>36</v>
      </c>
      <c r="D5" s="45" t="s">
        <v>20</v>
      </c>
      <c r="E5" s="50">
        <v>8</v>
      </c>
      <c r="F5" s="47" t="s">
        <v>32</v>
      </c>
      <c r="G5" s="46">
        <v>179.94</v>
      </c>
      <c r="H5" s="51">
        <v>92</v>
      </c>
      <c r="I5" s="37">
        <f t="shared" si="0"/>
        <v>1439.52</v>
      </c>
      <c r="J5" s="38">
        <f t="shared" si="1"/>
        <v>736.01488881958039</v>
      </c>
      <c r="K5" s="64"/>
      <c r="L5" s="66"/>
      <c r="M5" s="66"/>
      <c r="N5" s="66"/>
    </row>
    <row r="6" spans="1:14" x14ac:dyDescent="0.3">
      <c r="A6" s="60"/>
      <c r="B6" s="62"/>
      <c r="C6" s="49" t="s">
        <v>30</v>
      </c>
      <c r="D6" s="45" t="s">
        <v>20</v>
      </c>
      <c r="E6" s="50">
        <v>2</v>
      </c>
      <c r="F6" s="47" t="s">
        <v>32</v>
      </c>
      <c r="G6" s="46">
        <v>117.35</v>
      </c>
      <c r="H6" s="51">
        <v>60</v>
      </c>
      <c r="I6" s="37">
        <f t="shared" si="0"/>
        <v>234.7</v>
      </c>
      <c r="J6" s="38">
        <f t="shared" si="1"/>
        <v>120.00020451675248</v>
      </c>
      <c r="K6" s="64"/>
      <c r="L6" s="66"/>
      <c r="M6" s="66"/>
      <c r="N6" s="66"/>
    </row>
    <row r="7" spans="1:14" x14ac:dyDescent="0.3">
      <c r="A7" s="60"/>
      <c r="B7" s="62"/>
      <c r="C7" s="49" t="s">
        <v>31</v>
      </c>
      <c r="D7" s="45" t="s">
        <v>20</v>
      </c>
      <c r="E7" s="50">
        <v>1</v>
      </c>
      <c r="F7" s="47" t="s">
        <v>32</v>
      </c>
      <c r="G7" s="46">
        <v>105.61</v>
      </c>
      <c r="H7" s="51">
        <v>54</v>
      </c>
      <c r="I7" s="37">
        <f t="shared" si="0"/>
        <v>105.61</v>
      </c>
      <c r="J7" s="38">
        <f t="shared" si="1"/>
        <v>53.997535573132637</v>
      </c>
      <c r="K7" s="64"/>
      <c r="L7" s="66"/>
      <c r="M7" s="66"/>
      <c r="N7" s="66"/>
    </row>
    <row r="8" spans="1:14" x14ac:dyDescent="0.3">
      <c r="A8" s="60"/>
      <c r="B8" s="62"/>
      <c r="C8" s="49" t="s">
        <v>28</v>
      </c>
      <c r="D8" s="45" t="s">
        <v>18</v>
      </c>
      <c r="E8" s="50">
        <v>25</v>
      </c>
      <c r="F8" s="47" t="s">
        <v>32</v>
      </c>
      <c r="G8" s="46">
        <v>131.04</v>
      </c>
      <c r="H8" s="51">
        <v>67</v>
      </c>
      <c r="I8" s="37">
        <f t="shared" si="0"/>
        <v>3276</v>
      </c>
      <c r="J8" s="38">
        <f t="shared" si="1"/>
        <v>1674.9922027988118</v>
      </c>
      <c r="K8" s="64"/>
      <c r="L8" s="66"/>
      <c r="M8" s="66"/>
      <c r="N8" s="66"/>
    </row>
    <row r="9" spans="1:14" x14ac:dyDescent="0.3">
      <c r="A9" s="60"/>
      <c r="B9" s="62"/>
      <c r="C9" s="49" t="s">
        <v>36</v>
      </c>
      <c r="D9" s="45" t="s">
        <v>18</v>
      </c>
      <c r="E9" s="50">
        <v>1</v>
      </c>
      <c r="F9" s="47" t="s">
        <v>32</v>
      </c>
      <c r="G9" s="46">
        <v>160.38</v>
      </c>
      <c r="H9" s="51">
        <v>82</v>
      </c>
      <c r="I9" s="37">
        <f t="shared" si="0"/>
        <v>160.38</v>
      </c>
      <c r="J9" s="38">
        <f t="shared" si="1"/>
        <v>82.000991906249524</v>
      </c>
      <c r="K9" s="64"/>
      <c r="L9" s="66"/>
      <c r="M9" s="66"/>
      <c r="N9" s="66"/>
    </row>
    <row r="10" spans="1:14" x14ac:dyDescent="0.3">
      <c r="A10" s="60"/>
      <c r="B10" s="62"/>
      <c r="C10" s="49" t="s">
        <v>30</v>
      </c>
      <c r="D10" s="45" t="s">
        <v>18</v>
      </c>
      <c r="E10" s="50">
        <v>1</v>
      </c>
      <c r="F10" s="47" t="s">
        <v>32</v>
      </c>
      <c r="G10" s="46">
        <v>113.44</v>
      </c>
      <c r="H10" s="51">
        <v>58</v>
      </c>
      <c r="I10" s="37">
        <f t="shared" si="0"/>
        <v>113.44</v>
      </c>
      <c r="J10" s="38">
        <f t="shared" si="1"/>
        <v>58.000951002899022</v>
      </c>
      <c r="K10" s="64"/>
      <c r="L10" s="66"/>
      <c r="M10" s="66"/>
      <c r="N10" s="66"/>
    </row>
    <row r="11" spans="1:14" x14ac:dyDescent="0.3">
      <c r="A11" s="60"/>
      <c r="B11" s="62"/>
      <c r="C11" s="49" t="s">
        <v>31</v>
      </c>
      <c r="D11" s="45" t="s">
        <v>18</v>
      </c>
      <c r="E11" s="50">
        <v>2</v>
      </c>
      <c r="F11" s="47" t="s">
        <v>32</v>
      </c>
      <c r="G11" s="51">
        <v>101.7</v>
      </c>
      <c r="H11" s="51">
        <v>52</v>
      </c>
      <c r="I11" s="37">
        <f t="shared" si="0"/>
        <v>203.4</v>
      </c>
      <c r="J11" s="38">
        <f t="shared" si="1"/>
        <v>103.99676863531084</v>
      </c>
      <c r="K11" s="64"/>
      <c r="L11" s="66"/>
      <c r="M11" s="66"/>
      <c r="N11" s="66"/>
    </row>
    <row r="12" spans="1:14" x14ac:dyDescent="0.3">
      <c r="A12" s="60"/>
      <c r="B12" s="21" t="s">
        <v>19</v>
      </c>
      <c r="C12" s="21"/>
      <c r="D12" s="39"/>
      <c r="E12" s="22">
        <f>SUM(E4:E11)</f>
        <v>151</v>
      </c>
      <c r="F12" s="22"/>
      <c r="G12" s="22" t="s">
        <v>29</v>
      </c>
      <c r="H12" s="23" t="s">
        <v>29</v>
      </c>
      <c r="I12" s="33">
        <f>SUM(I4:I11)</f>
        <v>21598.080000000002</v>
      </c>
      <c r="J12" s="40">
        <f t="shared" si="1"/>
        <v>11042.922953426423</v>
      </c>
      <c r="K12" s="64"/>
      <c r="L12" s="66"/>
      <c r="M12" s="66"/>
      <c r="N12" s="66"/>
    </row>
    <row r="13" spans="1:14" x14ac:dyDescent="0.3">
      <c r="A13" s="60"/>
      <c r="B13" s="68" t="s">
        <v>37</v>
      </c>
      <c r="C13" s="44" t="s">
        <v>36</v>
      </c>
      <c r="D13" s="45" t="s">
        <v>20</v>
      </c>
      <c r="E13" s="46">
        <v>13</v>
      </c>
      <c r="F13" s="46" t="s">
        <v>29</v>
      </c>
      <c r="G13" s="41">
        <v>179.94</v>
      </c>
      <c r="H13" s="48">
        <v>92</v>
      </c>
      <c r="I13" s="37">
        <f t="shared" ref="I13:I16" si="2">E13*G13</f>
        <v>2339.2199999999998</v>
      </c>
      <c r="J13" s="38">
        <f t="shared" si="1"/>
        <v>1196.0241943318181</v>
      </c>
      <c r="K13" s="64"/>
      <c r="L13" s="66"/>
      <c r="M13" s="66"/>
      <c r="N13" s="66"/>
    </row>
    <row r="14" spans="1:14" x14ac:dyDescent="0.3">
      <c r="A14" s="60"/>
      <c r="B14" s="62"/>
      <c r="C14" s="44" t="s">
        <v>30</v>
      </c>
      <c r="D14" s="45" t="s">
        <v>20</v>
      </c>
      <c r="E14" s="46">
        <v>9</v>
      </c>
      <c r="F14" s="46" t="s">
        <v>29</v>
      </c>
      <c r="G14" s="41">
        <v>117.35</v>
      </c>
      <c r="H14" s="48">
        <v>60</v>
      </c>
      <c r="I14" s="37">
        <f t="shared" si="2"/>
        <v>1056.1499999999999</v>
      </c>
      <c r="J14" s="38">
        <f t="shared" si="1"/>
        <v>540.00092032538612</v>
      </c>
      <c r="K14" s="64"/>
      <c r="L14" s="66"/>
      <c r="M14" s="66"/>
      <c r="N14" s="66"/>
    </row>
    <row r="15" spans="1:14" x14ac:dyDescent="0.3">
      <c r="A15" s="60"/>
      <c r="B15" s="62"/>
      <c r="C15" s="44" t="s">
        <v>36</v>
      </c>
      <c r="D15" s="45" t="s">
        <v>18</v>
      </c>
      <c r="E15" s="46">
        <v>5</v>
      </c>
      <c r="F15" s="46" t="s">
        <v>29</v>
      </c>
      <c r="G15" s="41">
        <v>160.38</v>
      </c>
      <c r="H15" s="48">
        <v>82</v>
      </c>
      <c r="I15" s="37">
        <f t="shared" si="2"/>
        <v>801.9</v>
      </c>
      <c r="J15" s="38">
        <f t="shared" si="1"/>
        <v>410.00495953124761</v>
      </c>
      <c r="K15" s="64"/>
      <c r="L15" s="66"/>
      <c r="M15" s="66"/>
      <c r="N15" s="66"/>
    </row>
    <row r="16" spans="1:14" x14ac:dyDescent="0.3">
      <c r="A16" s="60"/>
      <c r="B16" s="62"/>
      <c r="C16" s="44" t="s">
        <v>30</v>
      </c>
      <c r="D16" s="45" t="s">
        <v>18</v>
      </c>
      <c r="E16" s="46">
        <v>2</v>
      </c>
      <c r="F16" s="46" t="s">
        <v>29</v>
      </c>
      <c r="G16" s="41">
        <v>113.44</v>
      </c>
      <c r="H16" s="48">
        <v>58</v>
      </c>
      <c r="I16" s="37">
        <f t="shared" si="2"/>
        <v>226.88</v>
      </c>
      <c r="J16" s="38">
        <f t="shared" si="1"/>
        <v>116.00190200579804</v>
      </c>
      <c r="K16" s="64"/>
      <c r="L16" s="66"/>
      <c r="M16" s="66"/>
      <c r="N16" s="66"/>
    </row>
    <row r="17" spans="1:14" x14ac:dyDescent="0.3">
      <c r="A17" s="60"/>
      <c r="B17" s="21" t="s">
        <v>19</v>
      </c>
      <c r="C17" s="21"/>
      <c r="D17" s="39"/>
      <c r="E17" s="22">
        <f>SUM(E13:E16)</f>
        <v>29</v>
      </c>
      <c r="F17" s="22"/>
      <c r="G17" s="22" t="s">
        <v>29</v>
      </c>
      <c r="H17" s="23" t="s">
        <v>29</v>
      </c>
      <c r="I17" s="33">
        <f>SUM(I13:I16)</f>
        <v>4424.1499999999996</v>
      </c>
      <c r="J17" s="40">
        <f t="shared" si="1"/>
        <v>2262.0319761942501</v>
      </c>
      <c r="K17" s="64"/>
      <c r="L17" s="66"/>
      <c r="M17" s="66"/>
      <c r="N17" s="66"/>
    </row>
    <row r="18" spans="1:14" x14ac:dyDescent="0.3">
      <c r="A18" s="60"/>
      <c r="B18" s="68" t="s">
        <v>38</v>
      </c>
      <c r="C18" s="44" t="s">
        <v>28</v>
      </c>
      <c r="D18" s="45" t="s">
        <v>18</v>
      </c>
      <c r="E18" s="46">
        <v>6</v>
      </c>
      <c r="F18" s="46" t="s">
        <v>29</v>
      </c>
      <c r="G18" s="41">
        <v>131.04</v>
      </c>
      <c r="H18" s="48">
        <v>67</v>
      </c>
      <c r="I18" s="37">
        <f t="shared" ref="I18:I20" si="3">E18*G18</f>
        <v>786.24</v>
      </c>
      <c r="J18" s="38">
        <f t="shared" si="1"/>
        <v>401.99812867171482</v>
      </c>
      <c r="K18" s="64"/>
      <c r="L18" s="66"/>
      <c r="M18" s="66"/>
      <c r="N18" s="66"/>
    </row>
    <row r="19" spans="1:14" x14ac:dyDescent="0.3">
      <c r="A19" s="60"/>
      <c r="B19" s="62"/>
      <c r="C19" s="44" t="s">
        <v>39</v>
      </c>
      <c r="D19" s="45" t="s">
        <v>18</v>
      </c>
      <c r="E19" s="46">
        <v>3</v>
      </c>
      <c r="F19" s="46" t="s">
        <v>29</v>
      </c>
      <c r="G19" s="41">
        <v>150.6</v>
      </c>
      <c r="H19" s="48">
        <v>77</v>
      </c>
      <c r="I19" s="37">
        <f t="shared" si="3"/>
        <v>451.79999999999995</v>
      </c>
      <c r="J19" s="38">
        <f t="shared" si="1"/>
        <v>231.0016719244515</v>
      </c>
      <c r="K19" s="64"/>
      <c r="L19" s="66"/>
      <c r="M19" s="66"/>
      <c r="N19" s="66"/>
    </row>
    <row r="20" spans="1:14" x14ac:dyDescent="0.3">
      <c r="A20" s="60"/>
      <c r="B20" s="69"/>
      <c r="C20" s="44" t="s">
        <v>33</v>
      </c>
      <c r="D20" s="45" t="s">
        <v>18</v>
      </c>
      <c r="E20" s="46">
        <v>15</v>
      </c>
      <c r="F20" s="46" t="s">
        <v>29</v>
      </c>
      <c r="G20" s="41">
        <v>131.04</v>
      </c>
      <c r="H20" s="48">
        <v>67</v>
      </c>
      <c r="I20" s="37">
        <f t="shared" si="3"/>
        <v>1965.6</v>
      </c>
      <c r="J20" s="38">
        <f t="shared" si="1"/>
        <v>1004.995321679287</v>
      </c>
      <c r="K20" s="64"/>
      <c r="L20" s="66"/>
      <c r="M20" s="66"/>
      <c r="N20" s="66"/>
    </row>
    <row r="21" spans="1:14" ht="16.2" thickBot="1" x14ac:dyDescent="0.35">
      <c r="A21" s="60"/>
      <c r="B21" s="21" t="s">
        <v>19</v>
      </c>
      <c r="C21" s="21"/>
      <c r="D21" s="39"/>
      <c r="E21" s="22">
        <f>SUM(E18:E20)</f>
        <v>24</v>
      </c>
      <c r="F21" s="22"/>
      <c r="G21" s="22" t="s">
        <v>29</v>
      </c>
      <c r="H21" s="23" t="s">
        <v>29</v>
      </c>
      <c r="I21" s="33">
        <f>SUM(I18:I20)</f>
        <v>3203.64</v>
      </c>
      <c r="J21" s="40">
        <f t="shared" si="1"/>
        <v>1637.9951222754535</v>
      </c>
      <c r="K21" s="64"/>
      <c r="L21" s="66"/>
      <c r="M21" s="66"/>
      <c r="N21" s="66"/>
    </row>
    <row r="22" spans="1:14" ht="16.2" thickBot="1" x14ac:dyDescent="0.35">
      <c r="A22" s="24" t="s">
        <v>21</v>
      </c>
      <c r="B22" s="25"/>
      <c r="C22" s="25"/>
      <c r="D22" s="25"/>
      <c r="E22" s="26">
        <f>E12+E17+E21</f>
        <v>204</v>
      </c>
      <c r="F22" s="27"/>
      <c r="G22" s="42" t="s">
        <v>29</v>
      </c>
      <c r="H22" s="43" t="s">
        <v>29</v>
      </c>
      <c r="I22" s="28">
        <f t="shared" ref="I22:J22" si="4">I12+I17+I21</f>
        <v>29225.870000000003</v>
      </c>
      <c r="J22" s="28">
        <f t="shared" si="4"/>
        <v>14942.950051896127</v>
      </c>
      <c r="K22" s="56">
        <f>I22*5%</f>
        <v>1461.2935000000002</v>
      </c>
      <c r="L22" s="57">
        <f>J22*5%</f>
        <v>747.14750259480638</v>
      </c>
      <c r="M22" s="57">
        <v>291.42</v>
      </c>
      <c r="N22" s="58">
        <f>J22*1%</f>
        <v>149.42950051896128</v>
      </c>
    </row>
  </sheetData>
  <mergeCells count="19">
    <mergeCell ref="C2:C3"/>
    <mergeCell ref="D2:D3"/>
    <mergeCell ref="E2:E3"/>
    <mergeCell ref="A4:A21"/>
    <mergeCell ref="B4:B11"/>
    <mergeCell ref="K4:K21"/>
    <mergeCell ref="L4:L21"/>
    <mergeCell ref="A1:N1"/>
    <mergeCell ref="N4:N21"/>
    <mergeCell ref="B13:B16"/>
    <mergeCell ref="M4:M21"/>
    <mergeCell ref="B18:B20"/>
    <mergeCell ref="G2:H2"/>
    <mergeCell ref="I2:J2"/>
    <mergeCell ref="K2:L2"/>
    <mergeCell ref="M2:N2"/>
    <mergeCell ref="F2:F3"/>
    <mergeCell ref="A2:A3"/>
    <mergeCell ref="B2:B3"/>
  </mergeCells>
  <pageMargins left="0.7" right="0.7" top="0.75" bottom="0.75" header="0.3" footer="0.3"/>
  <pageSetup paperSize="9" scale="7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"/>
  <sheetViews>
    <sheetView topLeftCell="A4" zoomScaleNormal="100" workbookViewId="0">
      <selection activeCell="G21" sqref="G21:H23"/>
    </sheetView>
  </sheetViews>
  <sheetFormatPr defaultRowHeight="14.4" x14ac:dyDescent="0.3"/>
  <cols>
    <col min="1" max="2" width="10.88671875" style="2" customWidth="1"/>
    <col min="3" max="3" width="15.6640625" style="2" customWidth="1"/>
    <col min="4" max="4" width="32.33203125" style="2" customWidth="1"/>
    <col min="5" max="5" width="13.88671875" style="2" customWidth="1"/>
    <col min="6" max="6" width="12.44140625" style="2" customWidth="1"/>
    <col min="7" max="7" width="13.44140625" style="2" customWidth="1"/>
    <col min="8" max="8" width="13.5546875" style="2" customWidth="1"/>
    <col min="9" max="9" width="10.5546875" style="3" customWidth="1"/>
    <col min="10" max="10" width="10.5546875" customWidth="1"/>
  </cols>
  <sheetData>
    <row r="1" spans="1:10" x14ac:dyDescent="0.3">
      <c r="A1" s="5"/>
      <c r="B1" s="5"/>
      <c r="C1" s="5"/>
      <c r="D1" s="5"/>
      <c r="E1" s="5"/>
      <c r="F1" s="5"/>
      <c r="G1" s="5"/>
      <c r="H1" s="5"/>
    </row>
    <row r="2" spans="1:10" ht="50.4" customHeight="1" x14ac:dyDescent="0.3">
      <c r="A2" s="82" t="s">
        <v>6</v>
      </c>
      <c r="B2" s="82"/>
      <c r="C2" s="82"/>
      <c r="D2" s="82"/>
      <c r="E2" s="82"/>
      <c r="F2" s="82"/>
      <c r="G2" s="82"/>
      <c r="H2" s="82"/>
      <c r="I2" s="82"/>
      <c r="J2" s="82"/>
    </row>
    <row r="3" spans="1:10" ht="15" customHeight="1" x14ac:dyDescent="0.3">
      <c r="A3" s="83" t="s">
        <v>40</v>
      </c>
      <c r="B3" s="83"/>
      <c r="C3" s="83"/>
      <c r="D3" s="83"/>
      <c r="E3" s="83"/>
      <c r="F3" s="83"/>
      <c r="G3" s="83"/>
      <c r="H3" s="83"/>
      <c r="I3" s="83"/>
      <c r="J3" s="83"/>
    </row>
    <row r="4" spans="1:10" ht="15" thickBot="1" x14ac:dyDescent="0.35">
      <c r="A4" s="4"/>
      <c r="B4" s="4"/>
      <c r="C4" s="4"/>
      <c r="D4" s="52"/>
      <c r="E4" s="4"/>
      <c r="F4" s="4"/>
      <c r="G4" s="4"/>
      <c r="H4" s="5"/>
    </row>
    <row r="5" spans="1:10" ht="29.4" customHeight="1" x14ac:dyDescent="0.3">
      <c r="A5" s="78" t="s">
        <v>4</v>
      </c>
      <c r="B5" s="80" t="s">
        <v>3</v>
      </c>
      <c r="C5" s="80" t="s">
        <v>9</v>
      </c>
      <c r="D5" s="76" t="s">
        <v>0</v>
      </c>
      <c r="E5" s="76" t="s">
        <v>1</v>
      </c>
      <c r="F5" s="76" t="s">
        <v>2</v>
      </c>
      <c r="G5" s="70" t="s">
        <v>43</v>
      </c>
      <c r="H5" s="71"/>
      <c r="I5" s="70" t="s">
        <v>44</v>
      </c>
      <c r="J5" s="84"/>
    </row>
    <row r="6" spans="1:10" ht="37.799999999999997" customHeight="1" thickBot="1" x14ac:dyDescent="0.35">
      <c r="A6" s="79"/>
      <c r="B6" s="81"/>
      <c r="C6" s="81"/>
      <c r="D6" s="77"/>
      <c r="E6" s="77"/>
      <c r="F6" s="77"/>
      <c r="G6" s="34" t="s">
        <v>26</v>
      </c>
      <c r="H6" s="34" t="s">
        <v>27</v>
      </c>
      <c r="I6" s="34" t="s">
        <v>26</v>
      </c>
      <c r="J6" s="53" t="s">
        <v>27</v>
      </c>
    </row>
    <row r="7" spans="1:10" ht="15.6" x14ac:dyDescent="0.3">
      <c r="A7" s="59" t="s">
        <v>34</v>
      </c>
      <c r="B7" s="61" t="s">
        <v>35</v>
      </c>
      <c r="C7" s="49" t="s">
        <v>28</v>
      </c>
      <c r="D7" s="45" t="s">
        <v>20</v>
      </c>
      <c r="E7" s="50">
        <v>111</v>
      </c>
      <c r="F7" s="47" t="s">
        <v>32</v>
      </c>
      <c r="G7" s="46"/>
      <c r="H7" s="51"/>
      <c r="I7" s="37">
        <f t="shared" ref="I7:I14" si="0">E7*G7</f>
        <v>0</v>
      </c>
      <c r="J7" s="38">
        <f t="shared" ref="J7:J24" si="1">I7/1.95583</f>
        <v>0</v>
      </c>
    </row>
    <row r="8" spans="1:10" ht="15.6" x14ac:dyDescent="0.3">
      <c r="A8" s="60"/>
      <c r="B8" s="62"/>
      <c r="C8" s="49" t="s">
        <v>36</v>
      </c>
      <c r="D8" s="45" t="s">
        <v>20</v>
      </c>
      <c r="E8" s="50">
        <v>8</v>
      </c>
      <c r="F8" s="47" t="s">
        <v>32</v>
      </c>
      <c r="G8" s="46"/>
      <c r="H8" s="51"/>
      <c r="I8" s="37">
        <f t="shared" si="0"/>
        <v>0</v>
      </c>
      <c r="J8" s="38">
        <f t="shared" si="1"/>
        <v>0</v>
      </c>
    </row>
    <row r="9" spans="1:10" ht="15.6" x14ac:dyDescent="0.3">
      <c r="A9" s="60"/>
      <c r="B9" s="62"/>
      <c r="C9" s="49" t="s">
        <v>30</v>
      </c>
      <c r="D9" s="45" t="s">
        <v>20</v>
      </c>
      <c r="E9" s="50">
        <v>2</v>
      </c>
      <c r="F9" s="47" t="s">
        <v>32</v>
      </c>
      <c r="G9" s="46"/>
      <c r="H9" s="51"/>
      <c r="I9" s="37">
        <f t="shared" si="0"/>
        <v>0</v>
      </c>
      <c r="J9" s="38">
        <f t="shared" si="1"/>
        <v>0</v>
      </c>
    </row>
    <row r="10" spans="1:10" ht="15.6" x14ac:dyDescent="0.3">
      <c r="A10" s="60"/>
      <c r="B10" s="62"/>
      <c r="C10" s="49" t="s">
        <v>31</v>
      </c>
      <c r="D10" s="45" t="s">
        <v>20</v>
      </c>
      <c r="E10" s="50">
        <v>1</v>
      </c>
      <c r="F10" s="47" t="s">
        <v>32</v>
      </c>
      <c r="G10" s="46"/>
      <c r="H10" s="51"/>
      <c r="I10" s="37">
        <f t="shared" si="0"/>
        <v>0</v>
      </c>
      <c r="J10" s="38">
        <f t="shared" si="1"/>
        <v>0</v>
      </c>
    </row>
    <row r="11" spans="1:10" ht="15.6" x14ac:dyDescent="0.3">
      <c r="A11" s="60"/>
      <c r="B11" s="62"/>
      <c r="C11" s="49" t="s">
        <v>28</v>
      </c>
      <c r="D11" s="45" t="s">
        <v>18</v>
      </c>
      <c r="E11" s="50">
        <v>25</v>
      </c>
      <c r="F11" s="47" t="s">
        <v>32</v>
      </c>
      <c r="G11" s="46"/>
      <c r="H11" s="51"/>
      <c r="I11" s="37">
        <f t="shared" si="0"/>
        <v>0</v>
      </c>
      <c r="J11" s="38">
        <f t="shared" si="1"/>
        <v>0</v>
      </c>
    </row>
    <row r="12" spans="1:10" ht="15.6" x14ac:dyDescent="0.3">
      <c r="A12" s="60"/>
      <c r="B12" s="62"/>
      <c r="C12" s="49" t="s">
        <v>36</v>
      </c>
      <c r="D12" s="45" t="s">
        <v>18</v>
      </c>
      <c r="E12" s="50">
        <v>1</v>
      </c>
      <c r="F12" s="47" t="s">
        <v>32</v>
      </c>
      <c r="G12" s="46"/>
      <c r="H12" s="51"/>
      <c r="I12" s="37">
        <f t="shared" si="0"/>
        <v>0</v>
      </c>
      <c r="J12" s="38">
        <f t="shared" si="1"/>
        <v>0</v>
      </c>
    </row>
    <row r="13" spans="1:10" ht="15.6" x14ac:dyDescent="0.3">
      <c r="A13" s="60"/>
      <c r="B13" s="62"/>
      <c r="C13" s="49" t="s">
        <v>30</v>
      </c>
      <c r="D13" s="45" t="s">
        <v>18</v>
      </c>
      <c r="E13" s="50">
        <v>1</v>
      </c>
      <c r="F13" s="47" t="s">
        <v>32</v>
      </c>
      <c r="G13" s="46"/>
      <c r="H13" s="51"/>
      <c r="I13" s="37">
        <f t="shared" si="0"/>
        <v>0</v>
      </c>
      <c r="J13" s="38">
        <f t="shared" si="1"/>
        <v>0</v>
      </c>
    </row>
    <row r="14" spans="1:10" ht="15.6" x14ac:dyDescent="0.3">
      <c r="A14" s="60"/>
      <c r="B14" s="62"/>
      <c r="C14" s="49" t="s">
        <v>31</v>
      </c>
      <c r="D14" s="45" t="s">
        <v>18</v>
      </c>
      <c r="E14" s="50">
        <v>2</v>
      </c>
      <c r="F14" s="47" t="s">
        <v>32</v>
      </c>
      <c r="G14" s="51"/>
      <c r="H14" s="51"/>
      <c r="I14" s="37">
        <f t="shared" si="0"/>
        <v>0</v>
      </c>
      <c r="J14" s="38">
        <f t="shared" si="1"/>
        <v>0</v>
      </c>
    </row>
    <row r="15" spans="1:10" x14ac:dyDescent="0.3">
      <c r="A15" s="60"/>
      <c r="B15" s="21" t="s">
        <v>19</v>
      </c>
      <c r="C15" s="21"/>
      <c r="D15" s="39"/>
      <c r="E15" s="22">
        <f>SUM(E7:E14)</f>
        <v>151</v>
      </c>
      <c r="F15" s="22"/>
      <c r="G15" s="22" t="s">
        <v>29</v>
      </c>
      <c r="H15" s="23" t="s">
        <v>29</v>
      </c>
      <c r="I15" s="33">
        <f>SUM(I7:I14)</f>
        <v>0</v>
      </c>
      <c r="J15" s="40">
        <f t="shared" si="1"/>
        <v>0</v>
      </c>
    </row>
    <row r="16" spans="1:10" ht="15.6" x14ac:dyDescent="0.3">
      <c r="A16" s="60"/>
      <c r="B16" s="68" t="s">
        <v>37</v>
      </c>
      <c r="C16" s="44" t="s">
        <v>36</v>
      </c>
      <c r="D16" s="45" t="s">
        <v>20</v>
      </c>
      <c r="E16" s="46">
        <v>13</v>
      </c>
      <c r="F16" s="46" t="s">
        <v>29</v>
      </c>
      <c r="G16" s="41"/>
      <c r="H16" s="48"/>
      <c r="I16" s="37">
        <f t="shared" ref="I16:I19" si="2">E16*G16</f>
        <v>0</v>
      </c>
      <c r="J16" s="38">
        <f t="shared" si="1"/>
        <v>0</v>
      </c>
    </row>
    <row r="17" spans="1:10" ht="15.6" x14ac:dyDescent="0.3">
      <c r="A17" s="60"/>
      <c r="B17" s="62"/>
      <c r="C17" s="44" t="s">
        <v>30</v>
      </c>
      <c r="D17" s="45" t="s">
        <v>20</v>
      </c>
      <c r="E17" s="46">
        <v>9</v>
      </c>
      <c r="F17" s="46" t="s">
        <v>29</v>
      </c>
      <c r="G17" s="41"/>
      <c r="H17" s="48"/>
      <c r="I17" s="37">
        <f t="shared" si="2"/>
        <v>0</v>
      </c>
      <c r="J17" s="38">
        <f t="shared" si="1"/>
        <v>0</v>
      </c>
    </row>
    <row r="18" spans="1:10" ht="15.6" x14ac:dyDescent="0.3">
      <c r="A18" s="60"/>
      <c r="B18" s="62"/>
      <c r="C18" s="44" t="s">
        <v>36</v>
      </c>
      <c r="D18" s="45" t="s">
        <v>18</v>
      </c>
      <c r="E18" s="46">
        <v>5</v>
      </c>
      <c r="F18" s="46" t="s">
        <v>29</v>
      </c>
      <c r="G18" s="41"/>
      <c r="H18" s="48"/>
      <c r="I18" s="37">
        <f t="shared" si="2"/>
        <v>0</v>
      </c>
      <c r="J18" s="38">
        <f t="shared" si="1"/>
        <v>0</v>
      </c>
    </row>
    <row r="19" spans="1:10" ht="15.6" x14ac:dyDescent="0.3">
      <c r="A19" s="60"/>
      <c r="B19" s="62"/>
      <c r="C19" s="44" t="s">
        <v>30</v>
      </c>
      <c r="D19" s="45" t="s">
        <v>18</v>
      </c>
      <c r="E19" s="46">
        <v>2</v>
      </c>
      <c r="F19" s="46" t="s">
        <v>29</v>
      </c>
      <c r="G19" s="41"/>
      <c r="H19" s="48"/>
      <c r="I19" s="37">
        <f t="shared" si="2"/>
        <v>0</v>
      </c>
      <c r="J19" s="38">
        <f t="shared" si="1"/>
        <v>0</v>
      </c>
    </row>
    <row r="20" spans="1:10" x14ac:dyDescent="0.3">
      <c r="A20" s="60"/>
      <c r="B20" s="21" t="s">
        <v>19</v>
      </c>
      <c r="C20" s="21"/>
      <c r="D20" s="39"/>
      <c r="E20" s="22">
        <f>SUM(E16:E19)</f>
        <v>29</v>
      </c>
      <c r="F20" s="22"/>
      <c r="G20" s="22" t="s">
        <v>29</v>
      </c>
      <c r="H20" s="23" t="s">
        <v>29</v>
      </c>
      <c r="I20" s="33">
        <f>SUM(I16:I19)</f>
        <v>0</v>
      </c>
      <c r="J20" s="40">
        <f t="shared" si="1"/>
        <v>0</v>
      </c>
    </row>
    <row r="21" spans="1:10" ht="15.6" x14ac:dyDescent="0.3">
      <c r="A21" s="60"/>
      <c r="B21" s="68" t="s">
        <v>38</v>
      </c>
      <c r="C21" s="44" t="s">
        <v>28</v>
      </c>
      <c r="D21" s="45" t="s">
        <v>18</v>
      </c>
      <c r="E21" s="46">
        <v>6</v>
      </c>
      <c r="F21" s="46" t="s">
        <v>29</v>
      </c>
      <c r="G21" s="41"/>
      <c r="H21" s="48"/>
      <c r="I21" s="37">
        <f t="shared" ref="I21:I23" si="3">E21*G21</f>
        <v>0</v>
      </c>
      <c r="J21" s="38">
        <f t="shared" si="1"/>
        <v>0</v>
      </c>
    </row>
    <row r="22" spans="1:10" ht="15.6" x14ac:dyDescent="0.3">
      <c r="A22" s="60"/>
      <c r="B22" s="62"/>
      <c r="C22" s="44" t="s">
        <v>39</v>
      </c>
      <c r="D22" s="45" t="s">
        <v>18</v>
      </c>
      <c r="E22" s="46">
        <v>3</v>
      </c>
      <c r="F22" s="46" t="s">
        <v>29</v>
      </c>
      <c r="G22" s="41"/>
      <c r="H22" s="48"/>
      <c r="I22" s="37">
        <f t="shared" si="3"/>
        <v>0</v>
      </c>
      <c r="J22" s="38">
        <f t="shared" si="1"/>
        <v>0</v>
      </c>
    </row>
    <row r="23" spans="1:10" ht="15.6" x14ac:dyDescent="0.3">
      <c r="A23" s="60"/>
      <c r="B23" s="69"/>
      <c r="C23" s="44" t="s">
        <v>33</v>
      </c>
      <c r="D23" s="45" t="s">
        <v>18</v>
      </c>
      <c r="E23" s="46">
        <v>15</v>
      </c>
      <c r="F23" s="46" t="s">
        <v>29</v>
      </c>
      <c r="G23" s="41"/>
      <c r="H23" s="48"/>
      <c r="I23" s="37">
        <f t="shared" si="3"/>
        <v>0</v>
      </c>
      <c r="J23" s="38">
        <f t="shared" si="1"/>
        <v>0</v>
      </c>
    </row>
    <row r="24" spans="1:10" ht="15" thickBot="1" x14ac:dyDescent="0.35">
      <c r="A24" s="60"/>
      <c r="B24" s="21" t="s">
        <v>19</v>
      </c>
      <c r="C24" s="21"/>
      <c r="D24" s="39"/>
      <c r="E24" s="22">
        <f>SUM(E21:E23)</f>
        <v>24</v>
      </c>
      <c r="F24" s="22"/>
      <c r="G24" s="22" t="s">
        <v>29</v>
      </c>
      <c r="H24" s="23" t="s">
        <v>29</v>
      </c>
      <c r="I24" s="33">
        <f>SUM(I21:I23)</f>
        <v>0</v>
      </c>
      <c r="J24" s="40">
        <f t="shared" si="1"/>
        <v>0</v>
      </c>
    </row>
    <row r="25" spans="1:10" ht="15" thickBot="1" x14ac:dyDescent="0.35">
      <c r="A25" s="24" t="s">
        <v>21</v>
      </c>
      <c r="B25" s="25"/>
      <c r="C25" s="25"/>
      <c r="D25" s="25"/>
      <c r="E25" s="26">
        <f>E15+E20+E24</f>
        <v>204</v>
      </c>
      <c r="F25" s="27"/>
      <c r="G25" s="42" t="s">
        <v>29</v>
      </c>
      <c r="H25" s="43" t="s">
        <v>29</v>
      </c>
      <c r="I25" s="28">
        <f t="shared" ref="I25:J25" si="4">I15+I20+I24</f>
        <v>0</v>
      </c>
      <c r="J25" s="28">
        <f t="shared" si="4"/>
        <v>0</v>
      </c>
    </row>
    <row r="26" spans="1:10" x14ac:dyDescent="0.3">
      <c r="A26" s="4"/>
      <c r="B26" s="4"/>
      <c r="C26" s="4"/>
      <c r="D26" s="55"/>
      <c r="E26" s="4"/>
      <c r="F26" s="4"/>
      <c r="G26" s="4"/>
      <c r="H26" s="31"/>
    </row>
    <row r="27" spans="1:10" x14ac:dyDescent="0.3">
      <c r="A27" s="4"/>
      <c r="B27" s="4"/>
      <c r="C27" s="4"/>
      <c r="D27" s="55"/>
      <c r="E27" s="4"/>
      <c r="F27" s="4"/>
      <c r="G27" s="4"/>
      <c r="H27" s="31"/>
    </row>
    <row r="28" spans="1:10" x14ac:dyDescent="0.3">
      <c r="A28" s="4"/>
      <c r="B28" s="4"/>
      <c r="C28" s="4"/>
      <c r="D28" s="55"/>
      <c r="E28" s="4"/>
      <c r="F28" s="4"/>
      <c r="G28" s="4"/>
      <c r="H28" s="31"/>
    </row>
    <row r="29" spans="1:10" x14ac:dyDescent="0.3">
      <c r="A29" s="4"/>
      <c r="B29" s="4"/>
      <c r="C29" s="4"/>
      <c r="D29" s="55"/>
      <c r="E29" s="4"/>
      <c r="F29" s="4"/>
      <c r="G29" s="4"/>
      <c r="H29" s="31"/>
    </row>
    <row r="30" spans="1:10" x14ac:dyDescent="0.3">
      <c r="A30" s="4"/>
      <c r="B30" s="4"/>
      <c r="C30" s="4"/>
      <c r="D30" s="55"/>
      <c r="E30" s="4"/>
      <c r="F30" s="4"/>
      <c r="G30" s="4"/>
      <c r="H30" s="31"/>
    </row>
    <row r="31" spans="1:10" x14ac:dyDescent="0.3">
      <c r="A31" s="4"/>
      <c r="B31" s="4"/>
      <c r="C31" s="4"/>
      <c r="D31" s="55"/>
      <c r="E31" s="4"/>
      <c r="F31" s="4"/>
      <c r="G31" s="4"/>
      <c r="H31" s="31"/>
    </row>
    <row r="32" spans="1:10" x14ac:dyDescent="0.3">
      <c r="A32" s="4"/>
      <c r="B32" s="4"/>
      <c r="C32" s="4"/>
      <c r="D32" s="55"/>
      <c r="E32" s="4"/>
      <c r="F32" s="4"/>
      <c r="G32" s="4"/>
      <c r="H32" s="31"/>
    </row>
    <row r="33" spans="1:8" x14ac:dyDescent="0.3">
      <c r="A33" s="4"/>
      <c r="B33" s="4"/>
      <c r="C33" s="4"/>
      <c r="D33" s="55"/>
      <c r="E33" s="4"/>
      <c r="F33" s="4"/>
      <c r="G33" s="4"/>
      <c r="H33" s="31"/>
    </row>
    <row r="34" spans="1:8" x14ac:dyDescent="0.3">
      <c r="A34" s="4"/>
      <c r="B34" s="4"/>
      <c r="C34" s="4"/>
      <c r="D34" s="55"/>
      <c r="E34" s="4"/>
      <c r="F34" s="4"/>
      <c r="G34" s="4"/>
      <c r="H34" s="31"/>
    </row>
    <row r="35" spans="1:8" x14ac:dyDescent="0.3">
      <c r="A35" s="4"/>
      <c r="B35" s="4"/>
      <c r="C35" s="4"/>
      <c r="D35" s="55"/>
      <c r="E35" s="4"/>
      <c r="F35" s="4"/>
      <c r="G35" s="4"/>
      <c r="H35" s="31"/>
    </row>
    <row r="36" spans="1:8" x14ac:dyDescent="0.3">
      <c r="A36" s="4"/>
      <c r="B36" s="4"/>
      <c r="C36" s="4"/>
      <c r="D36" s="55"/>
      <c r="E36" s="4"/>
      <c r="F36" s="4"/>
      <c r="G36" s="4"/>
      <c r="H36" s="31"/>
    </row>
    <row r="37" spans="1:8" x14ac:dyDescent="0.3">
      <c r="A37" s="4"/>
      <c r="B37" s="4"/>
      <c r="C37" s="4"/>
      <c r="D37" s="55"/>
      <c r="E37" s="4"/>
      <c r="F37" s="4"/>
      <c r="G37" s="4"/>
      <c r="H37" s="31"/>
    </row>
    <row r="38" spans="1:8" x14ac:dyDescent="0.3">
      <c r="A38" s="4"/>
      <c r="B38" s="4"/>
      <c r="C38" s="4"/>
      <c r="D38" s="55"/>
      <c r="E38" s="4"/>
      <c r="F38" s="4"/>
      <c r="G38" s="4"/>
      <c r="H38" s="31"/>
    </row>
    <row r="39" spans="1:8" x14ac:dyDescent="0.3">
      <c r="A39" s="4"/>
      <c r="B39" s="4"/>
      <c r="C39" s="4"/>
      <c r="D39" s="55"/>
      <c r="E39" s="4"/>
      <c r="F39" s="4"/>
      <c r="G39" s="4"/>
      <c r="H39" s="31"/>
    </row>
    <row r="40" spans="1:8" x14ac:dyDescent="0.3">
      <c r="A40" s="4"/>
      <c r="B40" s="4"/>
      <c r="C40" s="4"/>
      <c r="D40" s="55"/>
      <c r="E40" s="4"/>
      <c r="F40" s="4"/>
      <c r="G40" s="4"/>
      <c r="H40" s="31"/>
    </row>
    <row r="41" spans="1:8" x14ac:dyDescent="0.3">
      <c r="A41" s="4"/>
      <c r="B41" s="4"/>
      <c r="C41" s="4"/>
      <c r="D41" s="55"/>
      <c r="E41" s="4"/>
      <c r="F41" s="4"/>
      <c r="G41" s="4"/>
      <c r="H41" s="31"/>
    </row>
    <row r="42" spans="1:8" x14ac:dyDescent="0.3">
      <c r="A42" s="4"/>
      <c r="B42" s="4"/>
      <c r="C42" s="4"/>
      <c r="D42" s="55"/>
      <c r="E42" s="4"/>
      <c r="F42" s="4"/>
      <c r="G42" s="4"/>
      <c r="H42" s="31"/>
    </row>
    <row r="43" spans="1:8" x14ac:dyDescent="0.3">
      <c r="A43" s="4"/>
      <c r="B43" s="4"/>
      <c r="C43" s="4"/>
      <c r="D43" s="55"/>
      <c r="E43" s="4"/>
      <c r="F43" s="4"/>
      <c r="G43" s="4"/>
      <c r="H43" s="31"/>
    </row>
    <row r="44" spans="1:8" x14ac:dyDescent="0.3">
      <c r="A44" s="4"/>
      <c r="B44" s="4"/>
      <c r="C44" s="4"/>
      <c r="D44" s="55"/>
      <c r="E44" s="4"/>
      <c r="F44" s="4"/>
      <c r="G44" s="4"/>
      <c r="H44" s="31"/>
    </row>
    <row r="45" spans="1:8" x14ac:dyDescent="0.3">
      <c r="A45" s="4"/>
      <c r="B45" s="4"/>
      <c r="C45" s="4"/>
      <c r="D45" s="55"/>
      <c r="E45" s="4"/>
      <c r="F45" s="4"/>
      <c r="G45" s="4"/>
      <c r="H45" s="31"/>
    </row>
    <row r="46" spans="1:8" x14ac:dyDescent="0.3">
      <c r="A46" s="4"/>
      <c r="B46" s="4"/>
      <c r="C46" s="4"/>
      <c r="D46" s="55"/>
      <c r="E46" s="4"/>
      <c r="F46" s="4"/>
      <c r="G46" s="4"/>
      <c r="H46" s="31"/>
    </row>
    <row r="47" spans="1:8" x14ac:dyDescent="0.3">
      <c r="A47" s="4"/>
      <c r="B47" s="4"/>
      <c r="C47" s="4"/>
      <c r="D47" s="55"/>
      <c r="E47" s="4"/>
      <c r="F47" s="4"/>
      <c r="G47" s="4"/>
      <c r="H47" s="31"/>
    </row>
    <row r="48" spans="1:8" x14ac:dyDescent="0.3">
      <c r="A48" s="4"/>
      <c r="B48" s="4"/>
      <c r="C48" s="4"/>
      <c r="D48" s="55"/>
      <c r="E48" s="4"/>
      <c r="F48" s="4"/>
      <c r="G48" s="4"/>
      <c r="H48" s="31"/>
    </row>
    <row r="49" spans="1:9" x14ac:dyDescent="0.3">
      <c r="A49" s="4"/>
      <c r="B49" s="4"/>
      <c r="C49" s="4"/>
      <c r="D49" s="55"/>
      <c r="E49" s="4"/>
      <c r="F49" s="4"/>
      <c r="G49" s="4"/>
      <c r="H49" s="31"/>
    </row>
    <row r="50" spans="1:9" x14ac:dyDescent="0.3">
      <c r="A50" s="4"/>
      <c r="B50" s="4"/>
      <c r="C50" s="4"/>
      <c r="D50" s="54"/>
      <c r="E50" s="4"/>
      <c r="F50" s="4"/>
      <c r="G50" s="4"/>
      <c r="H50" s="31"/>
    </row>
    <row r="51" spans="1:9" x14ac:dyDescent="0.3">
      <c r="A51" s="4"/>
      <c r="B51" s="4"/>
      <c r="C51" s="4"/>
      <c r="D51" s="54"/>
      <c r="E51" s="4"/>
      <c r="F51" s="4"/>
      <c r="G51" s="4"/>
      <c r="H51" s="31"/>
    </row>
    <row r="52" spans="1:9" ht="15.6" customHeight="1" x14ac:dyDescent="0.3">
      <c r="A52" s="1"/>
      <c r="B52" s="12"/>
      <c r="C52" s="29"/>
      <c r="D52" s="29"/>
      <c r="E52" s="13"/>
      <c r="F52" s="32"/>
      <c r="G52" s="32"/>
      <c r="H52" s="32"/>
      <c r="I52" s="30"/>
    </row>
    <row r="53" spans="1:9" x14ac:dyDescent="0.3">
      <c r="A53" s="1"/>
      <c r="B53" s="12"/>
      <c r="C53" s="29"/>
      <c r="D53" s="29"/>
      <c r="E53" s="13"/>
      <c r="F53" s="14"/>
      <c r="G53" s="14"/>
      <c r="H53" s="12"/>
      <c r="I53" s="12"/>
    </row>
    <row r="54" spans="1:9" x14ac:dyDescent="0.3">
      <c r="A54" s="1"/>
      <c r="B54" s="10" t="s">
        <v>7</v>
      </c>
      <c r="C54" s="10"/>
      <c r="D54" s="10"/>
      <c r="E54" s="10"/>
      <c r="F54" s="10" t="s">
        <v>8</v>
      </c>
      <c r="G54" s="11"/>
      <c r="H54" s="11"/>
      <c r="I54" s="12"/>
    </row>
    <row r="55" spans="1:9" x14ac:dyDescent="0.3">
      <c r="A55" s="1"/>
      <c r="B55" s="11"/>
      <c r="C55" s="11"/>
      <c r="D55" s="11"/>
      <c r="E55" s="11"/>
      <c r="F55" s="11"/>
      <c r="G55" s="11"/>
      <c r="H55" s="11"/>
      <c r="I55" s="12"/>
    </row>
  </sheetData>
  <mergeCells count="14">
    <mergeCell ref="B7:B14"/>
    <mergeCell ref="A7:A24"/>
    <mergeCell ref="B16:B19"/>
    <mergeCell ref="B21:B23"/>
    <mergeCell ref="A2:J2"/>
    <mergeCell ref="A3:J3"/>
    <mergeCell ref="G5:H5"/>
    <mergeCell ref="I5:J5"/>
    <mergeCell ref="A5:A6"/>
    <mergeCell ref="B5:B6"/>
    <mergeCell ref="C5:C6"/>
    <mergeCell ref="D5:D6"/>
    <mergeCell ref="E5:E6"/>
    <mergeCell ref="F5:F6"/>
  </mergeCells>
  <pageMargins left="0.7" right="0.7" top="0.7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C17" sqref="C17"/>
    </sheetView>
  </sheetViews>
  <sheetFormatPr defaultRowHeight="14.4" x14ac:dyDescent="0.3"/>
  <cols>
    <col min="1" max="1" width="13.33203125" customWidth="1"/>
    <col min="2" max="2" width="14.109375" customWidth="1"/>
    <col min="3" max="3" width="15.44140625" customWidth="1"/>
    <col min="4" max="4" width="16.88671875" customWidth="1"/>
    <col min="5" max="5" width="17.88671875" customWidth="1"/>
    <col min="6" max="6" width="18.77734375" customWidth="1"/>
  </cols>
  <sheetData>
    <row r="1" spans="1:8" ht="15.6" x14ac:dyDescent="0.3">
      <c r="A1" s="85" t="s">
        <v>16</v>
      </c>
      <c r="B1" s="85"/>
      <c r="C1" s="85"/>
      <c r="D1" s="85"/>
      <c r="E1" s="85"/>
      <c r="F1" s="85"/>
      <c r="G1" s="85"/>
    </row>
    <row r="2" spans="1:8" ht="15.6" x14ac:dyDescent="0.3">
      <c r="A2" s="15"/>
      <c r="B2" s="15"/>
      <c r="C2" s="15"/>
      <c r="D2" s="15"/>
      <c r="E2" s="15"/>
      <c r="F2" s="15"/>
    </row>
    <row r="3" spans="1:8" ht="15.6" x14ac:dyDescent="0.3">
      <c r="A3" s="85" t="s">
        <v>41</v>
      </c>
      <c r="B3" s="85"/>
      <c r="C3" s="85"/>
      <c r="D3" s="85"/>
      <c r="E3" s="85"/>
      <c r="F3" s="85"/>
      <c r="G3" s="85"/>
    </row>
    <row r="4" spans="1:8" ht="15.6" x14ac:dyDescent="0.3">
      <c r="A4" s="16"/>
      <c r="B4" s="16"/>
      <c r="C4" s="16"/>
      <c r="D4" s="16"/>
      <c r="E4" s="16"/>
      <c r="F4" s="8"/>
    </row>
    <row r="5" spans="1:8" ht="15.6" x14ac:dyDescent="0.3">
      <c r="A5" s="16"/>
      <c r="B5" s="16"/>
      <c r="C5" s="16"/>
      <c r="D5" s="16"/>
      <c r="E5" s="16"/>
      <c r="F5" s="8"/>
    </row>
    <row r="6" spans="1:8" ht="15.6" x14ac:dyDescent="0.3">
      <c r="A6" s="85" t="s">
        <v>17</v>
      </c>
      <c r="B6" s="85"/>
      <c r="C6" s="85"/>
      <c r="D6" s="85"/>
      <c r="E6" s="85"/>
      <c r="F6" s="85"/>
    </row>
    <row r="7" spans="1:8" ht="15.6" x14ac:dyDescent="0.3">
      <c r="A7" s="8"/>
      <c r="B7" s="8"/>
      <c r="C7" s="8"/>
      <c r="D7" s="8"/>
      <c r="E7" s="8"/>
      <c r="F7" s="8"/>
    </row>
    <row r="8" spans="1:8" ht="16.2" thickBot="1" x14ac:dyDescent="0.35">
      <c r="A8" s="86"/>
      <c r="B8" s="86"/>
      <c r="C8" s="86"/>
      <c r="D8" s="86"/>
      <c r="E8" s="86"/>
      <c r="F8" s="86"/>
    </row>
    <row r="9" spans="1:8" x14ac:dyDescent="0.3">
      <c r="A9" s="87" t="s">
        <v>10</v>
      </c>
      <c r="B9" s="90" t="s">
        <v>42</v>
      </c>
      <c r="C9" s="90"/>
      <c r="D9" s="90"/>
      <c r="E9" s="90"/>
      <c r="F9" s="92" t="s">
        <v>11</v>
      </c>
    </row>
    <row r="10" spans="1:8" x14ac:dyDescent="0.3">
      <c r="A10" s="88"/>
      <c r="B10" s="91"/>
      <c r="C10" s="91"/>
      <c r="D10" s="91"/>
      <c r="E10" s="91"/>
      <c r="F10" s="93"/>
    </row>
    <row r="11" spans="1:8" ht="16.2" thickBot="1" x14ac:dyDescent="0.35">
      <c r="A11" s="89"/>
      <c r="B11" s="17" t="s">
        <v>12</v>
      </c>
      <c r="C11" s="17" t="s">
        <v>13</v>
      </c>
      <c r="D11" s="17" t="s">
        <v>14</v>
      </c>
      <c r="E11" s="17" t="s">
        <v>15</v>
      </c>
      <c r="F11" s="94"/>
    </row>
    <row r="12" spans="1:8" ht="15.6" x14ac:dyDescent="0.3">
      <c r="A12" s="18" t="s">
        <v>34</v>
      </c>
      <c r="B12" s="18" t="s">
        <v>45</v>
      </c>
      <c r="C12" s="18" t="s">
        <v>47</v>
      </c>
      <c r="D12" s="18" t="s">
        <v>46</v>
      </c>
      <c r="E12" s="18" t="s">
        <v>48</v>
      </c>
      <c r="F12" s="19">
        <f>SUM(B12+C12+D12+E12)</f>
        <v>204</v>
      </c>
    </row>
    <row r="13" spans="1:8" ht="15.6" x14ac:dyDescent="0.3">
      <c r="A13" s="20"/>
      <c r="B13" s="20"/>
      <c r="C13" s="20"/>
      <c r="D13" s="20"/>
      <c r="E13" s="20"/>
      <c r="F13" s="20"/>
    </row>
    <row r="14" spans="1:8" ht="15.6" x14ac:dyDescent="0.3">
      <c r="A14" s="8"/>
      <c r="B14" s="8"/>
      <c r="C14" s="8"/>
      <c r="D14" s="8"/>
      <c r="E14" s="8"/>
      <c r="F14" s="8"/>
    </row>
    <row r="15" spans="1:8" ht="15.6" x14ac:dyDescent="0.3">
      <c r="A15" s="8"/>
      <c r="B15" s="8"/>
      <c r="C15" s="8"/>
      <c r="D15" s="8"/>
      <c r="E15" s="8"/>
      <c r="F15" s="8"/>
    </row>
    <row r="16" spans="1:8" x14ac:dyDescent="0.3">
      <c r="A16" s="10" t="s">
        <v>7</v>
      </c>
      <c r="B16" s="10"/>
      <c r="C16" s="10"/>
      <c r="D16" s="10"/>
      <c r="E16" s="10" t="s">
        <v>8</v>
      </c>
      <c r="F16" s="11"/>
      <c r="G16" s="11"/>
      <c r="H16" s="12"/>
    </row>
    <row r="17" spans="1:8" x14ac:dyDescent="0.3">
      <c r="A17" s="11"/>
      <c r="B17" s="11"/>
      <c r="C17" s="11"/>
      <c r="D17" s="11"/>
      <c r="E17" s="11"/>
      <c r="F17" s="11"/>
      <c r="G17" s="11"/>
      <c r="H17" s="12"/>
    </row>
  </sheetData>
  <mergeCells count="7">
    <mergeCell ref="A3:G3"/>
    <mergeCell ref="A1:G1"/>
    <mergeCell ref="A6:F6"/>
    <mergeCell ref="A8:F8"/>
    <mergeCell ref="A9:A11"/>
    <mergeCell ref="B9:E10"/>
    <mergeCell ref="F9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Приложение №3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Miro</cp:lastModifiedBy>
  <cp:lastPrinted>2026-01-20T08:31:28Z</cp:lastPrinted>
  <dcterms:created xsi:type="dcterms:W3CDTF">2019-10-11T07:43:52Z</dcterms:created>
  <dcterms:modified xsi:type="dcterms:W3CDTF">2026-02-06T14:16:06Z</dcterms:modified>
</cp:coreProperties>
</file>