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na\Desktop\"/>
    </mc:Choice>
  </mc:AlternateContent>
  <xr:revisionPtr revIDLastSave="0" documentId="13_ncr:1_{CBA0FF0F-2837-42B9-A5CA-DFA1DD987605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Прил 1 нач цени" sheetId="7" r:id="rId1"/>
    <sheet name="Прил 2 дост цени" sheetId="8" r:id="rId2"/>
    <sheet name="Приложение №3" sheetId="9" r:id="rId3"/>
  </sheets>
  <calcPr calcId="181029"/>
</workbook>
</file>

<file path=xl/calcChain.xml><?xml version="1.0" encoding="utf-8"?>
<calcChain xmlns="http://schemas.openxmlformats.org/spreadsheetml/2006/main">
  <c r="E31" i="8" l="1"/>
  <c r="I30" i="8"/>
  <c r="J30" i="8" s="1"/>
  <c r="I29" i="8"/>
  <c r="J29" i="8" s="1"/>
  <c r="I28" i="8"/>
  <c r="J28" i="8" s="1"/>
  <c r="I27" i="8"/>
  <c r="J27" i="8" s="1"/>
  <c r="E26" i="8"/>
  <c r="I25" i="8"/>
  <c r="J25" i="8" s="1"/>
  <c r="I24" i="8"/>
  <c r="J24" i="8" s="1"/>
  <c r="E23" i="8"/>
  <c r="I22" i="8"/>
  <c r="J22" i="8" s="1"/>
  <c r="I21" i="8"/>
  <c r="J21" i="8" s="1"/>
  <c r="I20" i="8"/>
  <c r="J20" i="8" s="1"/>
  <c r="I19" i="8"/>
  <c r="J19" i="8" s="1"/>
  <c r="I18" i="8"/>
  <c r="J18" i="8" s="1"/>
  <c r="I17" i="8"/>
  <c r="J17" i="8" s="1"/>
  <c r="I16" i="8"/>
  <c r="J16" i="8" s="1"/>
  <c r="E15" i="8"/>
  <c r="I14" i="8"/>
  <c r="J14" i="8" s="1"/>
  <c r="I13" i="8"/>
  <c r="J13" i="8" s="1"/>
  <c r="I12" i="8"/>
  <c r="J12" i="8" s="1"/>
  <c r="I11" i="8"/>
  <c r="J11" i="8" s="1"/>
  <c r="I10" i="8"/>
  <c r="J10" i="8" s="1"/>
  <c r="I9" i="8"/>
  <c r="J9" i="8" s="1"/>
  <c r="I8" i="8"/>
  <c r="J8" i="8" s="1"/>
  <c r="I7" i="8"/>
  <c r="J7" i="8" s="1"/>
  <c r="E32" i="8" l="1"/>
  <c r="I15" i="8"/>
  <c r="J15" i="8" s="1"/>
  <c r="I23" i="8"/>
  <c r="J23" i="8" s="1"/>
  <c r="I26" i="8"/>
  <c r="J26" i="8" s="1"/>
  <c r="I31" i="8"/>
  <c r="J31" i="8" s="1"/>
  <c r="E28" i="7"/>
  <c r="I27" i="7"/>
  <c r="J27" i="7" s="1"/>
  <c r="I26" i="7"/>
  <c r="J26" i="7" s="1"/>
  <c r="I25" i="7"/>
  <c r="J25" i="7" s="1"/>
  <c r="I24" i="7"/>
  <c r="E23" i="7"/>
  <c r="I22" i="7"/>
  <c r="J22" i="7" s="1"/>
  <c r="I21" i="7"/>
  <c r="E20" i="7"/>
  <c r="I19" i="7"/>
  <c r="J19" i="7" s="1"/>
  <c r="I18" i="7"/>
  <c r="J18" i="7" s="1"/>
  <c r="I17" i="7"/>
  <c r="J17" i="7" s="1"/>
  <c r="I16" i="7"/>
  <c r="J16" i="7" s="1"/>
  <c r="I15" i="7"/>
  <c r="J15" i="7" s="1"/>
  <c r="I14" i="7"/>
  <c r="J14" i="7" s="1"/>
  <c r="I13" i="7"/>
  <c r="E12" i="7"/>
  <c r="I11" i="7"/>
  <c r="J11" i="7" s="1"/>
  <c r="I10" i="7"/>
  <c r="J10" i="7" s="1"/>
  <c r="I9" i="7"/>
  <c r="J9" i="7" s="1"/>
  <c r="I8" i="7"/>
  <c r="J8" i="7" s="1"/>
  <c r="I7" i="7"/>
  <c r="J7" i="7" s="1"/>
  <c r="I6" i="7"/>
  <c r="J6" i="7" s="1"/>
  <c r="I5" i="7"/>
  <c r="J5" i="7" s="1"/>
  <c r="I4" i="7"/>
  <c r="J4" i="7" s="1"/>
  <c r="I32" i="8" l="1"/>
  <c r="J32" i="8"/>
  <c r="I23" i="7"/>
  <c r="J23" i="7" s="1"/>
  <c r="I20" i="7"/>
  <c r="J20" i="7" s="1"/>
  <c r="I12" i="7"/>
  <c r="J12" i="7" s="1"/>
  <c r="E29" i="7"/>
  <c r="I28" i="7"/>
  <c r="J28" i="7" s="1"/>
  <c r="J24" i="7"/>
  <c r="J13" i="7"/>
  <c r="J21" i="7"/>
  <c r="J29" i="7" l="1"/>
  <c r="K29" i="7"/>
  <c r="L29" i="7"/>
  <c r="N29" i="7"/>
  <c r="F12" i="9" l="1"/>
</calcChain>
</file>

<file path=xl/sharedStrings.xml><?xml version="1.0" encoding="utf-8"?>
<sst xmlns="http://schemas.openxmlformats.org/spreadsheetml/2006/main" count="218" uniqueCount="50">
  <si>
    <t>Сортимент</t>
  </si>
  <si>
    <t>Прогнозно количество дървесина, пл. куб.м.</t>
  </si>
  <si>
    <t>Прогнозно количество дървесина, пр. куб.м.</t>
  </si>
  <si>
    <t>Отдел,
подотдел</t>
  </si>
  <si>
    <t>№ на
ел. търг,
обект</t>
  </si>
  <si>
    <t>ПРИЛОЖЕНИЕ №1 (НАЧАЛНИ ЦЕНИ)
ТП "ДГС СМЯДОВО"</t>
  </si>
  <si>
    <t>ПРИЛОЖЕНИЕ №2 (ДОСТИГНАТИ ЦЕНИ)
ТП "ДГС СМЯДОВО"</t>
  </si>
  <si>
    <t>ПРОДАВАЧ:</t>
  </si>
  <si>
    <t>КУПУВАЧ:</t>
  </si>
  <si>
    <t>Дървесен вид</t>
  </si>
  <si>
    <t>Обект</t>
  </si>
  <si>
    <t>ОБЩО</t>
  </si>
  <si>
    <t>І</t>
  </si>
  <si>
    <t>ІІ</t>
  </si>
  <si>
    <t>ІІІ</t>
  </si>
  <si>
    <t>ІV</t>
  </si>
  <si>
    <t>ПРИЛОЖЕНИЕ № 3</t>
  </si>
  <si>
    <t xml:space="preserve">График за продажба на прогнозно количество дървесина </t>
  </si>
  <si>
    <t>Трупи за бичене dтк  18-29 см</t>
  </si>
  <si>
    <t>ВСИЧКО ЗА ОТДЕЛА</t>
  </si>
  <si>
    <t>Трупи за бичене dтк  &gt; 30 см</t>
  </si>
  <si>
    <t xml:space="preserve">ВСИЧКО ЗА ОБЕКТА:                                                                                                      </t>
  </si>
  <si>
    <t>черен бор</t>
  </si>
  <si>
    <t xml:space="preserve"> Начална единична цена, без ДДС</t>
  </si>
  <si>
    <t>Начална обща цена, без ДДС</t>
  </si>
  <si>
    <t>Гаранция за участие</t>
  </si>
  <si>
    <t>Стъпка на наддаване</t>
  </si>
  <si>
    <t>лева</t>
  </si>
  <si>
    <t>евро</t>
  </si>
  <si>
    <t xml:space="preserve"> х</t>
  </si>
  <si>
    <t>цер</t>
  </si>
  <si>
    <t>ср.липа</t>
  </si>
  <si>
    <t>бял бор</t>
  </si>
  <si>
    <t xml:space="preserve"> 8-5-26</t>
  </si>
  <si>
    <t>112 а</t>
  </si>
  <si>
    <t>x</t>
  </si>
  <si>
    <t>акация</t>
  </si>
  <si>
    <t>пляс</t>
  </si>
  <si>
    <t>112 б</t>
  </si>
  <si>
    <t>мъждрян</t>
  </si>
  <si>
    <t>112 в</t>
  </si>
  <si>
    <t>112 к</t>
  </si>
  <si>
    <t>към Договор № ………... / …………………...2026 год</t>
  </si>
  <si>
    <t xml:space="preserve"> Договор № …………… / ……………..…… 2026 год.</t>
  </si>
  <si>
    <t>тримесечие - 2026 г. пл.куб.м.</t>
  </si>
  <si>
    <t xml:space="preserve"> Достигната единична цена, без ДДС</t>
  </si>
  <si>
    <t>Обща договорена цена, без ДДС</t>
  </si>
  <si>
    <t>40</t>
  </si>
  <si>
    <t>60</t>
  </si>
  <si>
    <t>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</si>
</sst>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7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indexed="17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2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 applyNumberFormat="0" applyFont="0" applyFill="0" applyBorder="0" applyAlignment="0" applyProtection="0">
      <alignment vertical="top"/>
    </xf>
    <xf numFmtId="0" fontId="4" fillId="0" borderId="0"/>
    <xf numFmtId="0" fontId="10" fillId="4" borderId="0" applyNumberFormat="0" applyBorder="0" applyProtection="0">
      <alignment vertical="top"/>
    </xf>
  </cellStyleXfs>
  <cellXfs count="101">
    <xf numFmtId="0" fontId="0" fillId="0" borderId="0" xfId="0"/>
    <xf numFmtId="0" fontId="6" fillId="0" borderId="0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/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0" xfId="0" applyFont="1" applyFill="1" applyAlignment="1">
      <alignment horizontal="center" vertical="center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/>
    <xf numFmtId="0" fontId="12" fillId="0" borderId="14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0" fontId="11" fillId="0" borderId="0" xfId="0" applyFont="1" applyBorder="1"/>
    <xf numFmtId="0" fontId="15" fillId="6" borderId="1" xfId="0" applyFont="1" applyFill="1" applyBorder="1" applyAlignment="1">
      <alignment vertical="center"/>
    </xf>
    <xf numFmtId="0" fontId="15" fillId="6" borderId="2" xfId="0" applyFont="1" applyFill="1" applyBorder="1" applyAlignment="1">
      <alignment horizontal="center" vertical="center"/>
    </xf>
    <xf numFmtId="2" fontId="15" fillId="6" borderId="2" xfId="0" applyNumberFormat="1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2" fontId="15" fillId="7" borderId="3" xfId="0" applyNumberFormat="1" applyFont="1" applyFill="1" applyBorder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2" fontId="15" fillId="7" borderId="22" xfId="0" applyNumberFormat="1" applyFont="1" applyFill="1" applyBorder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2" fontId="15" fillId="6" borderId="2" xfId="0" applyNumberFormat="1" applyFont="1" applyFill="1" applyBorder="1" applyAlignment="1">
      <alignment horizontal="right" vertical="center"/>
    </xf>
    <xf numFmtId="0" fontId="7" fillId="3" borderId="1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right" vertical="center" wrapText="1"/>
    </xf>
    <xf numFmtId="2" fontId="9" fillId="3" borderId="2" xfId="0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left" vertical="center"/>
    </xf>
    <xf numFmtId="2" fontId="15" fillId="6" borderId="1" xfId="0" applyNumberFormat="1" applyFont="1" applyFill="1" applyBorder="1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5" fillId="8" borderId="3" xfId="0" applyFont="1" applyFill="1" applyBorder="1" applyAlignment="1">
      <alignment horizontal="center" vertical="center"/>
    </xf>
    <xf numFmtId="2" fontId="15" fillId="8" borderId="3" xfId="0" applyNumberFormat="1" applyFont="1" applyFill="1" applyBorder="1" applyAlignment="1">
      <alignment horizontal="center" vertical="center"/>
    </xf>
    <xf numFmtId="2" fontId="15" fillId="7" borderId="22" xfId="0" applyNumberFormat="1" applyFont="1" applyFill="1" applyBorder="1" applyAlignment="1">
      <alignment vertical="center"/>
    </xf>
    <xf numFmtId="1" fontId="15" fillId="7" borderId="4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2" fontId="11" fillId="0" borderId="2" xfId="0" applyNumberFormat="1" applyFont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11" fillId="0" borderId="26" xfId="0" applyFont="1" applyBorder="1" applyAlignment="1">
      <alignment horizontal="center"/>
    </xf>
    <xf numFmtId="0" fontId="11" fillId="0" borderId="19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5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2" fillId="0" borderId="17" xfId="0" applyNumberFormat="1" applyFont="1" applyBorder="1" applyAlignment="1">
      <alignment horizontal="center" vertical="center"/>
    </xf>
    <xf numFmtId="2" fontId="2" fillId="0" borderId="25" xfId="0" applyNumberFormat="1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/>
    </xf>
    <xf numFmtId="0" fontId="11" fillId="5" borderId="17" xfId="0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5" xfId="0" applyFont="1" applyBorder="1" applyAlignment="1">
      <alignment horizontal="center"/>
    </xf>
  </cellXfs>
  <cellStyles count="6">
    <cellStyle name="Excel_BuiltIn_Good" xfId="5" xr:uid="{00000000-0005-0000-0000-000000000000}"/>
    <cellStyle name="Normal 2" xfId="4" xr:uid="{00000000-0005-0000-0000-000001000000}"/>
    <cellStyle name="Normal_Sheet1" xfId="3" xr:uid="{00000000-0005-0000-0000-000002000000}"/>
    <cellStyle name="Запетая 2" xfId="2" xr:uid="{00000000-0005-0000-0000-000003000000}"/>
    <cellStyle name="Нормален" xfId="0" builtinId="0"/>
    <cellStyle name="Нормален 2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tabSelected="1" topLeftCell="A10" zoomScaleNormal="100" workbookViewId="0">
      <selection activeCell="A30" sqref="A30"/>
    </sheetView>
  </sheetViews>
  <sheetFormatPr defaultColWidth="9.140625" defaultRowHeight="15.75" x14ac:dyDescent="0.25"/>
  <cols>
    <col min="1" max="1" width="9.7109375" style="9" customWidth="1"/>
    <col min="2" max="2" width="10.85546875" style="9" customWidth="1"/>
    <col min="3" max="3" width="12.5703125" style="9" customWidth="1"/>
    <col min="4" max="4" width="30.28515625" style="9" customWidth="1"/>
    <col min="5" max="6" width="16.28515625" style="9" customWidth="1"/>
    <col min="7" max="7" width="13.7109375" style="9" customWidth="1"/>
    <col min="8" max="9" width="13.5703125" style="9" customWidth="1"/>
    <col min="10" max="10" width="13" style="7" customWidth="1"/>
    <col min="11" max="11" width="11.5703125" style="7" customWidth="1"/>
    <col min="12" max="12" width="11.85546875" style="8" customWidth="1"/>
    <col min="13" max="13" width="9" style="8" customWidth="1"/>
    <col min="14" max="14" width="8.85546875" style="8" customWidth="1"/>
    <col min="15" max="18" width="9.140625" style="6"/>
    <col min="19" max="19" width="30.42578125" style="6" customWidth="1"/>
    <col min="20" max="16384" width="9.140625" style="6"/>
  </cols>
  <sheetData>
    <row r="1" spans="1:14" ht="34.15" customHeight="1" thickBot="1" x14ac:dyDescent="0.3">
      <c r="A1" s="59" t="s">
        <v>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</row>
    <row r="2" spans="1:14" ht="30.6" customHeight="1" x14ac:dyDescent="0.25">
      <c r="A2" s="86" t="s">
        <v>4</v>
      </c>
      <c r="B2" s="55" t="s">
        <v>3</v>
      </c>
      <c r="C2" s="55" t="s">
        <v>9</v>
      </c>
      <c r="D2" s="57" t="s">
        <v>0</v>
      </c>
      <c r="E2" s="57" t="s">
        <v>1</v>
      </c>
      <c r="F2" s="57" t="s">
        <v>2</v>
      </c>
      <c r="G2" s="80" t="s">
        <v>23</v>
      </c>
      <c r="H2" s="81"/>
      <c r="I2" s="80" t="s">
        <v>24</v>
      </c>
      <c r="J2" s="82"/>
      <c r="K2" s="83" t="s">
        <v>25</v>
      </c>
      <c r="L2" s="84"/>
      <c r="M2" s="83" t="s">
        <v>26</v>
      </c>
      <c r="N2" s="85"/>
    </row>
    <row r="3" spans="1:14" ht="34.15" customHeight="1" thickBot="1" x14ac:dyDescent="0.3">
      <c r="A3" s="87"/>
      <c r="B3" s="56"/>
      <c r="C3" s="56"/>
      <c r="D3" s="58"/>
      <c r="E3" s="58"/>
      <c r="F3" s="58"/>
      <c r="G3" s="35" t="s">
        <v>27</v>
      </c>
      <c r="H3" s="35" t="s">
        <v>28</v>
      </c>
      <c r="I3" s="35" t="s">
        <v>27</v>
      </c>
      <c r="J3" s="35" t="s">
        <v>28</v>
      </c>
      <c r="K3" s="35" t="s">
        <v>27</v>
      </c>
      <c r="L3" s="36" t="s">
        <v>28</v>
      </c>
      <c r="M3" s="36" t="s">
        <v>27</v>
      </c>
      <c r="N3" s="37" t="s">
        <v>28</v>
      </c>
    </row>
    <row r="4" spans="1:14" x14ac:dyDescent="0.25">
      <c r="A4" s="63" t="s">
        <v>33</v>
      </c>
      <c r="B4" s="66" t="s">
        <v>34</v>
      </c>
      <c r="C4" s="47" t="s">
        <v>22</v>
      </c>
      <c r="D4" s="48" t="s">
        <v>20</v>
      </c>
      <c r="E4" s="49">
        <v>3</v>
      </c>
      <c r="F4" s="50" t="s">
        <v>35</v>
      </c>
      <c r="G4" s="42">
        <v>115.39</v>
      </c>
      <c r="H4" s="51">
        <v>59</v>
      </c>
      <c r="I4" s="38">
        <f t="shared" ref="I4:I11" si="0">E4*G4</f>
        <v>346.17</v>
      </c>
      <c r="J4" s="39">
        <f t="shared" ref="J4:J28" si="1">I4/1.95583</f>
        <v>176.99391051369497</v>
      </c>
      <c r="K4" s="68"/>
      <c r="L4" s="71"/>
      <c r="M4" s="73"/>
      <c r="N4" s="60"/>
    </row>
    <row r="5" spans="1:14" x14ac:dyDescent="0.25">
      <c r="A5" s="64"/>
      <c r="B5" s="67"/>
      <c r="C5" s="47" t="s">
        <v>32</v>
      </c>
      <c r="D5" s="48" t="s">
        <v>20</v>
      </c>
      <c r="E5" s="49">
        <v>1</v>
      </c>
      <c r="F5" s="50" t="s">
        <v>35</v>
      </c>
      <c r="G5" s="42">
        <v>125.17</v>
      </c>
      <c r="H5" s="51">
        <v>64</v>
      </c>
      <c r="I5" s="38">
        <f t="shared" si="0"/>
        <v>125.17</v>
      </c>
      <c r="J5" s="39">
        <f t="shared" si="1"/>
        <v>63.998404769330669</v>
      </c>
      <c r="K5" s="69"/>
      <c r="L5" s="72"/>
      <c r="M5" s="74"/>
      <c r="N5" s="61"/>
    </row>
    <row r="6" spans="1:14" x14ac:dyDescent="0.25">
      <c r="A6" s="64"/>
      <c r="B6" s="67"/>
      <c r="C6" s="47" t="s">
        <v>30</v>
      </c>
      <c r="D6" s="48" t="s">
        <v>20</v>
      </c>
      <c r="E6" s="49">
        <v>3</v>
      </c>
      <c r="F6" s="50" t="s">
        <v>35</v>
      </c>
      <c r="G6" s="42">
        <v>117.35</v>
      </c>
      <c r="H6" s="51">
        <v>60</v>
      </c>
      <c r="I6" s="38">
        <f t="shared" si="0"/>
        <v>352.04999999999995</v>
      </c>
      <c r="J6" s="39">
        <f t="shared" si="1"/>
        <v>180.00030677512871</v>
      </c>
      <c r="K6" s="69"/>
      <c r="L6" s="72"/>
      <c r="M6" s="74"/>
      <c r="N6" s="61"/>
    </row>
    <row r="7" spans="1:14" x14ac:dyDescent="0.25">
      <c r="A7" s="64"/>
      <c r="B7" s="67"/>
      <c r="C7" s="47" t="s">
        <v>22</v>
      </c>
      <c r="D7" s="48" t="s">
        <v>18</v>
      </c>
      <c r="E7" s="49">
        <v>42</v>
      </c>
      <c r="F7" s="50" t="s">
        <v>35</v>
      </c>
      <c r="G7" s="42">
        <v>115.39</v>
      </c>
      <c r="H7" s="51">
        <v>59</v>
      </c>
      <c r="I7" s="38">
        <f t="shared" si="0"/>
        <v>4846.38</v>
      </c>
      <c r="J7" s="39">
        <f t="shared" si="1"/>
        <v>2477.9147471917295</v>
      </c>
      <c r="K7" s="69"/>
      <c r="L7" s="72"/>
      <c r="M7" s="74"/>
      <c r="N7" s="61"/>
    </row>
    <row r="8" spans="1:14" x14ac:dyDescent="0.25">
      <c r="A8" s="64"/>
      <c r="B8" s="67"/>
      <c r="C8" s="47" t="s">
        <v>32</v>
      </c>
      <c r="D8" s="48" t="s">
        <v>18</v>
      </c>
      <c r="E8" s="49">
        <v>21</v>
      </c>
      <c r="F8" s="50" t="s">
        <v>35</v>
      </c>
      <c r="G8" s="42">
        <v>121.26</v>
      </c>
      <c r="H8" s="51">
        <v>62</v>
      </c>
      <c r="I8" s="38">
        <f t="shared" si="0"/>
        <v>2546.46</v>
      </c>
      <c r="J8" s="39">
        <f t="shared" si="1"/>
        <v>1301.9843237909226</v>
      </c>
      <c r="K8" s="69"/>
      <c r="L8" s="72"/>
      <c r="M8" s="74"/>
      <c r="N8" s="61"/>
    </row>
    <row r="9" spans="1:14" x14ac:dyDescent="0.25">
      <c r="A9" s="64"/>
      <c r="B9" s="67"/>
      <c r="C9" s="47" t="s">
        <v>36</v>
      </c>
      <c r="D9" s="48" t="s">
        <v>18</v>
      </c>
      <c r="E9" s="49">
        <v>3</v>
      </c>
      <c r="F9" s="50" t="s">
        <v>35</v>
      </c>
      <c r="G9" s="42">
        <v>101.7</v>
      </c>
      <c r="H9" s="51">
        <v>52</v>
      </c>
      <c r="I9" s="38">
        <f t="shared" si="0"/>
        <v>305.10000000000002</v>
      </c>
      <c r="J9" s="39">
        <f t="shared" si="1"/>
        <v>155.99515295296627</v>
      </c>
      <c r="K9" s="69"/>
      <c r="L9" s="72"/>
      <c r="M9" s="74"/>
      <c r="N9" s="61"/>
    </row>
    <row r="10" spans="1:14" x14ac:dyDescent="0.25">
      <c r="A10" s="64"/>
      <c r="B10" s="67"/>
      <c r="C10" s="47" t="s">
        <v>30</v>
      </c>
      <c r="D10" s="48" t="s">
        <v>18</v>
      </c>
      <c r="E10" s="49">
        <v>1</v>
      </c>
      <c r="F10" s="50" t="s">
        <v>35</v>
      </c>
      <c r="G10" s="42">
        <v>113.44</v>
      </c>
      <c r="H10" s="51">
        <v>58</v>
      </c>
      <c r="I10" s="38">
        <f t="shared" si="0"/>
        <v>113.44</v>
      </c>
      <c r="J10" s="39">
        <f t="shared" si="1"/>
        <v>58.000951002899022</v>
      </c>
      <c r="K10" s="69"/>
      <c r="L10" s="72"/>
      <c r="M10" s="74"/>
      <c r="N10" s="61"/>
    </row>
    <row r="11" spans="1:14" x14ac:dyDescent="0.25">
      <c r="A11" s="64"/>
      <c r="B11" s="67"/>
      <c r="C11" s="47" t="s">
        <v>37</v>
      </c>
      <c r="D11" s="48" t="s">
        <v>18</v>
      </c>
      <c r="E11" s="49">
        <v>2</v>
      </c>
      <c r="F11" s="50" t="s">
        <v>35</v>
      </c>
      <c r="G11" s="42">
        <v>131.04</v>
      </c>
      <c r="H11" s="51">
        <v>67</v>
      </c>
      <c r="I11" s="38">
        <f t="shared" si="0"/>
        <v>262.08</v>
      </c>
      <c r="J11" s="39">
        <f t="shared" si="1"/>
        <v>133.99937622390493</v>
      </c>
      <c r="K11" s="69"/>
      <c r="L11" s="72"/>
      <c r="M11" s="74"/>
      <c r="N11" s="61"/>
    </row>
    <row r="12" spans="1:14" x14ac:dyDescent="0.25">
      <c r="A12" s="64"/>
      <c r="B12" s="21" t="s">
        <v>19</v>
      </c>
      <c r="C12" s="21"/>
      <c r="D12" s="40"/>
      <c r="E12" s="22">
        <f>SUM(E4:E11)</f>
        <v>76</v>
      </c>
      <c r="F12" s="22"/>
      <c r="G12" s="22" t="s">
        <v>29</v>
      </c>
      <c r="H12" s="23" t="s">
        <v>29</v>
      </c>
      <c r="I12" s="34">
        <f>SUM(I4:I11)</f>
        <v>8896.85</v>
      </c>
      <c r="J12" s="41">
        <f t="shared" si="1"/>
        <v>4548.8871732205771</v>
      </c>
      <c r="K12" s="69"/>
      <c r="L12" s="72"/>
      <c r="M12" s="74"/>
      <c r="N12" s="61"/>
    </row>
    <row r="13" spans="1:14" x14ac:dyDescent="0.25">
      <c r="A13" s="64"/>
      <c r="B13" s="76" t="s">
        <v>38</v>
      </c>
      <c r="C13" s="47" t="s">
        <v>22</v>
      </c>
      <c r="D13" s="48" t="s">
        <v>20</v>
      </c>
      <c r="E13" s="49">
        <v>1</v>
      </c>
      <c r="F13" s="50" t="s">
        <v>35</v>
      </c>
      <c r="G13" s="42">
        <v>115.39</v>
      </c>
      <c r="H13" s="51">
        <v>59</v>
      </c>
      <c r="I13" s="38">
        <f t="shared" ref="I13:I19" si="2">E13*G13</f>
        <v>115.39</v>
      </c>
      <c r="J13" s="39">
        <f t="shared" si="1"/>
        <v>58.99797017123165</v>
      </c>
      <c r="K13" s="69"/>
      <c r="L13" s="72"/>
      <c r="M13" s="74"/>
      <c r="N13" s="61"/>
    </row>
    <row r="14" spans="1:14" x14ac:dyDescent="0.25">
      <c r="A14" s="64"/>
      <c r="B14" s="77"/>
      <c r="C14" s="47" t="s">
        <v>31</v>
      </c>
      <c r="D14" s="48" t="s">
        <v>20</v>
      </c>
      <c r="E14" s="49">
        <v>1</v>
      </c>
      <c r="F14" s="50" t="s">
        <v>35</v>
      </c>
      <c r="G14" s="42">
        <v>105.61</v>
      </c>
      <c r="H14" s="51">
        <v>54</v>
      </c>
      <c r="I14" s="38">
        <f t="shared" si="2"/>
        <v>105.61</v>
      </c>
      <c r="J14" s="39">
        <f t="shared" si="1"/>
        <v>53.997535573132637</v>
      </c>
      <c r="K14" s="69"/>
      <c r="L14" s="72"/>
      <c r="M14" s="74"/>
      <c r="N14" s="61"/>
    </row>
    <row r="15" spans="1:14" x14ac:dyDescent="0.25">
      <c r="A15" s="64"/>
      <c r="B15" s="77"/>
      <c r="C15" s="47" t="s">
        <v>22</v>
      </c>
      <c r="D15" s="48" t="s">
        <v>18</v>
      </c>
      <c r="E15" s="49">
        <v>34</v>
      </c>
      <c r="F15" s="50" t="s">
        <v>35</v>
      </c>
      <c r="G15" s="42">
        <v>115.39</v>
      </c>
      <c r="H15" s="51">
        <v>59</v>
      </c>
      <c r="I15" s="38">
        <f t="shared" si="2"/>
        <v>3923.26</v>
      </c>
      <c r="J15" s="39">
        <f t="shared" si="1"/>
        <v>2005.9309858218762</v>
      </c>
      <c r="K15" s="69"/>
      <c r="L15" s="72"/>
      <c r="M15" s="74"/>
      <c r="N15" s="61"/>
    </row>
    <row r="16" spans="1:14" x14ac:dyDescent="0.25">
      <c r="A16" s="64"/>
      <c r="B16" s="77"/>
      <c r="C16" s="47" t="s">
        <v>37</v>
      </c>
      <c r="D16" s="48" t="s">
        <v>18</v>
      </c>
      <c r="E16" s="49">
        <v>6</v>
      </c>
      <c r="F16" s="50" t="s">
        <v>35</v>
      </c>
      <c r="G16" s="42">
        <v>131.04</v>
      </c>
      <c r="H16" s="51">
        <v>67</v>
      </c>
      <c r="I16" s="38">
        <f t="shared" si="2"/>
        <v>786.24</v>
      </c>
      <c r="J16" s="39">
        <f t="shared" si="1"/>
        <v>401.99812867171482</v>
      </c>
      <c r="K16" s="69"/>
      <c r="L16" s="72"/>
      <c r="M16" s="74"/>
      <c r="N16" s="61"/>
    </row>
    <row r="17" spans="1:14" x14ac:dyDescent="0.25">
      <c r="A17" s="64"/>
      <c r="B17" s="77"/>
      <c r="C17" s="47" t="s">
        <v>39</v>
      </c>
      <c r="D17" s="48" t="s">
        <v>18</v>
      </c>
      <c r="E17" s="49">
        <v>5</v>
      </c>
      <c r="F17" s="50" t="s">
        <v>35</v>
      </c>
      <c r="G17" s="42">
        <v>99.75</v>
      </c>
      <c r="H17" s="51">
        <v>51</v>
      </c>
      <c r="I17" s="38">
        <f t="shared" si="2"/>
        <v>498.75</v>
      </c>
      <c r="J17" s="39">
        <f t="shared" si="1"/>
        <v>255.00682574661397</v>
      </c>
      <c r="K17" s="69"/>
      <c r="L17" s="72"/>
      <c r="M17" s="74"/>
      <c r="N17" s="61"/>
    </row>
    <row r="18" spans="1:14" x14ac:dyDescent="0.25">
      <c r="A18" s="64"/>
      <c r="B18" s="77"/>
      <c r="C18" s="47" t="s">
        <v>31</v>
      </c>
      <c r="D18" s="48" t="s">
        <v>18</v>
      </c>
      <c r="E18" s="49">
        <v>2</v>
      </c>
      <c r="F18" s="50" t="s">
        <v>35</v>
      </c>
      <c r="G18" s="51">
        <v>101.7</v>
      </c>
      <c r="H18" s="51">
        <v>52</v>
      </c>
      <c r="I18" s="38">
        <f t="shared" si="2"/>
        <v>203.4</v>
      </c>
      <c r="J18" s="39">
        <f t="shared" si="1"/>
        <v>103.99676863531084</v>
      </c>
      <c r="K18" s="69"/>
      <c r="L18" s="72"/>
      <c r="M18" s="74"/>
      <c r="N18" s="61"/>
    </row>
    <row r="19" spans="1:14" x14ac:dyDescent="0.25">
      <c r="A19" s="64"/>
      <c r="B19" s="78"/>
      <c r="C19" s="47" t="s">
        <v>30</v>
      </c>
      <c r="D19" s="48" t="s">
        <v>18</v>
      </c>
      <c r="E19" s="49">
        <v>11</v>
      </c>
      <c r="F19" s="50" t="s">
        <v>35</v>
      </c>
      <c r="G19" s="42">
        <v>113.44</v>
      </c>
      <c r="H19" s="51">
        <v>58</v>
      </c>
      <c r="I19" s="38">
        <f t="shared" si="2"/>
        <v>1247.8399999999999</v>
      </c>
      <c r="J19" s="39">
        <f t="shared" si="1"/>
        <v>638.01046103188924</v>
      </c>
      <c r="K19" s="69"/>
      <c r="L19" s="72"/>
      <c r="M19" s="74"/>
      <c r="N19" s="61"/>
    </row>
    <row r="20" spans="1:14" x14ac:dyDescent="0.25">
      <c r="A20" s="64"/>
      <c r="B20" s="21" t="s">
        <v>19</v>
      </c>
      <c r="C20" s="21"/>
      <c r="D20" s="40"/>
      <c r="E20" s="22">
        <f>SUM(E13:E19)</f>
        <v>60</v>
      </c>
      <c r="F20" s="22"/>
      <c r="G20" s="22" t="s">
        <v>29</v>
      </c>
      <c r="H20" s="23" t="s">
        <v>29</v>
      </c>
      <c r="I20" s="34">
        <f>SUM(I13:I19)</f>
        <v>6880.49</v>
      </c>
      <c r="J20" s="41">
        <f t="shared" si="1"/>
        <v>3517.9386756517692</v>
      </c>
      <c r="K20" s="69"/>
      <c r="L20" s="72"/>
      <c r="M20" s="74"/>
      <c r="N20" s="61"/>
    </row>
    <row r="21" spans="1:14" x14ac:dyDescent="0.25">
      <c r="A21" s="64"/>
      <c r="B21" s="76" t="s">
        <v>40</v>
      </c>
      <c r="C21" s="47" t="s">
        <v>22</v>
      </c>
      <c r="D21" s="48" t="s">
        <v>18</v>
      </c>
      <c r="E21" s="49">
        <v>6</v>
      </c>
      <c r="F21" s="50" t="s">
        <v>35</v>
      </c>
      <c r="G21" s="42">
        <v>115.39</v>
      </c>
      <c r="H21" s="51">
        <v>59</v>
      </c>
      <c r="I21" s="38">
        <f t="shared" ref="I21:I22" si="3">E21*G21</f>
        <v>692.34</v>
      </c>
      <c r="J21" s="39">
        <f t="shared" si="1"/>
        <v>353.98782102738994</v>
      </c>
      <c r="K21" s="69"/>
      <c r="L21" s="72"/>
      <c r="M21" s="74"/>
      <c r="N21" s="61"/>
    </row>
    <row r="22" spans="1:14" x14ac:dyDescent="0.25">
      <c r="A22" s="64"/>
      <c r="B22" s="78"/>
      <c r="C22" s="47" t="s">
        <v>30</v>
      </c>
      <c r="D22" s="48" t="s">
        <v>18</v>
      </c>
      <c r="E22" s="49">
        <v>4</v>
      </c>
      <c r="F22" s="50" t="s">
        <v>35</v>
      </c>
      <c r="G22" s="42">
        <v>113.44</v>
      </c>
      <c r="H22" s="51">
        <v>58</v>
      </c>
      <c r="I22" s="38">
        <f t="shared" si="3"/>
        <v>453.76</v>
      </c>
      <c r="J22" s="39">
        <f t="shared" si="1"/>
        <v>232.00380401159609</v>
      </c>
      <c r="K22" s="69"/>
      <c r="L22" s="72"/>
      <c r="M22" s="74"/>
      <c r="N22" s="61"/>
    </row>
    <row r="23" spans="1:14" x14ac:dyDescent="0.25">
      <c r="A23" s="64"/>
      <c r="B23" s="21" t="s">
        <v>19</v>
      </c>
      <c r="C23" s="21"/>
      <c r="D23" s="40"/>
      <c r="E23" s="22">
        <f>SUM(E21:E22)</f>
        <v>10</v>
      </c>
      <c r="F23" s="22"/>
      <c r="G23" s="22" t="s">
        <v>29</v>
      </c>
      <c r="H23" s="23" t="s">
        <v>29</v>
      </c>
      <c r="I23" s="34">
        <f>SUM(I21:I22)</f>
        <v>1146.0999999999999</v>
      </c>
      <c r="J23" s="41">
        <f t="shared" si="1"/>
        <v>585.99162503898594</v>
      </c>
      <c r="K23" s="69"/>
      <c r="L23" s="72"/>
      <c r="M23" s="74"/>
      <c r="N23" s="61"/>
    </row>
    <row r="24" spans="1:14" x14ac:dyDescent="0.25">
      <c r="A24" s="64"/>
      <c r="B24" s="79" t="s">
        <v>41</v>
      </c>
      <c r="C24" s="47" t="s">
        <v>37</v>
      </c>
      <c r="D24" s="48" t="s">
        <v>20</v>
      </c>
      <c r="E24" s="49">
        <v>6</v>
      </c>
      <c r="F24" s="50" t="s">
        <v>35</v>
      </c>
      <c r="G24" s="42">
        <v>199.49</v>
      </c>
      <c r="H24" s="51">
        <v>102</v>
      </c>
      <c r="I24" s="38">
        <f t="shared" ref="I24:I27" si="4">E24*G24</f>
        <v>1196.94</v>
      </c>
      <c r="J24" s="39">
        <f t="shared" si="1"/>
        <v>611.98570427900177</v>
      </c>
      <c r="K24" s="69"/>
      <c r="L24" s="72"/>
      <c r="M24" s="74"/>
      <c r="N24" s="61"/>
    </row>
    <row r="25" spans="1:14" x14ac:dyDescent="0.25">
      <c r="A25" s="64"/>
      <c r="B25" s="67"/>
      <c r="C25" s="47" t="s">
        <v>30</v>
      </c>
      <c r="D25" s="48" t="s">
        <v>20</v>
      </c>
      <c r="E25" s="49">
        <v>10</v>
      </c>
      <c r="F25" s="50" t="s">
        <v>35</v>
      </c>
      <c r="G25" s="42">
        <v>117.35</v>
      </c>
      <c r="H25" s="51">
        <v>60</v>
      </c>
      <c r="I25" s="38">
        <f t="shared" si="4"/>
        <v>1173.5</v>
      </c>
      <c r="J25" s="39">
        <f t="shared" si="1"/>
        <v>600.00102258376239</v>
      </c>
      <c r="K25" s="69"/>
      <c r="L25" s="72"/>
      <c r="M25" s="74"/>
      <c r="N25" s="61"/>
    </row>
    <row r="26" spans="1:14" x14ac:dyDescent="0.25">
      <c r="A26" s="64"/>
      <c r="B26" s="67"/>
      <c r="C26" s="47" t="s">
        <v>37</v>
      </c>
      <c r="D26" s="48" t="s">
        <v>18</v>
      </c>
      <c r="E26" s="49">
        <v>14</v>
      </c>
      <c r="F26" s="50" t="s">
        <v>35</v>
      </c>
      <c r="G26" s="42">
        <v>131.04</v>
      </c>
      <c r="H26" s="51">
        <v>67</v>
      </c>
      <c r="I26" s="38">
        <f t="shared" si="4"/>
        <v>1834.56</v>
      </c>
      <c r="J26" s="39">
        <f t="shared" si="1"/>
        <v>937.99563356733461</v>
      </c>
      <c r="K26" s="69"/>
      <c r="L26" s="72"/>
      <c r="M26" s="74"/>
      <c r="N26" s="61"/>
    </row>
    <row r="27" spans="1:14" x14ac:dyDescent="0.25">
      <c r="A27" s="64"/>
      <c r="B27" s="67"/>
      <c r="C27" s="47" t="s">
        <v>30</v>
      </c>
      <c r="D27" s="48" t="s">
        <v>18</v>
      </c>
      <c r="E27" s="49">
        <v>17</v>
      </c>
      <c r="F27" s="50" t="s">
        <v>35</v>
      </c>
      <c r="G27" s="42">
        <v>113.44</v>
      </c>
      <c r="H27" s="51">
        <v>58</v>
      </c>
      <c r="I27" s="38">
        <f t="shared" si="4"/>
        <v>1928.48</v>
      </c>
      <c r="J27" s="39">
        <f t="shared" si="1"/>
        <v>986.01616704928347</v>
      </c>
      <c r="K27" s="69"/>
      <c r="L27" s="72"/>
      <c r="M27" s="74"/>
      <c r="N27" s="61"/>
    </row>
    <row r="28" spans="1:14" ht="16.5" thickBot="1" x14ac:dyDescent="0.3">
      <c r="A28" s="65"/>
      <c r="B28" s="21" t="s">
        <v>19</v>
      </c>
      <c r="C28" s="21"/>
      <c r="D28" s="40"/>
      <c r="E28" s="22">
        <f>SUM(E24:E27)</f>
        <v>47</v>
      </c>
      <c r="F28" s="22"/>
      <c r="G28" s="22" t="s">
        <v>29</v>
      </c>
      <c r="H28" s="23" t="s">
        <v>29</v>
      </c>
      <c r="I28" s="34">
        <f>SUM(I24:I27)</f>
        <v>6133.48</v>
      </c>
      <c r="J28" s="41">
        <f t="shared" si="1"/>
        <v>3135.9985274793821</v>
      </c>
      <c r="K28" s="70"/>
      <c r="L28" s="72"/>
      <c r="M28" s="75"/>
      <c r="N28" s="62"/>
    </row>
    <row r="29" spans="1:14" ht="16.5" thickBot="1" x14ac:dyDescent="0.3">
      <c r="A29" s="24" t="s">
        <v>21</v>
      </c>
      <c r="B29" s="25"/>
      <c r="C29" s="25"/>
      <c r="D29" s="25"/>
      <c r="E29" s="26">
        <f>E12+E20+E23+E28</f>
        <v>193</v>
      </c>
      <c r="F29" s="27"/>
      <c r="G29" s="43" t="s">
        <v>29</v>
      </c>
      <c r="H29" s="44" t="s">
        <v>29</v>
      </c>
      <c r="I29" s="28">
        <v>23056.93</v>
      </c>
      <c r="J29" s="28">
        <f t="shared" ref="I29:J29" si="5">J12+J20+J23+J28</f>
        <v>11788.816001390713</v>
      </c>
      <c r="K29" s="32">
        <f>I29*5%</f>
        <v>1152.8465000000001</v>
      </c>
      <c r="L29" s="45">
        <f>J29*5%</f>
        <v>589.44080006953561</v>
      </c>
      <c r="M29" s="45">
        <v>230.79</v>
      </c>
      <c r="N29" s="46">
        <f>J29*1%</f>
        <v>117.88816001390713</v>
      </c>
    </row>
  </sheetData>
  <mergeCells count="20">
    <mergeCell ref="N4:N28"/>
    <mergeCell ref="A4:A28"/>
    <mergeCell ref="B4:B11"/>
    <mergeCell ref="K4:K28"/>
    <mergeCell ref="L4:L28"/>
    <mergeCell ref="M4:M28"/>
    <mergeCell ref="B13:B19"/>
    <mergeCell ref="B21:B22"/>
    <mergeCell ref="B24:B27"/>
    <mergeCell ref="C2:C3"/>
    <mergeCell ref="D2:D3"/>
    <mergeCell ref="E2:E3"/>
    <mergeCell ref="F2:F3"/>
    <mergeCell ref="A1:N1"/>
    <mergeCell ref="G2:H2"/>
    <mergeCell ref="I2:J2"/>
    <mergeCell ref="K2:L2"/>
    <mergeCell ref="M2:N2"/>
    <mergeCell ref="A2:A3"/>
    <mergeCell ref="B2:B3"/>
  </mergeCells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7"/>
  <sheetViews>
    <sheetView topLeftCell="A19" zoomScaleNormal="100" workbookViewId="0">
      <selection activeCell="D36" sqref="D36"/>
    </sheetView>
  </sheetViews>
  <sheetFormatPr defaultRowHeight="15" x14ac:dyDescent="0.25"/>
  <cols>
    <col min="1" max="2" width="10.85546875" style="2" customWidth="1"/>
    <col min="3" max="3" width="15.7109375" style="2" customWidth="1"/>
    <col min="4" max="4" width="32.28515625" style="2" customWidth="1"/>
    <col min="5" max="5" width="13.85546875" style="2" customWidth="1"/>
    <col min="6" max="6" width="12.42578125" style="2" customWidth="1"/>
    <col min="7" max="7" width="13.42578125" style="2" customWidth="1"/>
    <col min="8" max="8" width="13.5703125" style="2" customWidth="1"/>
    <col min="9" max="9" width="10.5703125" style="3" customWidth="1"/>
    <col min="10" max="10" width="10.5703125" customWidth="1"/>
  </cols>
  <sheetData>
    <row r="1" spans="1:10" x14ac:dyDescent="0.25">
      <c r="A1" s="5"/>
      <c r="B1" s="5"/>
      <c r="C1" s="5"/>
      <c r="D1" s="5"/>
      <c r="E1" s="5"/>
      <c r="F1" s="5"/>
      <c r="G1" s="5"/>
      <c r="H1" s="5"/>
    </row>
    <row r="2" spans="1:10" ht="50.45" customHeight="1" x14ac:dyDescent="0.25">
      <c r="A2" s="88" t="s">
        <v>6</v>
      </c>
      <c r="B2" s="88"/>
      <c r="C2" s="88"/>
      <c r="D2" s="88"/>
      <c r="E2" s="88"/>
      <c r="F2" s="88"/>
      <c r="G2" s="88"/>
      <c r="H2" s="88"/>
      <c r="I2" s="88"/>
      <c r="J2" s="88"/>
    </row>
    <row r="3" spans="1:10" ht="15" customHeight="1" x14ac:dyDescent="0.25">
      <c r="A3" s="89" t="s">
        <v>42</v>
      </c>
      <c r="B3" s="89"/>
      <c r="C3" s="89"/>
      <c r="D3" s="89"/>
      <c r="E3" s="89"/>
      <c r="F3" s="89"/>
      <c r="G3" s="89"/>
      <c r="H3" s="89"/>
      <c r="I3" s="89"/>
      <c r="J3" s="89"/>
    </row>
    <row r="4" spans="1:10" ht="15.75" thickBot="1" x14ac:dyDescent="0.3">
      <c r="A4" s="4"/>
      <c r="B4" s="4"/>
      <c r="C4" s="4"/>
      <c r="D4" s="52"/>
      <c r="E4" s="4"/>
      <c r="F4" s="4"/>
      <c r="G4" s="4"/>
      <c r="H4" s="5"/>
    </row>
    <row r="5" spans="1:10" ht="29.45" customHeight="1" x14ac:dyDescent="0.25">
      <c r="A5" s="86" t="s">
        <v>4</v>
      </c>
      <c r="B5" s="55" t="s">
        <v>3</v>
      </c>
      <c r="C5" s="55" t="s">
        <v>9</v>
      </c>
      <c r="D5" s="57" t="s">
        <v>0</v>
      </c>
      <c r="E5" s="57" t="s">
        <v>1</v>
      </c>
      <c r="F5" s="57" t="s">
        <v>2</v>
      </c>
      <c r="G5" s="80" t="s">
        <v>45</v>
      </c>
      <c r="H5" s="81"/>
      <c r="I5" s="80" t="s">
        <v>46</v>
      </c>
      <c r="J5" s="90"/>
    </row>
    <row r="6" spans="1:10" ht="37.9" customHeight="1" thickBot="1" x14ac:dyDescent="0.3">
      <c r="A6" s="87"/>
      <c r="B6" s="56"/>
      <c r="C6" s="56"/>
      <c r="D6" s="58"/>
      <c r="E6" s="58"/>
      <c r="F6" s="58"/>
      <c r="G6" s="35" t="s">
        <v>27</v>
      </c>
      <c r="H6" s="35" t="s">
        <v>28</v>
      </c>
      <c r="I6" s="35" t="s">
        <v>27</v>
      </c>
      <c r="J6" s="53" t="s">
        <v>28</v>
      </c>
    </row>
    <row r="7" spans="1:10" ht="15.75" x14ac:dyDescent="0.25">
      <c r="A7" s="63" t="s">
        <v>33</v>
      </c>
      <c r="B7" s="66" t="s">
        <v>34</v>
      </c>
      <c r="C7" s="47" t="s">
        <v>22</v>
      </c>
      <c r="D7" s="48" t="s">
        <v>20</v>
      </c>
      <c r="E7" s="49">
        <v>3</v>
      </c>
      <c r="F7" s="50" t="s">
        <v>35</v>
      </c>
      <c r="G7" s="42"/>
      <c r="H7" s="51"/>
      <c r="I7" s="38">
        <f t="shared" ref="I7:I14" si="0">E7*G7</f>
        <v>0</v>
      </c>
      <c r="J7" s="39">
        <f t="shared" ref="J7:J31" si="1">I7/1.95583</f>
        <v>0</v>
      </c>
    </row>
    <row r="8" spans="1:10" ht="15.75" x14ac:dyDescent="0.25">
      <c r="A8" s="64"/>
      <c r="B8" s="67"/>
      <c r="C8" s="47" t="s">
        <v>32</v>
      </c>
      <c r="D8" s="48" t="s">
        <v>20</v>
      </c>
      <c r="E8" s="49">
        <v>1</v>
      </c>
      <c r="F8" s="50" t="s">
        <v>35</v>
      </c>
      <c r="G8" s="42"/>
      <c r="H8" s="51"/>
      <c r="I8" s="38">
        <f t="shared" si="0"/>
        <v>0</v>
      </c>
      <c r="J8" s="39">
        <f t="shared" si="1"/>
        <v>0</v>
      </c>
    </row>
    <row r="9" spans="1:10" ht="15.75" x14ac:dyDescent="0.25">
      <c r="A9" s="64"/>
      <c r="B9" s="67"/>
      <c r="C9" s="47" t="s">
        <v>30</v>
      </c>
      <c r="D9" s="48" t="s">
        <v>20</v>
      </c>
      <c r="E9" s="49">
        <v>3</v>
      </c>
      <c r="F9" s="50" t="s">
        <v>35</v>
      </c>
      <c r="G9" s="42"/>
      <c r="H9" s="51"/>
      <c r="I9" s="38">
        <f t="shared" si="0"/>
        <v>0</v>
      </c>
      <c r="J9" s="39">
        <f t="shared" si="1"/>
        <v>0</v>
      </c>
    </row>
    <row r="10" spans="1:10" ht="15.75" x14ac:dyDescent="0.25">
      <c r="A10" s="64"/>
      <c r="B10" s="67"/>
      <c r="C10" s="47" t="s">
        <v>22</v>
      </c>
      <c r="D10" s="48" t="s">
        <v>18</v>
      </c>
      <c r="E10" s="49">
        <v>42</v>
      </c>
      <c r="F10" s="50" t="s">
        <v>35</v>
      </c>
      <c r="G10" s="42"/>
      <c r="H10" s="51"/>
      <c r="I10" s="38">
        <f t="shared" si="0"/>
        <v>0</v>
      </c>
      <c r="J10" s="39">
        <f t="shared" si="1"/>
        <v>0</v>
      </c>
    </row>
    <row r="11" spans="1:10" ht="15.75" x14ac:dyDescent="0.25">
      <c r="A11" s="64"/>
      <c r="B11" s="67"/>
      <c r="C11" s="47" t="s">
        <v>32</v>
      </c>
      <c r="D11" s="48" t="s">
        <v>18</v>
      </c>
      <c r="E11" s="49">
        <v>21</v>
      </c>
      <c r="F11" s="50" t="s">
        <v>35</v>
      </c>
      <c r="G11" s="42"/>
      <c r="H11" s="51"/>
      <c r="I11" s="38">
        <f t="shared" si="0"/>
        <v>0</v>
      </c>
      <c r="J11" s="39">
        <f t="shared" si="1"/>
        <v>0</v>
      </c>
    </row>
    <row r="12" spans="1:10" ht="15.75" x14ac:dyDescent="0.25">
      <c r="A12" s="64"/>
      <c r="B12" s="67"/>
      <c r="C12" s="47" t="s">
        <v>36</v>
      </c>
      <c r="D12" s="48" t="s">
        <v>18</v>
      </c>
      <c r="E12" s="49">
        <v>3</v>
      </c>
      <c r="F12" s="50" t="s">
        <v>35</v>
      </c>
      <c r="G12" s="42"/>
      <c r="H12" s="51"/>
      <c r="I12" s="38">
        <f t="shared" si="0"/>
        <v>0</v>
      </c>
      <c r="J12" s="39">
        <f t="shared" si="1"/>
        <v>0</v>
      </c>
    </row>
    <row r="13" spans="1:10" ht="15.75" x14ac:dyDescent="0.25">
      <c r="A13" s="64"/>
      <c r="B13" s="67"/>
      <c r="C13" s="47" t="s">
        <v>30</v>
      </c>
      <c r="D13" s="48" t="s">
        <v>18</v>
      </c>
      <c r="E13" s="49">
        <v>1</v>
      </c>
      <c r="F13" s="50" t="s">
        <v>35</v>
      </c>
      <c r="G13" s="42"/>
      <c r="H13" s="51"/>
      <c r="I13" s="38">
        <f t="shared" si="0"/>
        <v>0</v>
      </c>
      <c r="J13" s="39">
        <f t="shared" si="1"/>
        <v>0</v>
      </c>
    </row>
    <row r="14" spans="1:10" ht="15.75" x14ac:dyDescent="0.25">
      <c r="A14" s="64"/>
      <c r="B14" s="67"/>
      <c r="C14" s="47" t="s">
        <v>37</v>
      </c>
      <c r="D14" s="48" t="s">
        <v>18</v>
      </c>
      <c r="E14" s="49">
        <v>2</v>
      </c>
      <c r="F14" s="50" t="s">
        <v>35</v>
      </c>
      <c r="G14" s="42"/>
      <c r="H14" s="51"/>
      <c r="I14" s="38">
        <f t="shared" si="0"/>
        <v>0</v>
      </c>
      <c r="J14" s="39">
        <f t="shared" si="1"/>
        <v>0</v>
      </c>
    </row>
    <row r="15" spans="1:10" x14ac:dyDescent="0.25">
      <c r="A15" s="64"/>
      <c r="B15" s="21" t="s">
        <v>19</v>
      </c>
      <c r="C15" s="21"/>
      <c r="D15" s="40"/>
      <c r="E15" s="22">
        <f>SUM(E7:E14)</f>
        <v>76</v>
      </c>
      <c r="F15" s="22"/>
      <c r="G15" s="22" t="s">
        <v>29</v>
      </c>
      <c r="H15" s="23" t="s">
        <v>29</v>
      </c>
      <c r="I15" s="34">
        <f>SUM(I7:I14)</f>
        <v>0</v>
      </c>
      <c r="J15" s="41">
        <f t="shared" si="1"/>
        <v>0</v>
      </c>
    </row>
    <row r="16" spans="1:10" ht="15.75" x14ac:dyDescent="0.25">
      <c r="A16" s="64"/>
      <c r="B16" s="76" t="s">
        <v>38</v>
      </c>
      <c r="C16" s="47" t="s">
        <v>22</v>
      </c>
      <c r="D16" s="48" t="s">
        <v>20</v>
      </c>
      <c r="E16" s="49">
        <v>1</v>
      </c>
      <c r="F16" s="50" t="s">
        <v>35</v>
      </c>
      <c r="G16" s="42"/>
      <c r="H16" s="51"/>
      <c r="I16" s="38">
        <f t="shared" ref="I16:I22" si="2">E16*G16</f>
        <v>0</v>
      </c>
      <c r="J16" s="39">
        <f t="shared" si="1"/>
        <v>0</v>
      </c>
    </row>
    <row r="17" spans="1:10" ht="15.75" x14ac:dyDescent="0.25">
      <c r="A17" s="64"/>
      <c r="B17" s="77"/>
      <c r="C17" s="47" t="s">
        <v>31</v>
      </c>
      <c r="D17" s="48" t="s">
        <v>20</v>
      </c>
      <c r="E17" s="49">
        <v>1</v>
      </c>
      <c r="F17" s="50" t="s">
        <v>35</v>
      </c>
      <c r="G17" s="42"/>
      <c r="H17" s="51"/>
      <c r="I17" s="38">
        <f t="shared" si="2"/>
        <v>0</v>
      </c>
      <c r="J17" s="39">
        <f t="shared" si="1"/>
        <v>0</v>
      </c>
    </row>
    <row r="18" spans="1:10" ht="15.75" x14ac:dyDescent="0.25">
      <c r="A18" s="64"/>
      <c r="B18" s="77"/>
      <c r="C18" s="47" t="s">
        <v>22</v>
      </c>
      <c r="D18" s="48" t="s">
        <v>18</v>
      </c>
      <c r="E18" s="49">
        <v>34</v>
      </c>
      <c r="F18" s="50" t="s">
        <v>35</v>
      </c>
      <c r="G18" s="42"/>
      <c r="H18" s="51"/>
      <c r="I18" s="38">
        <f t="shared" si="2"/>
        <v>0</v>
      </c>
      <c r="J18" s="39">
        <f t="shared" si="1"/>
        <v>0</v>
      </c>
    </row>
    <row r="19" spans="1:10" ht="15.75" x14ac:dyDescent="0.25">
      <c r="A19" s="64"/>
      <c r="B19" s="77"/>
      <c r="C19" s="47" t="s">
        <v>37</v>
      </c>
      <c r="D19" s="48" t="s">
        <v>18</v>
      </c>
      <c r="E19" s="49">
        <v>6</v>
      </c>
      <c r="F19" s="50" t="s">
        <v>35</v>
      </c>
      <c r="G19" s="42"/>
      <c r="H19" s="51"/>
      <c r="I19" s="38">
        <f t="shared" si="2"/>
        <v>0</v>
      </c>
      <c r="J19" s="39">
        <f t="shared" si="1"/>
        <v>0</v>
      </c>
    </row>
    <row r="20" spans="1:10" ht="15.75" x14ac:dyDescent="0.25">
      <c r="A20" s="64"/>
      <c r="B20" s="77"/>
      <c r="C20" s="47" t="s">
        <v>39</v>
      </c>
      <c r="D20" s="48" t="s">
        <v>18</v>
      </c>
      <c r="E20" s="49">
        <v>5</v>
      </c>
      <c r="F20" s="50" t="s">
        <v>35</v>
      </c>
      <c r="G20" s="42"/>
      <c r="H20" s="51"/>
      <c r="I20" s="38">
        <f t="shared" si="2"/>
        <v>0</v>
      </c>
      <c r="J20" s="39">
        <f t="shared" si="1"/>
        <v>0</v>
      </c>
    </row>
    <row r="21" spans="1:10" ht="15.75" x14ac:dyDescent="0.25">
      <c r="A21" s="64"/>
      <c r="B21" s="77"/>
      <c r="C21" s="47" t="s">
        <v>31</v>
      </c>
      <c r="D21" s="48" t="s">
        <v>18</v>
      </c>
      <c r="E21" s="49">
        <v>2</v>
      </c>
      <c r="F21" s="50" t="s">
        <v>35</v>
      </c>
      <c r="G21" s="51"/>
      <c r="H21" s="51"/>
      <c r="I21" s="38">
        <f t="shared" si="2"/>
        <v>0</v>
      </c>
      <c r="J21" s="39">
        <f t="shared" si="1"/>
        <v>0</v>
      </c>
    </row>
    <row r="22" spans="1:10" ht="15.75" x14ac:dyDescent="0.25">
      <c r="A22" s="64"/>
      <c r="B22" s="78"/>
      <c r="C22" s="47" t="s">
        <v>30</v>
      </c>
      <c r="D22" s="48" t="s">
        <v>18</v>
      </c>
      <c r="E22" s="49">
        <v>11</v>
      </c>
      <c r="F22" s="50" t="s">
        <v>35</v>
      </c>
      <c r="G22" s="42"/>
      <c r="H22" s="51"/>
      <c r="I22" s="38">
        <f t="shared" si="2"/>
        <v>0</v>
      </c>
      <c r="J22" s="39">
        <f t="shared" si="1"/>
        <v>0</v>
      </c>
    </row>
    <row r="23" spans="1:10" x14ac:dyDescent="0.25">
      <c r="A23" s="64"/>
      <c r="B23" s="21" t="s">
        <v>19</v>
      </c>
      <c r="C23" s="21"/>
      <c r="D23" s="40"/>
      <c r="E23" s="22">
        <f>SUM(E16:E22)</f>
        <v>60</v>
      </c>
      <c r="F23" s="22"/>
      <c r="G23" s="22" t="s">
        <v>29</v>
      </c>
      <c r="H23" s="23" t="s">
        <v>29</v>
      </c>
      <c r="I23" s="34">
        <f>SUM(I16:I22)</f>
        <v>0</v>
      </c>
      <c r="J23" s="41">
        <f t="shared" si="1"/>
        <v>0</v>
      </c>
    </row>
    <row r="24" spans="1:10" ht="15.75" x14ac:dyDescent="0.25">
      <c r="A24" s="64"/>
      <c r="B24" s="76" t="s">
        <v>40</v>
      </c>
      <c r="C24" s="47" t="s">
        <v>22</v>
      </c>
      <c r="D24" s="48" t="s">
        <v>18</v>
      </c>
      <c r="E24" s="49">
        <v>6</v>
      </c>
      <c r="F24" s="50" t="s">
        <v>35</v>
      </c>
      <c r="G24" s="42"/>
      <c r="H24" s="51"/>
      <c r="I24" s="38">
        <f t="shared" ref="I24:I25" si="3">E24*G24</f>
        <v>0</v>
      </c>
      <c r="J24" s="39">
        <f t="shared" si="1"/>
        <v>0</v>
      </c>
    </row>
    <row r="25" spans="1:10" ht="15.75" x14ac:dyDescent="0.25">
      <c r="A25" s="64"/>
      <c r="B25" s="78"/>
      <c r="C25" s="47" t="s">
        <v>30</v>
      </c>
      <c r="D25" s="48" t="s">
        <v>18</v>
      </c>
      <c r="E25" s="49">
        <v>4</v>
      </c>
      <c r="F25" s="50" t="s">
        <v>35</v>
      </c>
      <c r="G25" s="42"/>
      <c r="H25" s="51"/>
      <c r="I25" s="38">
        <f t="shared" si="3"/>
        <v>0</v>
      </c>
      <c r="J25" s="39">
        <f t="shared" si="1"/>
        <v>0</v>
      </c>
    </row>
    <row r="26" spans="1:10" x14ac:dyDescent="0.25">
      <c r="A26" s="64"/>
      <c r="B26" s="21" t="s">
        <v>19</v>
      </c>
      <c r="C26" s="21"/>
      <c r="D26" s="40"/>
      <c r="E26" s="22">
        <f>SUM(E24:E25)</f>
        <v>10</v>
      </c>
      <c r="F26" s="22"/>
      <c r="G26" s="22" t="s">
        <v>29</v>
      </c>
      <c r="H26" s="23" t="s">
        <v>29</v>
      </c>
      <c r="I26" s="34">
        <f>SUM(I24:I25)</f>
        <v>0</v>
      </c>
      <c r="J26" s="41">
        <f t="shared" si="1"/>
        <v>0</v>
      </c>
    </row>
    <row r="27" spans="1:10" ht="15.75" x14ac:dyDescent="0.25">
      <c r="A27" s="64"/>
      <c r="B27" s="79" t="s">
        <v>41</v>
      </c>
      <c r="C27" s="47" t="s">
        <v>37</v>
      </c>
      <c r="D27" s="48" t="s">
        <v>20</v>
      </c>
      <c r="E27" s="49">
        <v>6</v>
      </c>
      <c r="F27" s="50" t="s">
        <v>35</v>
      </c>
      <c r="G27" s="42"/>
      <c r="H27" s="51"/>
      <c r="I27" s="38">
        <f t="shared" ref="I27:I30" si="4">E27*G27</f>
        <v>0</v>
      </c>
      <c r="J27" s="39">
        <f t="shared" si="1"/>
        <v>0</v>
      </c>
    </row>
    <row r="28" spans="1:10" ht="15.75" x14ac:dyDescent="0.25">
      <c r="A28" s="64"/>
      <c r="B28" s="67"/>
      <c r="C28" s="47" t="s">
        <v>30</v>
      </c>
      <c r="D28" s="48" t="s">
        <v>20</v>
      </c>
      <c r="E28" s="49">
        <v>10</v>
      </c>
      <c r="F28" s="50" t="s">
        <v>35</v>
      </c>
      <c r="G28" s="42"/>
      <c r="H28" s="51"/>
      <c r="I28" s="38">
        <f t="shared" si="4"/>
        <v>0</v>
      </c>
      <c r="J28" s="39">
        <f t="shared" si="1"/>
        <v>0</v>
      </c>
    </row>
    <row r="29" spans="1:10" ht="15.75" x14ac:dyDescent="0.25">
      <c r="A29" s="64"/>
      <c r="B29" s="67"/>
      <c r="C29" s="47" t="s">
        <v>37</v>
      </c>
      <c r="D29" s="48" t="s">
        <v>18</v>
      </c>
      <c r="E29" s="49">
        <v>14</v>
      </c>
      <c r="F29" s="50" t="s">
        <v>35</v>
      </c>
      <c r="G29" s="42"/>
      <c r="H29" s="51"/>
      <c r="I29" s="38">
        <f t="shared" si="4"/>
        <v>0</v>
      </c>
      <c r="J29" s="39">
        <f t="shared" si="1"/>
        <v>0</v>
      </c>
    </row>
    <row r="30" spans="1:10" ht="15.75" x14ac:dyDescent="0.25">
      <c r="A30" s="64"/>
      <c r="B30" s="67"/>
      <c r="C30" s="47" t="s">
        <v>30</v>
      </c>
      <c r="D30" s="48" t="s">
        <v>18</v>
      </c>
      <c r="E30" s="49">
        <v>17</v>
      </c>
      <c r="F30" s="50" t="s">
        <v>35</v>
      </c>
      <c r="G30" s="42"/>
      <c r="H30" s="51"/>
      <c r="I30" s="38">
        <f t="shared" si="4"/>
        <v>0</v>
      </c>
      <c r="J30" s="39">
        <f t="shared" si="1"/>
        <v>0</v>
      </c>
    </row>
    <row r="31" spans="1:10" ht="15.75" thickBot="1" x14ac:dyDescent="0.3">
      <c r="A31" s="65"/>
      <c r="B31" s="21" t="s">
        <v>19</v>
      </c>
      <c r="C31" s="21"/>
      <c r="D31" s="40"/>
      <c r="E31" s="22">
        <f>SUM(E27:E30)</f>
        <v>47</v>
      </c>
      <c r="F31" s="22"/>
      <c r="G31" s="22" t="s">
        <v>29</v>
      </c>
      <c r="H31" s="23" t="s">
        <v>29</v>
      </c>
      <c r="I31" s="34">
        <f>SUM(I27:I30)</f>
        <v>0</v>
      </c>
      <c r="J31" s="41">
        <f t="shared" si="1"/>
        <v>0</v>
      </c>
    </row>
    <row r="32" spans="1:10" ht="15.75" thickBot="1" x14ac:dyDescent="0.3">
      <c r="A32" s="24" t="s">
        <v>21</v>
      </c>
      <c r="B32" s="25"/>
      <c r="C32" s="25"/>
      <c r="D32" s="25"/>
      <c r="E32" s="26">
        <f>E15+E23+E26+E31</f>
        <v>193</v>
      </c>
      <c r="F32" s="27"/>
      <c r="G32" s="43" t="s">
        <v>29</v>
      </c>
      <c r="H32" s="44" t="s">
        <v>29</v>
      </c>
      <c r="I32" s="28">
        <f t="shared" ref="I32:J32" si="5">I15+I23+I26+I31</f>
        <v>0</v>
      </c>
      <c r="J32" s="28">
        <f t="shared" si="5"/>
        <v>0</v>
      </c>
    </row>
    <row r="33" spans="1:9" x14ac:dyDescent="0.25">
      <c r="A33" s="4"/>
      <c r="B33" s="4"/>
      <c r="C33" s="4"/>
      <c r="D33" s="54"/>
      <c r="E33" s="4"/>
      <c r="F33" s="4"/>
      <c r="G33" s="4"/>
      <c r="H33" s="31"/>
    </row>
    <row r="34" spans="1:9" ht="15.6" customHeight="1" x14ac:dyDescent="0.25">
      <c r="A34" s="1"/>
      <c r="B34" s="12"/>
      <c r="C34" s="29"/>
      <c r="D34" s="29"/>
      <c r="E34" s="13"/>
      <c r="F34" s="33"/>
      <c r="G34" s="33"/>
      <c r="H34" s="33"/>
      <c r="I34" s="30"/>
    </row>
    <row r="35" spans="1:9" x14ac:dyDescent="0.25">
      <c r="A35" s="1"/>
      <c r="B35" s="12"/>
      <c r="C35" s="29"/>
      <c r="D35" s="29"/>
      <c r="E35" s="13"/>
      <c r="F35" s="14"/>
      <c r="G35" s="14"/>
      <c r="H35" s="12"/>
      <c r="I35" s="12"/>
    </row>
    <row r="36" spans="1:9" x14ac:dyDescent="0.25">
      <c r="A36" s="1"/>
      <c r="B36" s="10" t="s">
        <v>7</v>
      </c>
      <c r="C36" s="10"/>
      <c r="D36" s="10"/>
      <c r="E36" s="10"/>
      <c r="F36" s="10" t="s">
        <v>8</v>
      </c>
      <c r="G36" s="11"/>
      <c r="H36" s="11"/>
      <c r="I36" s="12"/>
    </row>
    <row r="37" spans="1:9" x14ac:dyDescent="0.25">
      <c r="A37" s="1"/>
      <c r="B37" s="11"/>
      <c r="C37" s="11"/>
      <c r="D37" s="11"/>
      <c r="E37" s="11"/>
      <c r="F37" s="11"/>
      <c r="G37" s="11"/>
      <c r="H37" s="11"/>
      <c r="I37" s="12"/>
    </row>
  </sheetData>
  <mergeCells count="15">
    <mergeCell ref="A2:J2"/>
    <mergeCell ref="A3:J3"/>
    <mergeCell ref="G5:H5"/>
    <mergeCell ref="I5:J5"/>
    <mergeCell ref="A5:A6"/>
    <mergeCell ref="B5:B6"/>
    <mergeCell ref="C5:C6"/>
    <mergeCell ref="D5:D6"/>
    <mergeCell ref="E5:E6"/>
    <mergeCell ref="F5:F6"/>
    <mergeCell ref="A7:A31"/>
    <mergeCell ref="B7:B14"/>
    <mergeCell ref="B16:B22"/>
    <mergeCell ref="B24:B25"/>
    <mergeCell ref="B27:B30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topLeftCell="A6" workbookViewId="0">
      <selection activeCell="F12" sqref="F12"/>
    </sheetView>
  </sheetViews>
  <sheetFormatPr defaultRowHeight="15" x14ac:dyDescent="0.25"/>
  <cols>
    <col min="1" max="1" width="13.28515625" customWidth="1"/>
    <col min="2" max="2" width="14.140625" customWidth="1"/>
    <col min="3" max="3" width="15.42578125" customWidth="1"/>
    <col min="4" max="4" width="16.85546875" customWidth="1"/>
    <col min="5" max="5" width="17.85546875" customWidth="1"/>
    <col min="6" max="6" width="18.7109375" customWidth="1"/>
  </cols>
  <sheetData>
    <row r="1" spans="1:8" ht="15.75" x14ac:dyDescent="0.25">
      <c r="A1" s="91" t="s">
        <v>16</v>
      </c>
      <c r="B1" s="91"/>
      <c r="C1" s="91"/>
      <c r="D1" s="91"/>
      <c r="E1" s="91"/>
      <c r="F1" s="91"/>
      <c r="G1" s="91"/>
    </row>
    <row r="2" spans="1:8" ht="15.75" x14ac:dyDescent="0.25">
      <c r="A2" s="15"/>
      <c r="B2" s="15"/>
      <c r="C2" s="15"/>
      <c r="D2" s="15"/>
      <c r="E2" s="15"/>
      <c r="F2" s="15"/>
    </row>
    <row r="3" spans="1:8" ht="15.75" x14ac:dyDescent="0.25">
      <c r="A3" s="91" t="s">
        <v>43</v>
      </c>
      <c r="B3" s="91"/>
      <c r="C3" s="91"/>
      <c r="D3" s="91"/>
      <c r="E3" s="91"/>
      <c r="F3" s="91"/>
      <c r="G3" s="91"/>
    </row>
    <row r="4" spans="1:8" ht="15.75" x14ac:dyDescent="0.25">
      <c r="A4" s="16"/>
      <c r="B4" s="16"/>
      <c r="C4" s="16"/>
      <c r="D4" s="16"/>
      <c r="E4" s="16"/>
      <c r="F4" s="8"/>
    </row>
    <row r="5" spans="1:8" ht="15.75" x14ac:dyDescent="0.25">
      <c r="A5" s="16"/>
      <c r="B5" s="16"/>
      <c r="C5" s="16"/>
      <c r="D5" s="16"/>
      <c r="E5" s="16"/>
      <c r="F5" s="8"/>
    </row>
    <row r="6" spans="1:8" ht="15.75" x14ac:dyDescent="0.25">
      <c r="A6" s="91" t="s">
        <v>17</v>
      </c>
      <c r="B6" s="91"/>
      <c r="C6" s="91"/>
      <c r="D6" s="91"/>
      <c r="E6" s="91"/>
      <c r="F6" s="91"/>
    </row>
    <row r="7" spans="1:8" ht="15.75" x14ac:dyDescent="0.25">
      <c r="A7" s="8"/>
      <c r="B7" s="8"/>
      <c r="C7" s="8"/>
      <c r="D7" s="8"/>
      <c r="E7" s="8"/>
      <c r="F7" s="8"/>
    </row>
    <row r="8" spans="1:8" ht="16.5" thickBot="1" x14ac:dyDescent="0.3">
      <c r="A8" s="92"/>
      <c r="B8" s="92"/>
      <c r="C8" s="92"/>
      <c r="D8" s="92"/>
      <c r="E8" s="92"/>
      <c r="F8" s="92"/>
    </row>
    <row r="9" spans="1:8" x14ac:dyDescent="0.25">
      <c r="A9" s="93" t="s">
        <v>10</v>
      </c>
      <c r="B9" s="96" t="s">
        <v>44</v>
      </c>
      <c r="C9" s="96"/>
      <c r="D9" s="96"/>
      <c r="E9" s="96"/>
      <c r="F9" s="98" t="s">
        <v>11</v>
      </c>
    </row>
    <row r="10" spans="1:8" x14ac:dyDescent="0.25">
      <c r="A10" s="94"/>
      <c r="B10" s="97"/>
      <c r="C10" s="97"/>
      <c r="D10" s="97"/>
      <c r="E10" s="97"/>
      <c r="F10" s="99"/>
    </row>
    <row r="11" spans="1:8" ht="16.5" thickBot="1" x14ac:dyDescent="0.3">
      <c r="A11" s="95"/>
      <c r="B11" s="17" t="s">
        <v>12</v>
      </c>
      <c r="C11" s="17" t="s">
        <v>13</v>
      </c>
      <c r="D11" s="17" t="s">
        <v>14</v>
      </c>
      <c r="E11" s="17" t="s">
        <v>15</v>
      </c>
      <c r="F11" s="100"/>
    </row>
    <row r="12" spans="1:8" ht="15.75" x14ac:dyDescent="0.25">
      <c r="A12" s="18" t="s">
        <v>33</v>
      </c>
      <c r="B12" s="18" t="s">
        <v>47</v>
      </c>
      <c r="C12" s="18" t="s">
        <v>48</v>
      </c>
      <c r="D12" s="18" t="s">
        <v>48</v>
      </c>
      <c r="E12" s="18" t="s">
        <v>49</v>
      </c>
      <c r="F12" s="19">
        <f>SUM(B12+C12+D12+E12)</f>
        <v>193</v>
      </c>
    </row>
    <row r="13" spans="1:8" ht="15.75" x14ac:dyDescent="0.25">
      <c r="A13" s="20"/>
      <c r="B13" s="20"/>
      <c r="C13" s="20"/>
      <c r="D13" s="20"/>
      <c r="E13" s="20"/>
      <c r="F13" s="20"/>
    </row>
    <row r="14" spans="1:8" ht="15.75" x14ac:dyDescent="0.25">
      <c r="A14" s="8"/>
      <c r="B14" s="8"/>
      <c r="C14" s="8"/>
      <c r="D14" s="8"/>
      <c r="E14" s="8"/>
      <c r="F14" s="8"/>
    </row>
    <row r="15" spans="1:8" ht="15.75" x14ac:dyDescent="0.25">
      <c r="A15" s="8"/>
      <c r="B15" s="8"/>
      <c r="C15" s="8"/>
      <c r="D15" s="8"/>
      <c r="E15" s="8"/>
      <c r="F15" s="8"/>
    </row>
    <row r="16" spans="1:8" x14ac:dyDescent="0.25">
      <c r="A16" s="10" t="s">
        <v>7</v>
      </c>
      <c r="B16" s="10"/>
      <c r="C16" s="10"/>
      <c r="D16" s="10"/>
      <c r="E16" s="10" t="s">
        <v>8</v>
      </c>
      <c r="F16" s="11"/>
      <c r="G16" s="11"/>
      <c r="H16" s="12"/>
    </row>
    <row r="17" spans="1:8" x14ac:dyDescent="0.25">
      <c r="A17" s="11"/>
      <c r="B17" s="11"/>
      <c r="C17" s="11"/>
      <c r="D17" s="11"/>
      <c r="E17" s="11"/>
      <c r="F17" s="11"/>
      <c r="G17" s="11"/>
      <c r="H17" s="12"/>
    </row>
  </sheetData>
  <mergeCells count="7">
    <mergeCell ref="A3:G3"/>
    <mergeCell ref="A1:G1"/>
    <mergeCell ref="A6:F6"/>
    <mergeCell ref="A8:F8"/>
    <mergeCell ref="A9:A11"/>
    <mergeCell ref="B9:E10"/>
    <mergeCell ref="F9:F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Приложение №3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Jana</cp:lastModifiedBy>
  <cp:lastPrinted>2026-01-20T08:31:28Z</cp:lastPrinted>
  <dcterms:created xsi:type="dcterms:W3CDTF">2019-10-11T07:43:52Z</dcterms:created>
  <dcterms:modified xsi:type="dcterms:W3CDTF">2026-02-09T10:51:17Z</dcterms:modified>
</cp:coreProperties>
</file>