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Писма 2026\ел.търг мощности ч.дъб\9-8-26\за краси\"/>
    </mc:Choice>
  </mc:AlternateContent>
  <bookViews>
    <workbookView xWindow="0" yWindow="0" windowWidth="18270" windowHeight="7785"/>
  </bookViews>
  <sheets>
    <sheet name="9-8-26-приложение 1 " sheetId="34" r:id="rId1"/>
    <sheet name="9-8-26-приложение 2" sheetId="35" r:id="rId2"/>
  </sheets>
  <calcPr calcId="162913"/>
</workbook>
</file>

<file path=xl/calcChain.xml><?xml version="1.0" encoding="utf-8"?>
<calcChain xmlns="http://schemas.openxmlformats.org/spreadsheetml/2006/main">
  <c r="I25" i="34" l="1"/>
  <c r="I23" i="35" l="1"/>
  <c r="I24" i="35" s="1"/>
  <c r="I22" i="35"/>
  <c r="I20" i="35"/>
  <c r="I21" i="35" s="1"/>
  <c r="I19" i="35"/>
  <c r="I18" i="35"/>
  <c r="I17" i="35"/>
  <c r="I16" i="35"/>
  <c r="I14" i="35"/>
  <c r="I15" i="35" s="1"/>
  <c r="I13" i="35"/>
  <c r="I11" i="35"/>
  <c r="I10" i="35"/>
  <c r="I12" i="35" s="1"/>
  <c r="I8" i="35"/>
  <c r="I7" i="35"/>
  <c r="I9" i="35" s="1"/>
  <c r="I6" i="35"/>
  <c r="I5" i="35"/>
  <c r="I4" i="35"/>
  <c r="K25" i="34"/>
  <c r="J25" i="34"/>
  <c r="H25" i="34"/>
  <c r="I20" i="34"/>
  <c r="I17" i="34"/>
  <c r="I13" i="34"/>
  <c r="I10" i="34"/>
  <c r="I9" i="34"/>
  <c r="I8" i="34"/>
  <c r="I7" i="34"/>
  <c r="I6" i="34"/>
  <c r="I5" i="34"/>
  <c r="I4" i="34"/>
  <c r="G11" i="34"/>
  <c r="I11" i="34" s="1"/>
  <c r="I12" i="34" s="1"/>
  <c r="G13" i="34"/>
  <c r="G14" i="34"/>
  <c r="I14" i="34" s="1"/>
  <c r="G16" i="34"/>
  <c r="I16" i="34" s="1"/>
  <c r="I18" i="34" s="1"/>
  <c r="G17" i="34"/>
  <c r="G19" i="34"/>
  <c r="I19" i="34" s="1"/>
  <c r="I21" i="34" s="1"/>
  <c r="G20" i="34"/>
  <c r="G22" i="34"/>
  <c r="I22" i="34" s="1"/>
  <c r="G23" i="34"/>
  <c r="I23" i="34" s="1"/>
  <c r="G10" i="34"/>
  <c r="I25" i="35" l="1"/>
  <c r="I24" i="34"/>
  <c r="I15" i="34"/>
  <c r="E24" i="35"/>
  <c r="H23" i="35"/>
  <c r="H22" i="35"/>
  <c r="E21" i="35"/>
  <c r="H20" i="35"/>
  <c r="H19" i="35"/>
  <c r="E18" i="35"/>
  <c r="E25" i="35" s="1"/>
  <c r="H17" i="35"/>
  <c r="H16" i="35"/>
  <c r="E15" i="35"/>
  <c r="H14" i="35"/>
  <c r="H13" i="35"/>
  <c r="E12" i="35"/>
  <c r="H11" i="35"/>
  <c r="H10" i="35"/>
  <c r="H12" i="35" s="1"/>
  <c r="E9" i="35"/>
  <c r="H8" i="35"/>
  <c r="H7" i="35"/>
  <c r="E6" i="35"/>
  <c r="H5" i="35"/>
  <c r="H4" i="35"/>
  <c r="E25" i="34"/>
  <c r="H24" i="34"/>
  <c r="E24" i="34"/>
  <c r="H23" i="34"/>
  <c r="H22" i="34"/>
  <c r="H9" i="35" l="1"/>
  <c r="H6" i="35"/>
  <c r="H18" i="35"/>
  <c r="H24" i="35"/>
  <c r="H21" i="35"/>
  <c r="H15" i="35"/>
  <c r="H25" i="35" s="1"/>
  <c r="E21" i="34"/>
  <c r="H20" i="34"/>
  <c r="H21" i="34" s="1"/>
  <c r="H19" i="34"/>
  <c r="E9" i="34" l="1"/>
  <c r="H8" i="34"/>
  <c r="H7" i="34"/>
  <c r="H9" i="34" l="1"/>
  <c r="H17" i="34"/>
  <c r="H16" i="34"/>
  <c r="H13" i="34"/>
  <c r="H14" i="34"/>
  <c r="H11" i="34"/>
  <c r="H10" i="34"/>
  <c r="H5" i="34"/>
  <c r="H4" i="34"/>
  <c r="H18" i="34" l="1"/>
  <c r="E18" i="34"/>
  <c r="E15" i="34"/>
  <c r="E12" i="34"/>
  <c r="E6" i="34"/>
  <c r="H6" i="34" l="1"/>
  <c r="H12" i="34"/>
  <c r="H15" i="34"/>
</calcChain>
</file>

<file path=xl/sharedStrings.xml><?xml version="1.0" encoding="utf-8"?>
<sst xmlns="http://schemas.openxmlformats.org/spreadsheetml/2006/main" count="102" uniqueCount="33">
  <si>
    <t>Дървесен вид</t>
  </si>
  <si>
    <t>Сортимент</t>
  </si>
  <si>
    <t>Отдел и подотдел</t>
  </si>
  <si>
    <t>Общо за подотдела</t>
  </si>
  <si>
    <t>Обект</t>
  </si>
  <si>
    <t>Общо за Обекта</t>
  </si>
  <si>
    <t xml:space="preserve">Прогнозно количество дървесина, пл.м3 </t>
  </si>
  <si>
    <t xml:space="preserve"> </t>
  </si>
  <si>
    <t xml:space="preserve">                                                                                                                                                           ПРИЛОЖЕНИЕ № 1    </t>
  </si>
  <si>
    <t xml:space="preserve">Обща стойност,евро без ДДС </t>
  </si>
  <si>
    <t>Трупи за бичене 18-29 см.</t>
  </si>
  <si>
    <t xml:space="preserve">Начална цена в евро. , пл.м3 </t>
  </si>
  <si>
    <t>60- з</t>
  </si>
  <si>
    <t xml:space="preserve">Червен дъб </t>
  </si>
  <si>
    <t>ОЗМ</t>
  </si>
  <si>
    <t>129-и</t>
  </si>
  <si>
    <t>138-г</t>
  </si>
  <si>
    <t>138-з</t>
  </si>
  <si>
    <t>Гаранция за участие, в евро</t>
  </si>
  <si>
    <t>9-8-26</t>
  </si>
  <si>
    <t>60-д</t>
  </si>
  <si>
    <t xml:space="preserve">Липа </t>
  </si>
  <si>
    <t>171-д</t>
  </si>
  <si>
    <t>171-и</t>
  </si>
  <si>
    <t xml:space="preserve">Достигната цена в евро. , пл.м3 </t>
  </si>
  <si>
    <t xml:space="preserve">                                                                                                                                                           ПРИЛОЖЕНИЕ № 2    </t>
  </si>
  <si>
    <t>Стъпка на  надда-ване  евро</t>
  </si>
  <si>
    <t xml:space="preserve">Начална цена в лева. , пл.м3 </t>
  </si>
  <si>
    <t xml:space="preserve">Обща стойност,лева без ДДС </t>
  </si>
  <si>
    <t>Гаранция за участие, в лева</t>
  </si>
  <si>
    <t>Стъпка на  надда-ване  лева</t>
  </si>
  <si>
    <t xml:space="preserve">Достигната цена в лева , пл.м3 </t>
  </si>
  <si>
    <t xml:space="preserve">Обща стойност,лев без ДДС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</si>
</sst>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NumberFormat="0" applyFont="0" applyFill="0" applyBorder="0" applyAlignment="0" applyProtection="0">
      <alignment vertical="top"/>
    </xf>
  </cellStyleXfs>
  <cellXfs count="39">
    <xf numFmtId="0" fontId="1" fillId="0" borderId="0" xfId="0" applyNumberFormat="1" applyFont="1" applyFill="1" applyBorder="1" applyAlignment="1" applyProtection="1">
      <alignment vertical="top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left" vertical="top"/>
    </xf>
    <xf numFmtId="0" fontId="3" fillId="0" borderId="1" xfId="0" applyNumberFormat="1" applyFont="1" applyFill="1" applyBorder="1" applyAlignment="1" applyProtection="1">
      <alignment horizontal="left" vertical="top"/>
    </xf>
    <xf numFmtId="0" fontId="3" fillId="0" borderId="1" xfId="0" applyNumberFormat="1" applyFont="1" applyFill="1" applyBorder="1" applyAlignment="1" applyProtection="1">
      <alignment vertical="top"/>
    </xf>
    <xf numFmtId="2" fontId="3" fillId="0" borderId="1" xfId="0" applyNumberFormat="1" applyFont="1" applyFill="1" applyBorder="1" applyAlignment="1" applyProtection="1">
      <alignment horizontal="center" vertical="top"/>
    </xf>
    <xf numFmtId="1" fontId="3" fillId="0" borderId="1" xfId="0" applyNumberFormat="1" applyFont="1" applyFill="1" applyBorder="1" applyAlignment="1" applyProtection="1">
      <alignment horizontal="center" vertical="top" wrapText="1"/>
    </xf>
    <xf numFmtId="0" fontId="2" fillId="0" borderId="0" xfId="0" applyNumberFormat="1" applyFont="1" applyFill="1" applyBorder="1" applyAlignment="1" applyProtection="1">
      <alignment horizontal="right" vertical="top"/>
    </xf>
    <xf numFmtId="0" fontId="1" fillId="0" borderId="0" xfId="0" applyNumberFormat="1" applyFont="1" applyFill="1" applyBorder="1" applyAlignment="1" applyProtection="1">
      <alignment horizontal="center" vertical="top"/>
    </xf>
    <xf numFmtId="0" fontId="3" fillId="0" borderId="1" xfId="0" applyNumberFormat="1" applyFont="1" applyFill="1" applyBorder="1" applyAlignment="1" applyProtection="1">
      <alignment horizontal="center" vertical="center" textRotation="255"/>
    </xf>
    <xf numFmtId="0" fontId="3" fillId="0" borderId="3" xfId="0" applyNumberFormat="1" applyFont="1" applyFill="1" applyBorder="1" applyAlignment="1" applyProtection="1">
      <alignment horizontal="center" vertical="center" textRotation="90" wrapText="1"/>
    </xf>
    <xf numFmtId="0" fontId="3" fillId="0" borderId="1" xfId="0" applyNumberFormat="1" applyFont="1" applyFill="1" applyBorder="1" applyAlignment="1" applyProtection="1">
      <alignment horizontal="center" vertical="center" textRotation="90" wrapText="1"/>
    </xf>
    <xf numFmtId="2" fontId="3" fillId="0" borderId="1" xfId="0" applyNumberFormat="1" applyFont="1" applyFill="1" applyBorder="1" applyAlignment="1" applyProtection="1">
      <alignment horizontal="center" vertical="center" textRotation="90" wrapText="1"/>
    </xf>
    <xf numFmtId="0" fontId="4" fillId="0" borderId="1" xfId="0" applyNumberFormat="1" applyFont="1" applyFill="1" applyBorder="1" applyAlignment="1" applyProtection="1">
      <alignment vertical="top"/>
    </xf>
    <xf numFmtId="0" fontId="4" fillId="0" borderId="1" xfId="0" applyNumberFormat="1" applyFont="1" applyFill="1" applyBorder="1" applyAlignment="1" applyProtection="1">
      <alignment horizontal="left" vertical="top"/>
    </xf>
    <xf numFmtId="0" fontId="4" fillId="0" borderId="3" xfId="0" applyNumberFormat="1" applyFont="1" applyFill="1" applyBorder="1" applyAlignment="1" applyProtection="1">
      <alignment horizontal="left" vertical="top"/>
    </xf>
    <xf numFmtId="0" fontId="3" fillId="0" borderId="1" xfId="0" applyNumberFormat="1" applyFont="1" applyFill="1" applyBorder="1" applyAlignment="1" applyProtection="1">
      <alignment vertical="top" wrapText="1"/>
    </xf>
    <xf numFmtId="1" fontId="4" fillId="0" borderId="1" xfId="0" applyNumberFormat="1" applyFont="1" applyFill="1" applyBorder="1" applyAlignment="1" applyProtection="1">
      <alignment vertical="top"/>
    </xf>
    <xf numFmtId="2" fontId="4" fillId="0" borderId="1" xfId="0" applyNumberFormat="1" applyFont="1" applyFill="1" applyBorder="1" applyAlignment="1" applyProtection="1">
      <alignment vertical="top"/>
    </xf>
    <xf numFmtId="2" fontId="4" fillId="0" borderId="1" xfId="0" applyNumberFormat="1" applyFont="1" applyFill="1" applyBorder="1" applyAlignment="1" applyProtection="1">
      <alignment horizontal="center" vertical="top"/>
    </xf>
    <xf numFmtId="0" fontId="3" fillId="0" borderId="1" xfId="0" applyNumberFormat="1" applyFont="1" applyFill="1" applyBorder="1" applyAlignment="1" applyProtection="1">
      <alignment horizontal="center" vertical="top" wrapText="1"/>
    </xf>
    <xf numFmtId="0" fontId="3" fillId="0" borderId="6" xfId="0" applyNumberFormat="1" applyFont="1" applyFill="1" applyBorder="1" applyAlignment="1" applyProtection="1">
      <alignment horizontal="center" vertical="top"/>
    </xf>
    <xf numFmtId="0" fontId="3" fillId="0" borderId="1" xfId="0" applyNumberFormat="1" applyFont="1" applyFill="1" applyBorder="1" applyAlignment="1" applyProtection="1">
      <alignment horizontal="center" vertical="top"/>
    </xf>
    <xf numFmtId="2" fontId="3" fillId="0" borderId="5" xfId="0" applyNumberFormat="1" applyFont="1" applyFill="1" applyBorder="1" applyAlignment="1" applyProtection="1">
      <alignment vertical="top"/>
    </xf>
    <xf numFmtId="0" fontId="3" fillId="0" borderId="6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Alignment="1" applyProtection="1">
      <alignment vertical="top"/>
    </xf>
    <xf numFmtId="0" fontId="3" fillId="0" borderId="2" xfId="0" applyNumberFormat="1" applyFont="1" applyFill="1" applyBorder="1" applyAlignment="1" applyProtection="1">
      <alignment vertical="top"/>
    </xf>
    <xf numFmtId="2" fontId="4" fillId="0" borderId="5" xfId="0" applyNumberFormat="1" applyFont="1" applyFill="1" applyBorder="1" applyAlignment="1" applyProtection="1">
      <alignment vertical="top"/>
    </xf>
    <xf numFmtId="0" fontId="2" fillId="0" borderId="0" xfId="0" applyNumberFormat="1" applyFont="1" applyFill="1" applyBorder="1" applyAlignment="1" applyProtection="1">
      <alignment vertical="top"/>
    </xf>
    <xf numFmtId="1" fontId="3" fillId="0" borderId="1" xfId="0" applyNumberFormat="1" applyFont="1" applyFill="1" applyBorder="1" applyAlignment="1" applyProtection="1">
      <alignment vertical="top"/>
    </xf>
    <xf numFmtId="2" fontId="3" fillId="0" borderId="1" xfId="0" applyNumberFormat="1" applyFont="1" applyFill="1" applyBorder="1" applyAlignment="1" applyProtection="1">
      <alignment vertical="top"/>
    </xf>
    <xf numFmtId="2" fontId="3" fillId="0" borderId="5" xfId="0" applyNumberFormat="1" applyFont="1" applyFill="1" applyBorder="1" applyAlignment="1" applyProtection="1">
      <alignment horizontal="center" vertical="top"/>
    </xf>
    <xf numFmtId="2" fontId="4" fillId="0" borderId="5" xfId="0" applyNumberFormat="1" applyFont="1" applyFill="1" applyBorder="1" applyAlignment="1" applyProtection="1">
      <alignment horizontal="center" vertical="top"/>
    </xf>
    <xf numFmtId="0" fontId="1" fillId="0" borderId="1" xfId="0" applyNumberFormat="1" applyFont="1" applyFill="1" applyBorder="1" applyAlignment="1" applyProtection="1">
      <alignment horizontal="center" vertical="top"/>
    </xf>
    <xf numFmtId="2" fontId="4" fillId="0" borderId="4" xfId="0" applyNumberFormat="1" applyFont="1" applyFill="1" applyBorder="1" applyAlignment="1" applyProtection="1">
      <alignment vertical="top"/>
    </xf>
    <xf numFmtId="49" fontId="5" fillId="0" borderId="6" xfId="0" applyNumberFormat="1" applyFont="1" applyFill="1" applyBorder="1" applyAlignment="1" applyProtection="1">
      <alignment horizontal="center" vertical="center" textRotation="90"/>
    </xf>
    <xf numFmtId="49" fontId="5" fillId="0" borderId="2" xfId="0" applyNumberFormat="1" applyFont="1" applyFill="1" applyBorder="1" applyAlignment="1" applyProtection="1">
      <alignment horizontal="center" vertical="center" textRotation="90"/>
    </xf>
    <xf numFmtId="49" fontId="5" fillId="0" borderId="4" xfId="0" applyNumberFormat="1" applyFont="1" applyFill="1" applyBorder="1" applyAlignment="1" applyProtection="1">
      <alignment horizontal="center" vertical="center" textRotation="90"/>
    </xf>
  </cellXfs>
  <cellStyles count="1"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4"/>
  <sheetViews>
    <sheetView tabSelected="1" topLeftCell="A13" workbookViewId="0">
      <selection activeCell="M26" sqref="M26"/>
    </sheetView>
  </sheetViews>
  <sheetFormatPr defaultRowHeight="12.75" x14ac:dyDescent="0.2"/>
  <cols>
    <col min="1" max="1" width="3.85546875" customWidth="1"/>
    <col min="2" max="2" width="5.5703125" customWidth="1"/>
    <col min="3" max="3" width="15.7109375" customWidth="1"/>
    <col min="4" max="4" width="22.42578125" customWidth="1"/>
    <col min="5" max="5" width="7.5703125" customWidth="1"/>
    <col min="6" max="7" width="5.7109375" customWidth="1"/>
    <col min="8" max="9" width="8.42578125" customWidth="1"/>
    <col min="10" max="11" width="9.7109375" customWidth="1"/>
    <col min="12" max="12" width="8.42578125" customWidth="1"/>
  </cols>
  <sheetData>
    <row r="1" spans="1:13" x14ac:dyDescent="0.2">
      <c r="A1" s="9" t="s">
        <v>8</v>
      </c>
      <c r="D1" s="8"/>
    </row>
    <row r="2" spans="1:13" ht="102" x14ac:dyDescent="0.2">
      <c r="A2" s="10" t="s">
        <v>4</v>
      </c>
      <c r="B2" s="11" t="s">
        <v>2</v>
      </c>
      <c r="C2" s="12" t="s">
        <v>0</v>
      </c>
      <c r="D2" s="1" t="s">
        <v>1</v>
      </c>
      <c r="E2" s="12" t="s">
        <v>6</v>
      </c>
      <c r="F2" s="13" t="s">
        <v>11</v>
      </c>
      <c r="G2" s="13" t="s">
        <v>27</v>
      </c>
      <c r="H2" s="17" t="s">
        <v>9</v>
      </c>
      <c r="I2" s="17" t="s">
        <v>28</v>
      </c>
      <c r="J2" s="21" t="s">
        <v>18</v>
      </c>
      <c r="K2" s="21" t="s">
        <v>29</v>
      </c>
      <c r="L2" s="21" t="s">
        <v>26</v>
      </c>
      <c r="M2" s="21" t="s">
        <v>30</v>
      </c>
    </row>
    <row r="3" spans="1:13" x14ac:dyDescent="0.2">
      <c r="A3" s="1">
        <v>1</v>
      </c>
      <c r="B3" s="2">
        <v>2</v>
      </c>
      <c r="C3" s="2">
        <v>3</v>
      </c>
      <c r="D3" s="1">
        <v>4</v>
      </c>
      <c r="E3" s="2">
        <v>5</v>
      </c>
      <c r="F3" s="7">
        <v>6</v>
      </c>
      <c r="G3" s="7"/>
      <c r="H3" s="5">
        <v>7</v>
      </c>
      <c r="I3" s="25"/>
      <c r="J3" s="22">
        <v>8</v>
      </c>
      <c r="K3" s="22"/>
      <c r="L3" s="23">
        <v>9</v>
      </c>
      <c r="M3" s="26"/>
    </row>
    <row r="4" spans="1:13" x14ac:dyDescent="0.2">
      <c r="A4" s="36" t="s">
        <v>19</v>
      </c>
      <c r="B4" s="3" t="s">
        <v>12</v>
      </c>
      <c r="C4" s="4" t="s">
        <v>13</v>
      </c>
      <c r="D4" s="3" t="s">
        <v>10</v>
      </c>
      <c r="E4" s="5">
        <v>3</v>
      </c>
      <c r="F4" s="6">
        <v>65</v>
      </c>
      <c r="G4" s="32">
        <v>127.13</v>
      </c>
      <c r="H4" s="24">
        <f>F4*E4</f>
        <v>195</v>
      </c>
      <c r="I4" s="31">
        <f>E4*G4</f>
        <v>381.39</v>
      </c>
      <c r="J4" s="25"/>
      <c r="K4" s="25"/>
      <c r="L4" s="25"/>
      <c r="M4" s="25"/>
    </row>
    <row r="5" spans="1:13" x14ac:dyDescent="0.2">
      <c r="A5" s="37"/>
      <c r="B5" s="3"/>
      <c r="C5" s="26"/>
      <c r="D5" s="3" t="s">
        <v>14</v>
      </c>
      <c r="E5" s="5">
        <v>50</v>
      </c>
      <c r="F5" s="6">
        <v>60</v>
      </c>
      <c r="G5" s="32">
        <v>117.35</v>
      </c>
      <c r="H5" s="24">
        <f t="shared" ref="H5:H14" si="0">F5*E5</f>
        <v>3000</v>
      </c>
      <c r="I5" s="31">
        <f>E5*G5</f>
        <v>5867.5</v>
      </c>
      <c r="J5" s="27"/>
      <c r="K5" s="27"/>
      <c r="L5" s="27"/>
      <c r="M5" s="27"/>
    </row>
    <row r="6" spans="1:13" x14ac:dyDescent="0.2">
      <c r="A6" s="37"/>
      <c r="B6" s="3" t="s">
        <v>3</v>
      </c>
      <c r="C6" s="4"/>
      <c r="D6" s="3"/>
      <c r="E6" s="18">
        <f>SUM(E4:E5)</f>
        <v>53</v>
      </c>
      <c r="F6" s="20"/>
      <c r="G6" s="33"/>
      <c r="H6" s="28">
        <f>SUM(H4:H5)</f>
        <v>3195</v>
      </c>
      <c r="I6" s="28">
        <f>SUM(I4:I5)</f>
        <v>6248.89</v>
      </c>
      <c r="J6" s="27"/>
      <c r="K6" s="27"/>
      <c r="L6" s="27"/>
      <c r="M6" s="27"/>
    </row>
    <row r="7" spans="1:13" x14ac:dyDescent="0.2">
      <c r="A7" s="37"/>
      <c r="B7" s="3" t="s">
        <v>20</v>
      </c>
      <c r="C7" s="4" t="s">
        <v>21</v>
      </c>
      <c r="D7" s="3" t="s">
        <v>10</v>
      </c>
      <c r="E7" s="5">
        <v>3</v>
      </c>
      <c r="F7" s="6">
        <v>60</v>
      </c>
      <c r="G7" s="32">
        <v>117.35</v>
      </c>
      <c r="H7" s="24">
        <f>F7*E7</f>
        <v>180</v>
      </c>
      <c r="I7" s="31">
        <f>E7*G7</f>
        <v>352.04999999999995</v>
      </c>
      <c r="J7" s="27"/>
      <c r="K7" s="27"/>
      <c r="L7" s="27"/>
      <c r="M7" s="27"/>
    </row>
    <row r="8" spans="1:13" x14ac:dyDescent="0.2">
      <c r="A8" s="37"/>
      <c r="B8" s="3"/>
      <c r="C8" s="4"/>
      <c r="D8" s="3" t="s">
        <v>14</v>
      </c>
      <c r="E8" s="30">
        <v>35</v>
      </c>
      <c r="F8" s="6">
        <v>51</v>
      </c>
      <c r="G8" s="32">
        <v>99.75</v>
      </c>
      <c r="H8" s="24">
        <f>F8*E8</f>
        <v>1785</v>
      </c>
      <c r="I8" s="31">
        <f>E8*G8</f>
        <v>3491.25</v>
      </c>
      <c r="J8" s="27"/>
      <c r="K8" s="27"/>
      <c r="L8" s="27"/>
      <c r="M8" s="27"/>
    </row>
    <row r="9" spans="1:13" x14ac:dyDescent="0.2">
      <c r="A9" s="37"/>
      <c r="B9" s="3" t="s">
        <v>3</v>
      </c>
      <c r="C9" s="4"/>
      <c r="D9" s="3"/>
      <c r="E9" s="18">
        <f>E7+E8</f>
        <v>38</v>
      </c>
      <c r="F9" s="18"/>
      <c r="G9" s="18"/>
      <c r="H9" s="19">
        <f>H7+H8</f>
        <v>1965</v>
      </c>
      <c r="I9" s="19">
        <f>I7+I8</f>
        <v>3843.3</v>
      </c>
      <c r="J9" s="27"/>
      <c r="K9" s="27"/>
      <c r="L9" s="27"/>
      <c r="M9" s="27"/>
    </row>
    <row r="10" spans="1:13" x14ac:dyDescent="0.2">
      <c r="A10" s="37"/>
      <c r="B10" s="3" t="s">
        <v>15</v>
      </c>
      <c r="C10" s="4" t="s">
        <v>13</v>
      </c>
      <c r="D10" s="3" t="s">
        <v>10</v>
      </c>
      <c r="E10" s="5">
        <v>48</v>
      </c>
      <c r="F10" s="6">
        <v>65</v>
      </c>
      <c r="G10" s="32">
        <f>F10*1.95583</f>
        <v>127.12895</v>
      </c>
      <c r="H10" s="24">
        <f t="shared" si="0"/>
        <v>3120</v>
      </c>
      <c r="I10" s="31">
        <f>E10*G10</f>
        <v>6102.1895999999997</v>
      </c>
      <c r="J10" s="27"/>
      <c r="K10" s="27"/>
      <c r="L10" s="27"/>
      <c r="M10" s="27"/>
    </row>
    <row r="11" spans="1:13" x14ac:dyDescent="0.2">
      <c r="A11" s="37"/>
      <c r="B11" s="3"/>
      <c r="C11" s="26"/>
      <c r="D11" s="3" t="s">
        <v>14</v>
      </c>
      <c r="E11" s="5">
        <v>100</v>
      </c>
      <c r="F11" s="6">
        <v>60</v>
      </c>
      <c r="G11" s="32">
        <f t="shared" ref="G11:G23" si="1">F11*1.95583</f>
        <v>117.3498</v>
      </c>
      <c r="H11" s="24">
        <f t="shared" si="0"/>
        <v>6000</v>
      </c>
      <c r="I11" s="31">
        <f>E11*G11</f>
        <v>11734.98</v>
      </c>
      <c r="J11" s="27"/>
      <c r="K11" s="27"/>
      <c r="L11" s="27"/>
      <c r="M11" s="27"/>
    </row>
    <row r="12" spans="1:13" x14ac:dyDescent="0.2">
      <c r="A12" s="37"/>
      <c r="B12" s="3" t="s">
        <v>3</v>
      </c>
      <c r="C12" s="4"/>
      <c r="D12" s="3"/>
      <c r="E12" s="14">
        <f>SUM(E10:E11)</f>
        <v>148</v>
      </c>
      <c r="F12" s="20"/>
      <c r="G12" s="32"/>
      <c r="H12" s="19">
        <f>SUM(H10:H11)</f>
        <v>9120</v>
      </c>
      <c r="I12" s="19">
        <f>SUM(I10:I11)</f>
        <v>17837.169600000001</v>
      </c>
      <c r="J12" s="27"/>
      <c r="K12" s="27"/>
      <c r="L12" s="27"/>
      <c r="M12" s="27"/>
    </row>
    <row r="13" spans="1:13" x14ac:dyDescent="0.2">
      <c r="A13" s="37"/>
      <c r="B13" s="3" t="s">
        <v>16</v>
      </c>
      <c r="C13" s="4" t="s">
        <v>13</v>
      </c>
      <c r="D13" s="3" t="s">
        <v>10</v>
      </c>
      <c r="E13" s="5">
        <v>12</v>
      </c>
      <c r="F13" s="6">
        <v>65</v>
      </c>
      <c r="G13" s="32">
        <f t="shared" si="1"/>
        <v>127.12895</v>
      </c>
      <c r="H13" s="24">
        <f>F13*E13</f>
        <v>780</v>
      </c>
      <c r="I13" s="31">
        <f>E13*G13</f>
        <v>1525.5473999999999</v>
      </c>
      <c r="J13" s="27"/>
      <c r="K13" s="27"/>
      <c r="L13" s="27"/>
      <c r="M13" s="27"/>
    </row>
    <row r="14" spans="1:13" x14ac:dyDescent="0.2">
      <c r="A14" s="37"/>
      <c r="B14" s="3" t="s">
        <v>7</v>
      </c>
      <c r="C14" s="4"/>
      <c r="D14" s="3" t="s">
        <v>14</v>
      </c>
      <c r="E14" s="5">
        <v>60</v>
      </c>
      <c r="F14" s="6">
        <v>60</v>
      </c>
      <c r="G14" s="32">
        <f t="shared" si="1"/>
        <v>117.3498</v>
      </c>
      <c r="H14" s="24">
        <f t="shared" si="0"/>
        <v>3600</v>
      </c>
      <c r="I14" s="31">
        <f>E14*G14</f>
        <v>7040.9880000000003</v>
      </c>
      <c r="J14" s="27"/>
      <c r="K14" s="27"/>
      <c r="L14" s="27"/>
      <c r="M14" s="27"/>
    </row>
    <row r="15" spans="1:13" x14ac:dyDescent="0.2">
      <c r="A15" s="37"/>
      <c r="B15" s="3" t="s">
        <v>3</v>
      </c>
      <c r="C15" s="4"/>
      <c r="D15" s="3"/>
      <c r="E15" s="14">
        <f>SUM(E13:E14)</f>
        <v>72</v>
      </c>
      <c r="F15" s="20"/>
      <c r="G15" s="32"/>
      <c r="H15" s="19">
        <f>SUM(H13:H14)</f>
        <v>4380</v>
      </c>
      <c r="I15" s="19">
        <f>SUM(I13:I14)</f>
        <v>8566.5354000000007</v>
      </c>
      <c r="J15" s="27"/>
      <c r="K15" s="27"/>
      <c r="L15" s="27"/>
      <c r="M15" s="27"/>
    </row>
    <row r="16" spans="1:13" x14ac:dyDescent="0.2">
      <c r="A16" s="37"/>
      <c r="B16" s="3" t="s">
        <v>17</v>
      </c>
      <c r="C16" s="4" t="s">
        <v>13</v>
      </c>
      <c r="D16" s="3" t="s">
        <v>10</v>
      </c>
      <c r="E16" s="5">
        <v>18</v>
      </c>
      <c r="F16" s="6">
        <v>65</v>
      </c>
      <c r="G16" s="32">
        <f t="shared" si="1"/>
        <v>127.12895</v>
      </c>
      <c r="H16" s="24">
        <f>F16*E16</f>
        <v>1170</v>
      </c>
      <c r="I16" s="31">
        <f>E16*G16</f>
        <v>2288.3211000000001</v>
      </c>
      <c r="J16" s="27"/>
      <c r="K16" s="27"/>
      <c r="L16" s="27"/>
      <c r="M16" s="27"/>
    </row>
    <row r="17" spans="1:13" x14ac:dyDescent="0.2">
      <c r="A17" s="37"/>
      <c r="B17" s="3"/>
      <c r="C17" s="26"/>
      <c r="D17" s="3" t="s">
        <v>14</v>
      </c>
      <c r="E17" s="5">
        <v>40</v>
      </c>
      <c r="F17" s="6">
        <v>60</v>
      </c>
      <c r="G17" s="32">
        <f t="shared" si="1"/>
        <v>117.3498</v>
      </c>
      <c r="H17" s="24">
        <f>F17*E17</f>
        <v>2400</v>
      </c>
      <c r="I17" s="31">
        <f>E17*G17</f>
        <v>4693.9920000000002</v>
      </c>
      <c r="J17" s="27"/>
      <c r="K17" s="27"/>
      <c r="L17" s="27"/>
      <c r="M17" s="27"/>
    </row>
    <row r="18" spans="1:13" x14ac:dyDescent="0.2">
      <c r="A18" s="37"/>
      <c r="B18" s="3" t="s">
        <v>3</v>
      </c>
      <c r="C18" s="4"/>
      <c r="D18" s="3"/>
      <c r="E18" s="14">
        <f>SUM(E16:E17)</f>
        <v>58</v>
      </c>
      <c r="F18" s="20"/>
      <c r="G18" s="32"/>
      <c r="H18" s="19">
        <f>SUM(H16:H17)</f>
        <v>3570</v>
      </c>
      <c r="I18" s="19">
        <f>SUM(I16:I17)</f>
        <v>6982.3131000000003</v>
      </c>
      <c r="J18" s="27"/>
      <c r="K18" s="27"/>
      <c r="L18" s="27"/>
      <c r="M18" s="27"/>
    </row>
    <row r="19" spans="1:13" x14ac:dyDescent="0.2">
      <c r="A19" s="37"/>
      <c r="B19" s="3" t="s">
        <v>22</v>
      </c>
      <c r="C19" s="4" t="s">
        <v>21</v>
      </c>
      <c r="D19" s="3" t="s">
        <v>10</v>
      </c>
      <c r="E19" s="5">
        <v>31</v>
      </c>
      <c r="F19" s="6">
        <v>60</v>
      </c>
      <c r="G19" s="32">
        <f t="shared" si="1"/>
        <v>117.3498</v>
      </c>
      <c r="H19" s="31">
        <f>F19*E19</f>
        <v>1860</v>
      </c>
      <c r="I19" s="31">
        <f>E19*G19</f>
        <v>3637.8438000000001</v>
      </c>
      <c r="J19" s="27"/>
      <c r="K19" s="27"/>
      <c r="L19" s="27"/>
      <c r="M19" s="27"/>
    </row>
    <row r="20" spans="1:13" x14ac:dyDescent="0.2">
      <c r="A20" s="37"/>
      <c r="B20" s="3"/>
      <c r="C20" s="4"/>
      <c r="D20" s="3" t="s">
        <v>14</v>
      </c>
      <c r="E20" s="5">
        <v>30</v>
      </c>
      <c r="F20" s="6">
        <v>51</v>
      </c>
      <c r="G20" s="32">
        <f t="shared" si="1"/>
        <v>99.747329999999991</v>
      </c>
      <c r="H20" s="31">
        <f>F20*E20</f>
        <v>1530</v>
      </c>
      <c r="I20" s="31">
        <f>E20*G20</f>
        <v>2992.4198999999999</v>
      </c>
      <c r="J20" s="27"/>
      <c r="K20" s="27"/>
      <c r="L20" s="27"/>
      <c r="M20" s="27"/>
    </row>
    <row r="21" spans="1:13" x14ac:dyDescent="0.2">
      <c r="A21" s="37"/>
      <c r="B21" s="3" t="s">
        <v>3</v>
      </c>
      <c r="C21" s="4"/>
      <c r="D21" s="3"/>
      <c r="E21" s="14">
        <f>E20+E19</f>
        <v>61</v>
      </c>
      <c r="F21" s="14"/>
      <c r="G21" s="32"/>
      <c r="H21" s="19">
        <f>H20+H19</f>
        <v>3390</v>
      </c>
      <c r="I21" s="19">
        <f>SUM(I19:I20)</f>
        <v>6630.2636999999995</v>
      </c>
      <c r="J21" s="27"/>
      <c r="K21" s="27"/>
      <c r="L21" s="27"/>
      <c r="M21" s="27"/>
    </row>
    <row r="22" spans="1:13" x14ac:dyDescent="0.2">
      <c r="A22" s="37"/>
      <c r="B22" s="3" t="s">
        <v>23</v>
      </c>
      <c r="C22" s="4" t="s">
        <v>21</v>
      </c>
      <c r="D22" s="3" t="s">
        <v>10</v>
      </c>
      <c r="E22" s="5">
        <v>10</v>
      </c>
      <c r="F22" s="5">
        <v>60</v>
      </c>
      <c r="G22" s="32">
        <f t="shared" si="1"/>
        <v>117.3498</v>
      </c>
      <c r="H22" s="31">
        <f>E22*F22</f>
        <v>600</v>
      </c>
      <c r="I22" s="31">
        <f>E22*G22</f>
        <v>1173.498</v>
      </c>
      <c r="J22" s="27"/>
      <c r="K22" s="27"/>
      <c r="L22" s="27"/>
      <c r="M22" s="27"/>
    </row>
    <row r="23" spans="1:13" x14ac:dyDescent="0.2">
      <c r="A23" s="37"/>
      <c r="B23" s="3"/>
      <c r="C23" s="4"/>
      <c r="D23" s="3" t="s">
        <v>14</v>
      </c>
      <c r="E23" s="5">
        <v>20</v>
      </c>
      <c r="F23" s="5">
        <v>51</v>
      </c>
      <c r="G23" s="32">
        <f t="shared" si="1"/>
        <v>99.747329999999991</v>
      </c>
      <c r="H23" s="31">
        <f>E23*F23</f>
        <v>1020</v>
      </c>
      <c r="I23" s="31">
        <f>E23*G23</f>
        <v>1994.9465999999998</v>
      </c>
      <c r="J23" s="27"/>
      <c r="K23" s="27"/>
      <c r="L23" s="27"/>
      <c r="M23" s="27"/>
    </row>
    <row r="24" spans="1:13" x14ac:dyDescent="0.2">
      <c r="A24" s="37"/>
      <c r="B24" s="3" t="s">
        <v>3</v>
      </c>
      <c r="C24" s="4"/>
      <c r="D24" s="3"/>
      <c r="E24" s="14">
        <f>E23+E22</f>
        <v>30</v>
      </c>
      <c r="F24" s="20"/>
      <c r="G24" s="20"/>
      <c r="H24" s="19">
        <f>H23+H22</f>
        <v>1620</v>
      </c>
      <c r="I24" s="19">
        <f>SUM(I22:I23)</f>
        <v>3168.4445999999998</v>
      </c>
      <c r="J24" s="27"/>
      <c r="K24" s="27"/>
      <c r="L24" s="27"/>
      <c r="M24" s="27"/>
    </row>
    <row r="25" spans="1:13" x14ac:dyDescent="0.2">
      <c r="A25" s="38"/>
      <c r="B25" s="16" t="s">
        <v>5</v>
      </c>
      <c r="C25" s="15"/>
      <c r="D25" s="16"/>
      <c r="E25" s="18">
        <f>E18+E15+E12+E6+E9+E21+E24</f>
        <v>460</v>
      </c>
      <c r="F25" s="20"/>
      <c r="G25" s="20"/>
      <c r="H25" s="19">
        <f>H18+H15+H12+H6+H9+H21+H24</f>
        <v>27240</v>
      </c>
      <c r="I25" s="19">
        <f>H25*1.95583</f>
        <v>53276.809199999996</v>
      </c>
      <c r="J25" s="35">
        <f>H25*5%</f>
        <v>1362</v>
      </c>
      <c r="K25" s="35">
        <f>I25*5%</f>
        <v>2663.8404599999999</v>
      </c>
      <c r="L25" s="35">
        <v>272</v>
      </c>
      <c r="M25" s="35">
        <v>531.99</v>
      </c>
    </row>
    <row r="26" spans="1:13" x14ac:dyDescent="0.2">
      <c r="A26" s="9"/>
    </row>
    <row r="27" spans="1:13" x14ac:dyDescent="0.2">
      <c r="A27" s="9"/>
    </row>
    <row r="28" spans="1:13" x14ac:dyDescent="0.2">
      <c r="A28" s="9"/>
    </row>
    <row r="29" spans="1:13" x14ac:dyDescent="0.2">
      <c r="A29" s="9"/>
    </row>
    <row r="30" spans="1:13" x14ac:dyDescent="0.2">
      <c r="A30" s="9"/>
    </row>
    <row r="31" spans="1:13" x14ac:dyDescent="0.2">
      <c r="A31" s="9"/>
    </row>
    <row r="32" spans="1:13" x14ac:dyDescent="0.2">
      <c r="A32" s="9"/>
    </row>
    <row r="33" spans="1:13" x14ac:dyDescent="0.2">
      <c r="A33" s="9"/>
    </row>
    <row r="34" spans="1:13" x14ac:dyDescent="0.2">
      <c r="M34" s="29" t="s">
        <v>7</v>
      </c>
    </row>
  </sheetData>
  <mergeCells count="1">
    <mergeCell ref="A4:A25"/>
  </mergeCells>
  <pageMargins left="0.11811023622047245" right="0.11811023622047245" top="0" bottom="0" header="0.31496062992125984" footer="0.31496062992125984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workbookViewId="0">
      <selection activeCell="H9" sqref="H9:I9"/>
    </sheetView>
  </sheetViews>
  <sheetFormatPr defaultRowHeight="12.75" x14ac:dyDescent="0.2"/>
  <cols>
    <col min="1" max="1" width="3.85546875" customWidth="1"/>
    <col min="2" max="2" width="5.5703125" customWidth="1"/>
    <col min="3" max="3" width="15.7109375" customWidth="1"/>
    <col min="4" max="4" width="22.42578125" customWidth="1"/>
    <col min="5" max="5" width="7.5703125" customWidth="1"/>
    <col min="6" max="7" width="5.7109375" customWidth="1"/>
    <col min="8" max="8" width="8.42578125" customWidth="1"/>
  </cols>
  <sheetData>
    <row r="1" spans="1:9" x14ac:dyDescent="0.2">
      <c r="A1" s="9" t="s">
        <v>25</v>
      </c>
      <c r="D1" s="8"/>
    </row>
    <row r="2" spans="1:9" ht="102" x14ac:dyDescent="0.2">
      <c r="A2" s="10" t="s">
        <v>4</v>
      </c>
      <c r="B2" s="11" t="s">
        <v>2</v>
      </c>
      <c r="C2" s="12" t="s">
        <v>0</v>
      </c>
      <c r="D2" s="1" t="s">
        <v>1</v>
      </c>
      <c r="E2" s="12" t="s">
        <v>6</v>
      </c>
      <c r="F2" s="13" t="s">
        <v>24</v>
      </c>
      <c r="G2" s="13" t="s">
        <v>31</v>
      </c>
      <c r="H2" s="17" t="s">
        <v>9</v>
      </c>
      <c r="I2" s="17" t="s">
        <v>32</v>
      </c>
    </row>
    <row r="3" spans="1:9" x14ac:dyDescent="0.2">
      <c r="A3" s="1">
        <v>1</v>
      </c>
      <c r="B3" s="2">
        <v>2</v>
      </c>
      <c r="C3" s="2">
        <v>3</v>
      </c>
      <c r="D3" s="1">
        <v>4</v>
      </c>
      <c r="E3" s="2">
        <v>5</v>
      </c>
      <c r="F3" s="7">
        <v>6</v>
      </c>
      <c r="G3" s="7">
        <v>7</v>
      </c>
      <c r="H3" s="23">
        <v>8</v>
      </c>
      <c r="I3" s="34">
        <v>9</v>
      </c>
    </row>
    <row r="4" spans="1:9" x14ac:dyDescent="0.2">
      <c r="A4" s="36" t="s">
        <v>19</v>
      </c>
      <c r="B4" s="3" t="s">
        <v>12</v>
      </c>
      <c r="C4" s="4" t="s">
        <v>13</v>
      </c>
      <c r="D4" s="3" t="s">
        <v>10</v>
      </c>
      <c r="E4" s="5">
        <v>3</v>
      </c>
      <c r="F4" s="6"/>
      <c r="G4" s="6"/>
      <c r="H4" s="31">
        <f>F4*E4</f>
        <v>0</v>
      </c>
      <c r="I4" s="31">
        <f>G4*F4</f>
        <v>0</v>
      </c>
    </row>
    <row r="5" spans="1:9" x14ac:dyDescent="0.2">
      <c r="A5" s="37"/>
      <c r="B5" s="3"/>
      <c r="C5" s="26"/>
      <c r="D5" s="3" t="s">
        <v>14</v>
      </c>
      <c r="E5" s="5">
        <v>50</v>
      </c>
      <c r="F5" s="6"/>
      <c r="G5" s="6"/>
      <c r="H5" s="31">
        <f t="shared" ref="H5:I14" si="0">F5*E5</f>
        <v>0</v>
      </c>
      <c r="I5" s="31">
        <f t="shared" si="0"/>
        <v>0</v>
      </c>
    </row>
    <row r="6" spans="1:9" x14ac:dyDescent="0.2">
      <c r="A6" s="37"/>
      <c r="B6" s="3" t="s">
        <v>3</v>
      </c>
      <c r="C6" s="4"/>
      <c r="D6" s="3"/>
      <c r="E6" s="18">
        <f>SUM(E4:E5)</f>
        <v>53</v>
      </c>
      <c r="F6" s="20"/>
      <c r="G6" s="20"/>
      <c r="H6" s="19">
        <f>SUM(H4:H5)</f>
        <v>0</v>
      </c>
      <c r="I6" s="19">
        <f>SUM(I4:I5)</f>
        <v>0</v>
      </c>
    </row>
    <row r="7" spans="1:9" x14ac:dyDescent="0.2">
      <c r="A7" s="37"/>
      <c r="B7" s="3" t="s">
        <v>20</v>
      </c>
      <c r="C7" s="4" t="s">
        <v>21</v>
      </c>
      <c r="D7" s="3" t="s">
        <v>10</v>
      </c>
      <c r="E7" s="5">
        <v>3</v>
      </c>
      <c r="F7" s="6"/>
      <c r="G7" s="6"/>
      <c r="H7" s="31">
        <f>F7*E7</f>
        <v>0</v>
      </c>
      <c r="I7" s="31">
        <f>G7*F7</f>
        <v>0</v>
      </c>
    </row>
    <row r="8" spans="1:9" x14ac:dyDescent="0.2">
      <c r="A8" s="37"/>
      <c r="B8" s="3"/>
      <c r="C8" s="4"/>
      <c r="D8" s="3" t="s">
        <v>14</v>
      </c>
      <c r="E8" s="30">
        <v>35</v>
      </c>
      <c r="F8" s="6"/>
      <c r="G8" s="6"/>
      <c r="H8" s="31">
        <f>F8*E8</f>
        <v>0</v>
      </c>
      <c r="I8" s="31">
        <f>G8*F8</f>
        <v>0</v>
      </c>
    </row>
    <row r="9" spans="1:9" x14ac:dyDescent="0.2">
      <c r="A9" s="37"/>
      <c r="B9" s="3" t="s">
        <v>3</v>
      </c>
      <c r="C9" s="4"/>
      <c r="D9" s="3"/>
      <c r="E9" s="18">
        <f>E7+E8</f>
        <v>38</v>
      </c>
      <c r="F9" s="18"/>
      <c r="G9" s="18"/>
      <c r="H9" s="19">
        <f>H7+H8</f>
        <v>0</v>
      </c>
      <c r="I9" s="19">
        <f>I7+I8</f>
        <v>0</v>
      </c>
    </row>
    <row r="10" spans="1:9" x14ac:dyDescent="0.2">
      <c r="A10" s="37"/>
      <c r="B10" s="3" t="s">
        <v>15</v>
      </c>
      <c r="C10" s="4" t="s">
        <v>13</v>
      </c>
      <c r="D10" s="3" t="s">
        <v>10</v>
      </c>
      <c r="E10" s="5">
        <v>48</v>
      </c>
      <c r="F10" s="6"/>
      <c r="G10" s="6"/>
      <c r="H10" s="31">
        <f t="shared" si="0"/>
        <v>0</v>
      </c>
      <c r="I10" s="31">
        <f t="shared" si="0"/>
        <v>0</v>
      </c>
    </row>
    <row r="11" spans="1:9" x14ac:dyDescent="0.2">
      <c r="A11" s="37"/>
      <c r="B11" s="3"/>
      <c r="C11" s="26"/>
      <c r="D11" s="3" t="s">
        <v>14</v>
      </c>
      <c r="E11" s="5">
        <v>100</v>
      </c>
      <c r="F11" s="6"/>
      <c r="G11" s="6"/>
      <c r="H11" s="31">
        <f t="shared" si="0"/>
        <v>0</v>
      </c>
      <c r="I11" s="31">
        <f t="shared" si="0"/>
        <v>0</v>
      </c>
    </row>
    <row r="12" spans="1:9" x14ac:dyDescent="0.2">
      <c r="A12" s="37"/>
      <c r="B12" s="3" t="s">
        <v>3</v>
      </c>
      <c r="C12" s="4"/>
      <c r="D12" s="3"/>
      <c r="E12" s="14">
        <f>SUM(E10:E11)</f>
        <v>148</v>
      </c>
      <c r="F12" s="20"/>
      <c r="G12" s="20"/>
      <c r="H12" s="19">
        <f>SUM(H10:H11)</f>
        <v>0</v>
      </c>
      <c r="I12" s="19">
        <f>SUM(I10:I11)</f>
        <v>0</v>
      </c>
    </row>
    <row r="13" spans="1:9" x14ac:dyDescent="0.2">
      <c r="A13" s="37"/>
      <c r="B13" s="3" t="s">
        <v>16</v>
      </c>
      <c r="C13" s="4" t="s">
        <v>13</v>
      </c>
      <c r="D13" s="3" t="s">
        <v>10</v>
      </c>
      <c r="E13" s="5">
        <v>12</v>
      </c>
      <c r="F13" s="6"/>
      <c r="G13" s="6"/>
      <c r="H13" s="31">
        <f>F13*E13</f>
        <v>0</v>
      </c>
      <c r="I13" s="31">
        <f>G13*F13</f>
        <v>0</v>
      </c>
    </row>
    <row r="14" spans="1:9" x14ac:dyDescent="0.2">
      <c r="A14" s="37"/>
      <c r="B14" s="3" t="s">
        <v>7</v>
      </c>
      <c r="C14" s="4"/>
      <c r="D14" s="3" t="s">
        <v>14</v>
      </c>
      <c r="E14" s="5">
        <v>60</v>
      </c>
      <c r="F14" s="6"/>
      <c r="G14" s="6"/>
      <c r="H14" s="31">
        <f t="shared" si="0"/>
        <v>0</v>
      </c>
      <c r="I14" s="31">
        <f t="shared" si="0"/>
        <v>0</v>
      </c>
    </row>
    <row r="15" spans="1:9" x14ac:dyDescent="0.2">
      <c r="A15" s="37"/>
      <c r="B15" s="3" t="s">
        <v>3</v>
      </c>
      <c r="C15" s="4"/>
      <c r="D15" s="3"/>
      <c r="E15" s="14">
        <f>SUM(E13:E14)</f>
        <v>72</v>
      </c>
      <c r="F15" s="20"/>
      <c r="G15" s="20"/>
      <c r="H15" s="19">
        <f>SUM(H13:H14)</f>
        <v>0</v>
      </c>
      <c r="I15" s="19">
        <f>SUM(I13:I14)</f>
        <v>0</v>
      </c>
    </row>
    <row r="16" spans="1:9" x14ac:dyDescent="0.2">
      <c r="A16" s="37"/>
      <c r="B16" s="3" t="s">
        <v>17</v>
      </c>
      <c r="C16" s="4" t="s">
        <v>13</v>
      </c>
      <c r="D16" s="3" t="s">
        <v>10</v>
      </c>
      <c r="E16" s="5">
        <v>18</v>
      </c>
      <c r="F16" s="6"/>
      <c r="G16" s="6"/>
      <c r="H16" s="31">
        <f>F16*E16</f>
        <v>0</v>
      </c>
      <c r="I16" s="31">
        <f>G16*F16</f>
        <v>0</v>
      </c>
    </row>
    <row r="17" spans="1:9" x14ac:dyDescent="0.2">
      <c r="A17" s="37"/>
      <c r="B17" s="3"/>
      <c r="C17" s="26"/>
      <c r="D17" s="3" t="s">
        <v>14</v>
      </c>
      <c r="E17" s="5">
        <v>40</v>
      </c>
      <c r="F17" s="6"/>
      <c r="G17" s="6"/>
      <c r="H17" s="31">
        <f>F17*E17</f>
        <v>0</v>
      </c>
      <c r="I17" s="31">
        <f>G17*F17</f>
        <v>0</v>
      </c>
    </row>
    <row r="18" spans="1:9" x14ac:dyDescent="0.2">
      <c r="A18" s="37"/>
      <c r="B18" s="3" t="s">
        <v>3</v>
      </c>
      <c r="C18" s="4"/>
      <c r="D18" s="3"/>
      <c r="E18" s="14">
        <f>SUM(E16:E17)</f>
        <v>58</v>
      </c>
      <c r="F18" s="20"/>
      <c r="G18" s="20"/>
      <c r="H18" s="19">
        <f>SUM(H16:H17)</f>
        <v>0</v>
      </c>
      <c r="I18" s="19">
        <f>SUM(I16:I17)</f>
        <v>0</v>
      </c>
    </row>
    <row r="19" spans="1:9" x14ac:dyDescent="0.2">
      <c r="A19" s="37"/>
      <c r="B19" s="3" t="s">
        <v>22</v>
      </c>
      <c r="C19" s="4" t="s">
        <v>21</v>
      </c>
      <c r="D19" s="3" t="s">
        <v>10</v>
      </c>
      <c r="E19" s="5">
        <v>31</v>
      </c>
      <c r="F19" s="6"/>
      <c r="G19" s="6"/>
      <c r="H19" s="31">
        <f>F19*E19</f>
        <v>0</v>
      </c>
      <c r="I19" s="31">
        <f>G19*F19</f>
        <v>0</v>
      </c>
    </row>
    <row r="20" spans="1:9" x14ac:dyDescent="0.2">
      <c r="A20" s="37"/>
      <c r="B20" s="3"/>
      <c r="C20" s="4"/>
      <c r="D20" s="3" t="s">
        <v>14</v>
      </c>
      <c r="E20" s="5">
        <v>30</v>
      </c>
      <c r="F20" s="6"/>
      <c r="G20" s="6"/>
      <c r="H20" s="31">
        <f>F20*E20</f>
        <v>0</v>
      </c>
      <c r="I20" s="31">
        <f>G20*F20</f>
        <v>0</v>
      </c>
    </row>
    <row r="21" spans="1:9" x14ac:dyDescent="0.2">
      <c r="A21" s="37"/>
      <c r="B21" s="3" t="s">
        <v>3</v>
      </c>
      <c r="C21" s="4"/>
      <c r="D21" s="3"/>
      <c r="E21" s="14">
        <f>E20+E19</f>
        <v>61</v>
      </c>
      <c r="F21" s="14"/>
      <c r="G21" s="14"/>
      <c r="H21" s="19">
        <f>H20+H19</f>
        <v>0</v>
      </c>
      <c r="I21" s="19">
        <f>I20+I19</f>
        <v>0</v>
      </c>
    </row>
    <row r="22" spans="1:9" x14ac:dyDescent="0.2">
      <c r="A22" s="37"/>
      <c r="B22" s="3" t="s">
        <v>23</v>
      </c>
      <c r="C22" s="4" t="s">
        <v>21</v>
      </c>
      <c r="D22" s="3" t="s">
        <v>10</v>
      </c>
      <c r="E22" s="5">
        <v>10</v>
      </c>
      <c r="F22" s="5"/>
      <c r="G22" s="5"/>
      <c r="H22" s="31">
        <f>E22*F22</f>
        <v>0</v>
      </c>
      <c r="I22" s="31">
        <f>F22*G22</f>
        <v>0</v>
      </c>
    </row>
    <row r="23" spans="1:9" x14ac:dyDescent="0.2">
      <c r="A23" s="37"/>
      <c r="B23" s="3"/>
      <c r="C23" s="4"/>
      <c r="D23" s="3" t="s">
        <v>14</v>
      </c>
      <c r="E23" s="5">
        <v>20</v>
      </c>
      <c r="F23" s="5"/>
      <c r="G23" s="5"/>
      <c r="H23" s="31">
        <f>E23*F23</f>
        <v>0</v>
      </c>
      <c r="I23" s="31">
        <f>F23*G23</f>
        <v>0</v>
      </c>
    </row>
    <row r="24" spans="1:9" x14ac:dyDescent="0.2">
      <c r="A24" s="37"/>
      <c r="B24" s="3" t="s">
        <v>3</v>
      </c>
      <c r="C24" s="4"/>
      <c r="D24" s="3"/>
      <c r="E24" s="14">
        <f>E23+E22</f>
        <v>30</v>
      </c>
      <c r="F24" s="20"/>
      <c r="G24" s="20"/>
      <c r="H24" s="19">
        <f>H23+H22</f>
        <v>0</v>
      </c>
      <c r="I24" s="19">
        <f>I23+I22</f>
        <v>0</v>
      </c>
    </row>
    <row r="25" spans="1:9" x14ac:dyDescent="0.2">
      <c r="A25" s="38"/>
      <c r="B25" s="16" t="s">
        <v>5</v>
      </c>
      <c r="C25" s="15"/>
      <c r="D25" s="16"/>
      <c r="E25" s="18">
        <f>E18+E15+E12+E6+E9+E21+E24</f>
        <v>460</v>
      </c>
      <c r="F25" s="20"/>
      <c r="G25" s="20"/>
      <c r="H25" s="19">
        <f>H18+H15+H12+H6+H9+H21+H24</f>
        <v>0</v>
      </c>
      <c r="I25" s="19">
        <f>I18+I15+I12+I6+I9+I21+I24</f>
        <v>0</v>
      </c>
    </row>
    <row r="26" spans="1:9" x14ac:dyDescent="0.2">
      <c r="A26" s="9"/>
    </row>
    <row r="27" spans="1:9" x14ac:dyDescent="0.2">
      <c r="A27" s="9"/>
    </row>
    <row r="28" spans="1:9" x14ac:dyDescent="0.2">
      <c r="A28" s="9"/>
    </row>
    <row r="29" spans="1:9" x14ac:dyDescent="0.2">
      <c r="A29" s="9"/>
    </row>
    <row r="30" spans="1:9" x14ac:dyDescent="0.2">
      <c r="A30" s="9"/>
    </row>
    <row r="31" spans="1:9" x14ac:dyDescent="0.2">
      <c r="A31" s="9"/>
    </row>
    <row r="32" spans="1:9" x14ac:dyDescent="0.2">
      <c r="A32" s="9"/>
    </row>
    <row r="33" spans="1:9" x14ac:dyDescent="0.2">
      <c r="A33" s="9"/>
    </row>
    <row r="34" spans="1:9" x14ac:dyDescent="0.2">
      <c r="I34" s="29" t="s">
        <v>7</v>
      </c>
    </row>
  </sheetData>
  <mergeCells count="1">
    <mergeCell ref="A4:A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2</vt:i4>
      </vt:variant>
    </vt:vector>
  </HeadingPairs>
  <TitlesOfParts>
    <vt:vector size="2" baseType="lpstr">
      <vt:lpstr>9-8-26-приложение 1 </vt:lpstr>
      <vt:lpstr>9-8-26-приложение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Asus</cp:lastModifiedBy>
  <cp:lastPrinted>2026-02-04T06:38:20Z</cp:lastPrinted>
  <dcterms:created xsi:type="dcterms:W3CDTF">2012-01-24T13:22:39Z</dcterms:created>
  <dcterms:modified xsi:type="dcterms:W3CDTF">2026-02-06T09:00:45Z</dcterms:modified>
</cp:coreProperties>
</file>