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 defaultThemeVersion="124226"/>
  <xr:revisionPtr revIDLastSave="0" documentId="13_ncr:1_{EF834DEB-4330-4E79-988E-B1E338F33813}" xr6:coauthVersionLast="41" xr6:coauthVersionMax="41" xr10:uidLastSave="{00000000-0000-0000-0000-000000000000}"/>
  <bookViews>
    <workbookView xWindow="-120" yWindow="-120" windowWidth="24240" windowHeight="1314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definedNames>
    <definedName name="_xlnm._FilterDatabase" localSheetId="0" hidden="1">'Приложение 1'!$A$5:$T$62</definedName>
  </definedNames>
  <calcPr calcId="191029"/>
</workbook>
</file>

<file path=xl/calcChain.xml><?xml version="1.0" encoding="utf-8"?>
<calcChain xmlns="http://schemas.openxmlformats.org/spreadsheetml/2006/main">
  <c r="E61" i="3" l="1"/>
  <c r="D61" i="3"/>
  <c r="E43" i="3"/>
  <c r="D43" i="3"/>
  <c r="E19" i="3"/>
  <c r="E62" i="3" s="1"/>
  <c r="D19" i="3"/>
  <c r="D62" i="3" s="1"/>
  <c r="T62" i="2" l="1"/>
  <c r="R62" i="2"/>
  <c r="Q62" i="2"/>
  <c r="M60" i="2"/>
  <c r="M59" i="2"/>
  <c r="M58" i="2"/>
  <c r="M57" i="2"/>
  <c r="M56" i="2"/>
  <c r="M55" i="2"/>
  <c r="M54" i="2"/>
  <c r="M53" i="2"/>
  <c r="M52" i="2"/>
  <c r="M51" i="2"/>
  <c r="M50" i="2"/>
  <c r="M49" i="2"/>
  <c r="M48" i="2"/>
  <c r="M46" i="2"/>
  <c r="M45" i="2"/>
  <c r="M44" i="2"/>
  <c r="M42" i="2"/>
  <c r="M41" i="2"/>
  <c r="M40" i="2"/>
  <c r="M38" i="2"/>
  <c r="M37" i="2"/>
  <c r="M36" i="2"/>
  <c r="M35" i="2"/>
  <c r="M34" i="2"/>
  <c r="M33" i="2"/>
  <c r="M32" i="2"/>
  <c r="M31" i="2"/>
  <c r="M30" i="2"/>
  <c r="M29" i="2"/>
  <c r="M28" i="2"/>
  <c r="M26" i="2"/>
  <c r="M25" i="2"/>
  <c r="M24" i="2"/>
  <c r="M23" i="2"/>
  <c r="M22" i="2"/>
  <c r="M21" i="2"/>
  <c r="M18" i="2"/>
  <c r="M17" i="2"/>
  <c r="M16" i="2"/>
  <c r="M15" i="2"/>
  <c r="M14" i="2"/>
  <c r="M13" i="2"/>
  <c r="M12" i="2"/>
  <c r="M11" i="2"/>
  <c r="M10" i="2"/>
  <c r="M9" i="2"/>
  <c r="M8" i="2"/>
  <c r="M7" i="2"/>
  <c r="N60" i="2" l="1"/>
  <c r="J60" i="2"/>
  <c r="O59" i="2"/>
  <c r="J59" i="2"/>
  <c r="N58" i="2"/>
  <c r="J58" i="2"/>
  <c r="O57" i="2"/>
  <c r="J57" i="2"/>
  <c r="N56" i="2"/>
  <c r="J56" i="2"/>
  <c r="O55" i="2"/>
  <c r="J55" i="2"/>
  <c r="N54" i="2"/>
  <c r="J54" i="2"/>
  <c r="O53" i="2"/>
  <c r="J53" i="2"/>
  <c r="O52" i="2"/>
  <c r="J52" i="2"/>
  <c r="O51" i="2"/>
  <c r="J51" i="2"/>
  <c r="O50" i="2"/>
  <c r="N50" i="2"/>
  <c r="J50" i="2"/>
  <c r="O49" i="2"/>
  <c r="J49" i="2"/>
  <c r="N48" i="2"/>
  <c r="J48" i="2"/>
  <c r="O46" i="2"/>
  <c r="J46" i="2"/>
  <c r="O45" i="2"/>
  <c r="J45" i="2"/>
  <c r="N44" i="2"/>
  <c r="J44" i="2"/>
  <c r="O42" i="2"/>
  <c r="J42" i="2"/>
  <c r="O41" i="2"/>
  <c r="J41" i="2"/>
  <c r="N40" i="2"/>
  <c r="J40" i="2"/>
  <c r="O38" i="2"/>
  <c r="J38" i="2"/>
  <c r="O37" i="2"/>
  <c r="J37" i="2"/>
  <c r="O36" i="2"/>
  <c r="N36" i="2"/>
  <c r="J36" i="2"/>
  <c r="O35" i="2"/>
  <c r="N35" i="2"/>
  <c r="J35" i="2"/>
  <c r="O34" i="2"/>
  <c r="J34" i="2"/>
  <c r="O33" i="2"/>
  <c r="J33" i="2"/>
  <c r="O32" i="2"/>
  <c r="N32" i="2"/>
  <c r="J32" i="2"/>
  <c r="O31" i="2"/>
  <c r="N31" i="2"/>
  <c r="J31" i="2"/>
  <c r="O30" i="2"/>
  <c r="J30" i="2"/>
  <c r="N29" i="2"/>
  <c r="O29" i="2"/>
  <c r="J29" i="2"/>
  <c r="N28" i="2"/>
  <c r="J28" i="2"/>
  <c r="O26" i="2"/>
  <c r="J26" i="2"/>
  <c r="O25" i="2"/>
  <c r="J25" i="2"/>
  <c r="O24" i="2"/>
  <c r="J24" i="2"/>
  <c r="O23" i="2"/>
  <c r="J23" i="2"/>
  <c r="O22" i="2"/>
  <c r="J22" i="2"/>
  <c r="O21" i="2"/>
  <c r="J21" i="2"/>
  <c r="H47" i="2"/>
  <c r="L47" i="2" s="1"/>
  <c r="L61" i="2" s="1"/>
  <c r="H39" i="2"/>
  <c r="L39" i="2" s="1"/>
  <c r="H27" i="2"/>
  <c r="L27" i="2" s="1"/>
  <c r="H20" i="2"/>
  <c r="L20" i="2" s="1"/>
  <c r="O17" i="2"/>
  <c r="O16" i="2"/>
  <c r="O10" i="2"/>
  <c r="N17" i="2"/>
  <c r="N16" i="2"/>
  <c r="N14" i="2"/>
  <c r="N13" i="2"/>
  <c r="N10" i="2"/>
  <c r="N9" i="2"/>
  <c r="N6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O18" i="2"/>
  <c r="O15" i="2"/>
  <c r="O14" i="2"/>
  <c r="O13" i="2"/>
  <c r="N12" i="2"/>
  <c r="N11" i="2"/>
  <c r="O9" i="2"/>
  <c r="N8" i="2"/>
  <c r="O7" i="2"/>
  <c r="M6" i="2"/>
  <c r="O6" i="2" s="1"/>
  <c r="L19" i="2"/>
  <c r="K19" i="2"/>
  <c r="K47" i="2"/>
  <c r="O47" i="2" s="1"/>
  <c r="K39" i="2"/>
  <c r="O39" i="2" s="1"/>
  <c r="K27" i="2"/>
  <c r="O27" i="2" s="1"/>
  <c r="K20" i="2"/>
  <c r="O20" i="2" s="1"/>
  <c r="F61" i="2"/>
  <c r="E61" i="2"/>
  <c r="F43" i="2"/>
  <c r="E43" i="2"/>
  <c r="F19" i="2"/>
  <c r="E19" i="2"/>
  <c r="F62" i="2" l="1"/>
  <c r="E62" i="2"/>
  <c r="L43" i="2"/>
  <c r="L62" i="2" s="1"/>
  <c r="K43" i="2"/>
  <c r="K61" i="2"/>
  <c r="N59" i="2"/>
  <c r="O58" i="2"/>
  <c r="N51" i="2"/>
  <c r="N45" i="2"/>
  <c r="O44" i="2"/>
  <c r="N41" i="2"/>
  <c r="O40" i="2"/>
  <c r="N37" i="2"/>
  <c r="O28" i="2"/>
  <c r="N33" i="2"/>
  <c r="N21" i="2"/>
  <c r="N24" i="2"/>
  <c r="N25" i="2"/>
  <c r="N18" i="2"/>
  <c r="O11" i="2"/>
  <c r="N7" i="2"/>
  <c r="O8" i="2"/>
  <c r="O12" i="2"/>
  <c r="N55" i="2"/>
  <c r="O54" i="2"/>
  <c r="N15" i="2"/>
  <c r="N52" i="2"/>
  <c r="O48" i="2"/>
  <c r="N49" i="2"/>
  <c r="O56" i="2"/>
  <c r="N57" i="2"/>
  <c r="O60" i="2"/>
  <c r="M61" i="2"/>
  <c r="N53" i="2"/>
  <c r="N46" i="2"/>
  <c r="N42" i="2"/>
  <c r="N30" i="2"/>
  <c r="N34" i="2"/>
  <c r="N38" i="2"/>
  <c r="M43" i="2"/>
  <c r="N22" i="2"/>
  <c r="N26" i="2"/>
  <c r="N23" i="2"/>
  <c r="M19" i="2"/>
  <c r="O43" i="2" l="1"/>
  <c r="P43" i="2" s="1"/>
  <c r="K62" i="2"/>
  <c r="N19" i="2"/>
  <c r="M62" i="2"/>
  <c r="O19" i="2"/>
  <c r="P19" i="2" s="1"/>
  <c r="N61" i="2"/>
  <c r="O61" i="2"/>
  <c r="N43" i="2"/>
  <c r="N62" i="2" l="1"/>
  <c r="O62" i="2"/>
  <c r="P61" i="2"/>
  <c r="P62" i="2" s="1"/>
</calcChain>
</file>

<file path=xl/sharedStrings.xml><?xml version="1.0" encoding="utf-8"?>
<sst xmlns="http://schemas.openxmlformats.org/spreadsheetml/2006/main" count="278" uniqueCount="60">
  <si>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</si>
  <si>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</si>
  <si>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</si>
  <si>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</si>
  <si>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</si>
  <si>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</si>
  <si>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</si>
  <si>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</si>
  <si>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</si>
  <si>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</si>
  <si>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</si>
  <si>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</si>
  <si>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</si>
  <si>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</si>
  <si>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</si>
  <si>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</si>
  <si>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</si>
  <si>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</si>
  <si>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</si>
  <si>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</si>
  <si>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</si>
  <si>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гбр</t>
  </si>
  <si>
    <t>кл</t>
  </si>
  <si>
    <t>цр</t>
  </si>
  <si>
    <t>бл</t>
  </si>
  <si>
    <t>срлп</t>
  </si>
  <si>
    <t>здб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</si>
  <si>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</si>
  <si>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</si>
  <si>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</si>
  <si>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</si>
  <si>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</si>
  <si>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евро 5%</t>
  </si>
  <si>
    <t>Стъпка на наддаване, евро</t>
  </si>
  <si>
    <t>Достигната цена евро/пл.м3 без ДДС</t>
  </si>
  <si>
    <t>Достигната цена евро/пр.м3 без ДДС</t>
  </si>
  <si>
    <t>Начална цена лв/пл.м3 без ДДС</t>
  </si>
  <si>
    <t>Обща цена лв. без ДДС/ пл.м3</t>
  </si>
  <si>
    <t>Обща цена лв. без ДДС/ пр.м3</t>
  </si>
  <si>
    <t>Обща цена лв. без ДДС</t>
  </si>
  <si>
    <t>Гаранция за участие, лв. 5%</t>
  </si>
  <si>
    <t>Стъпка на наддаване, лв.</t>
  </si>
  <si>
    <t xml:space="preserve">Трупи за бичене от 18 до 29 см </t>
  </si>
  <si>
    <t>Технологична от дърва</t>
  </si>
  <si>
    <t>Средна техн.дървесина</t>
  </si>
  <si>
    <t>Дребна техн.дървесина</t>
  </si>
  <si>
    <t>пяс</t>
  </si>
  <si>
    <t>ВСИЧКО ЗА ОТДЕЛА</t>
  </si>
  <si>
    <t>мжд</t>
  </si>
  <si>
    <t>обект</t>
  </si>
  <si>
    <t xml:space="preserve">Обект № </t>
  </si>
  <si>
    <t>155 а</t>
  </si>
  <si>
    <t>155 в</t>
  </si>
  <si>
    <t>156 а</t>
  </si>
  <si>
    <t>11-5-26</t>
  </si>
  <si>
    <t xml:space="preserve">                 Всичко обект 11-5-26</t>
  </si>
  <si>
    <t xml:space="preserve">Приложение №1 за обект № 11-5-26 </t>
  </si>
  <si>
    <t xml:space="preserve">Приложение №2 за обект № 11-5-26 </t>
  </si>
  <si>
    <t xml:space="preserve">ПРИЛОЖЕНИЕ № 3 ЗА ОБЕКТ №11-5-26 </t>
  </si>
  <si>
    <t>тримесечие - 2026г., пл.куб.м.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</si>
</sst>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5" fillId="0" borderId="1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Border="1"/>
    <xf numFmtId="0" fontId="8" fillId="0" borderId="0" xfId="0" applyFont="1"/>
    <xf numFmtId="0" fontId="9" fillId="0" borderId="0" xfId="0" applyFont="1"/>
    <xf numFmtId="0" fontId="2" fillId="2" borderId="0" xfId="1" applyFont="1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/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right" vertical="top"/>
    </xf>
    <xf numFmtId="0" fontId="2" fillId="3" borderId="6" xfId="0" applyFont="1" applyFill="1" applyBorder="1" applyAlignment="1">
      <alignment vertical="center"/>
    </xf>
    <xf numFmtId="0" fontId="4" fillId="3" borderId="4" xfId="0" applyFont="1" applyFill="1" applyBorder="1" applyAlignment="1">
      <alignment horizontal="right" vertical="top"/>
    </xf>
    <xf numFmtId="0" fontId="0" fillId="3" borderId="4" xfId="0" applyFill="1" applyBorder="1"/>
    <xf numFmtId="0" fontId="6" fillId="0" borderId="4" xfId="0" applyFont="1" applyBorder="1" applyAlignment="1">
      <alignment vertical="center" textRotation="90"/>
    </xf>
    <xf numFmtId="2" fontId="4" fillId="3" borderId="4" xfId="0" applyNumberFormat="1" applyFont="1" applyFill="1" applyBorder="1" applyAlignment="1">
      <alignment horizontal="right" vertical="top"/>
    </xf>
    <xf numFmtId="49" fontId="5" fillId="0" borderId="8" xfId="0" applyNumberFormat="1" applyFont="1" applyBorder="1" applyAlignment="1">
      <alignment horizontal="center" vertical="center" wrapText="1"/>
    </xf>
    <xf numFmtId="2" fontId="0" fillId="0" borderId="4" xfId="0" applyNumberFormat="1" applyBorder="1"/>
    <xf numFmtId="2" fontId="0" fillId="3" borderId="4" xfId="0" applyNumberFormat="1" applyFill="1" applyBorder="1"/>
    <xf numFmtId="0" fontId="2" fillId="3" borderId="18" xfId="0" applyFont="1" applyFill="1" applyBorder="1" applyAlignment="1">
      <alignment vertical="center"/>
    </xf>
    <xf numFmtId="0" fontId="5" fillId="3" borderId="20" xfId="0" applyFont="1" applyFill="1" applyBorder="1"/>
    <xf numFmtId="0" fontId="5" fillId="3" borderId="6" xfId="0" applyFont="1" applyFill="1" applyBorder="1"/>
    <xf numFmtId="0" fontId="6" fillId="3" borderId="4" xfId="0" applyFont="1" applyFill="1" applyBorder="1"/>
    <xf numFmtId="0" fontId="6" fillId="3" borderId="20" xfId="0" applyFont="1" applyFill="1" applyBorder="1"/>
    <xf numFmtId="2" fontId="6" fillId="3" borderId="4" xfId="0" applyNumberFormat="1" applyFont="1" applyFill="1" applyBorder="1"/>
    <xf numFmtId="2" fontId="5" fillId="3" borderId="6" xfId="0" applyNumberFormat="1" applyFont="1" applyFill="1" applyBorder="1"/>
    <xf numFmtId="2" fontId="2" fillId="3" borderId="4" xfId="0" applyNumberFormat="1" applyFont="1" applyFill="1" applyBorder="1"/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0" borderId="5" xfId="0" applyNumberFormat="1" applyBorder="1" applyAlignment="1">
      <alignment horizontal="center" vertical="center" textRotation="90"/>
    </xf>
    <xf numFmtId="49" fontId="0" fillId="0" borderId="7" xfId="0" applyNumberFormat="1" applyBorder="1" applyAlignment="1">
      <alignment horizontal="center" vertical="center" textRotation="90"/>
    </xf>
    <xf numFmtId="49" fontId="0" fillId="0" borderId="8" xfId="0" applyNumberFormat="1" applyBorder="1" applyAlignment="1">
      <alignment horizontal="center" vertical="center" textRotation="90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6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2"/>
  <sheetViews>
    <sheetView tabSelected="1" topLeftCell="E58" workbookViewId="0">
      <selection activeCell="T76" sqref="T76"/>
    </sheetView>
  </sheetViews>
  <sheetFormatPr defaultRowHeight="15" x14ac:dyDescent="0.25"/>
  <cols>
    <col min="1" max="1" width="7" customWidth="1"/>
    <col min="2" max="2" width="10" customWidth="1"/>
    <col min="3" max="3" width="11.28515625" customWidth="1"/>
    <col min="4" max="4" width="38.28515625" customWidth="1"/>
    <col min="5" max="5" width="12.28515625" customWidth="1"/>
    <col min="6" max="6" width="11.85546875" customWidth="1"/>
    <col min="7" max="7" width="11.28515625" customWidth="1"/>
    <col min="8" max="9" width="12.42578125" customWidth="1"/>
    <col min="10" max="10" width="12.28515625" customWidth="1"/>
    <col min="11" max="12" width="10.5703125" customWidth="1"/>
    <col min="13" max="13" width="11.28515625" customWidth="1"/>
    <col min="14" max="14" width="11.85546875" customWidth="1"/>
    <col min="15" max="15" width="12.7109375" customWidth="1"/>
    <col min="16" max="16" width="12" customWidth="1"/>
    <col min="17" max="17" width="11.7109375" customWidth="1"/>
    <col min="18" max="18" width="12.28515625" customWidth="1"/>
    <col min="19" max="19" width="12" customWidth="1"/>
    <col min="20" max="20" width="13" customWidth="1"/>
  </cols>
  <sheetData>
    <row r="1" spans="1:20" ht="15.75" thickBot="1" x14ac:dyDescent="0.3"/>
    <row r="2" spans="1:20" ht="16.149999999999999" customHeight="1" thickBot="1" x14ac:dyDescent="0.3">
      <c r="D2" s="45" t="s">
        <v>56</v>
      </c>
      <c r="E2" s="46"/>
      <c r="F2" s="46"/>
      <c r="G2" s="46"/>
      <c r="H2" s="46"/>
      <c r="I2" s="47"/>
      <c r="J2" s="14"/>
    </row>
    <row r="3" spans="1:20" ht="16.5" thickBot="1" x14ac:dyDescent="0.3">
      <c r="D3" s="45"/>
      <c r="E3" s="46"/>
      <c r="F3" s="46"/>
      <c r="G3" s="46"/>
      <c r="H3" s="46"/>
      <c r="I3" s="47"/>
      <c r="J3" s="14"/>
    </row>
    <row r="4" spans="1:20" ht="15.75" x14ac:dyDescent="0.25">
      <c r="B4" s="1"/>
      <c r="C4" s="1"/>
      <c r="D4" s="48"/>
      <c r="E4" s="48"/>
      <c r="F4" s="48"/>
      <c r="G4" s="1"/>
      <c r="H4" s="1"/>
      <c r="I4" s="1"/>
      <c r="J4" s="1"/>
      <c r="K4" s="1"/>
      <c r="L4" s="1"/>
      <c r="M4" s="1"/>
      <c r="N4" s="1"/>
      <c r="O4" s="1"/>
      <c r="P4" s="1"/>
    </row>
    <row r="5" spans="1:20" ht="78.75" x14ac:dyDescent="0.25">
      <c r="A5" s="23" t="s">
        <v>49</v>
      </c>
      <c r="B5" s="2" t="s">
        <v>0</v>
      </c>
      <c r="C5" s="2" t="s">
        <v>1</v>
      </c>
      <c r="D5" s="3" t="s">
        <v>2</v>
      </c>
      <c r="E5" s="2" t="s">
        <v>3</v>
      </c>
      <c r="F5" s="2" t="s">
        <v>4</v>
      </c>
      <c r="G5" s="2" t="s">
        <v>27</v>
      </c>
      <c r="H5" s="2" t="s">
        <v>36</v>
      </c>
      <c r="I5" s="2" t="s">
        <v>28</v>
      </c>
      <c r="J5" s="2" t="s">
        <v>5</v>
      </c>
      <c r="K5" s="2" t="s">
        <v>29</v>
      </c>
      <c r="L5" s="2" t="s">
        <v>37</v>
      </c>
      <c r="M5" s="2" t="s">
        <v>30</v>
      </c>
      <c r="N5" s="2" t="s">
        <v>38</v>
      </c>
      <c r="O5" s="2" t="s">
        <v>31</v>
      </c>
      <c r="P5" s="2" t="s">
        <v>39</v>
      </c>
      <c r="Q5" s="15" t="s">
        <v>32</v>
      </c>
      <c r="R5" s="15" t="s">
        <v>40</v>
      </c>
      <c r="S5" s="2" t="s">
        <v>33</v>
      </c>
      <c r="T5" s="2" t="s">
        <v>41</v>
      </c>
    </row>
    <row r="6" spans="1:20" ht="15.75" customHeight="1" x14ac:dyDescent="0.25">
      <c r="A6" s="39" t="s">
        <v>54</v>
      </c>
      <c r="B6" s="42" t="s">
        <v>51</v>
      </c>
      <c r="C6" s="17" t="s">
        <v>21</v>
      </c>
      <c r="D6" s="18" t="s">
        <v>43</v>
      </c>
      <c r="E6" s="19">
        <v>73</v>
      </c>
      <c r="F6" s="19">
        <v>122</v>
      </c>
      <c r="G6" s="16"/>
      <c r="H6" s="16"/>
      <c r="I6" s="16">
        <v>14.38</v>
      </c>
      <c r="J6" s="26">
        <f>I6*1.95583</f>
        <v>28.124835400000002</v>
      </c>
      <c r="K6" s="16"/>
      <c r="L6" s="16"/>
      <c r="M6" s="16">
        <f>F6*I6</f>
        <v>1754.3600000000001</v>
      </c>
      <c r="N6" s="26">
        <f>M6*1.95583</f>
        <v>3431.2299188000002</v>
      </c>
      <c r="O6" s="26">
        <f>K6+M6</f>
        <v>1754.3600000000001</v>
      </c>
      <c r="P6" s="26"/>
      <c r="Q6" s="49"/>
      <c r="R6" s="52"/>
      <c r="S6" s="36"/>
      <c r="T6" s="36"/>
    </row>
    <row r="7" spans="1:20" ht="15.75" x14ac:dyDescent="0.25">
      <c r="A7" s="40"/>
      <c r="B7" s="43"/>
      <c r="C7" s="17" t="s">
        <v>23</v>
      </c>
      <c r="D7" s="18" t="s">
        <v>44</v>
      </c>
      <c r="E7" s="19">
        <v>5</v>
      </c>
      <c r="F7" s="19">
        <v>8</v>
      </c>
      <c r="G7" s="16"/>
      <c r="H7" s="16"/>
      <c r="I7" s="16">
        <v>14.38</v>
      </c>
      <c r="J7" s="26">
        <f t="shared" ref="J7:J18" si="0">I7*1.95583</f>
        <v>28.124835400000002</v>
      </c>
      <c r="K7" s="16"/>
      <c r="L7" s="16"/>
      <c r="M7" s="16">
        <f t="shared" ref="M7:M18" si="1">F7*I7</f>
        <v>115.04</v>
      </c>
      <c r="N7" s="26">
        <f t="shared" ref="N7:N18" si="2">M7*1.95583</f>
        <v>224.99868320000002</v>
      </c>
      <c r="O7" s="26">
        <f t="shared" ref="O7:O18" si="3">K7+M7</f>
        <v>115.04</v>
      </c>
      <c r="P7" s="26"/>
      <c r="Q7" s="50"/>
      <c r="R7" s="53"/>
      <c r="S7" s="37"/>
      <c r="T7" s="37"/>
    </row>
    <row r="8" spans="1:20" ht="15.75" x14ac:dyDescent="0.25">
      <c r="A8" s="40"/>
      <c r="B8" s="43"/>
      <c r="C8" s="17" t="s">
        <v>23</v>
      </c>
      <c r="D8" s="18" t="s">
        <v>43</v>
      </c>
      <c r="E8" s="19">
        <v>51</v>
      </c>
      <c r="F8" s="19">
        <v>85</v>
      </c>
      <c r="G8" s="16"/>
      <c r="H8" s="16"/>
      <c r="I8" s="16">
        <v>14.38</v>
      </c>
      <c r="J8" s="26">
        <f t="shared" si="0"/>
        <v>28.124835400000002</v>
      </c>
      <c r="K8" s="16"/>
      <c r="L8" s="16"/>
      <c r="M8" s="16">
        <f t="shared" si="1"/>
        <v>1222.3</v>
      </c>
      <c r="N8" s="26">
        <f t="shared" si="2"/>
        <v>2390.6110089999997</v>
      </c>
      <c r="O8" s="26">
        <f t="shared" si="3"/>
        <v>1222.3</v>
      </c>
      <c r="P8" s="26"/>
      <c r="Q8" s="50"/>
      <c r="R8" s="53"/>
      <c r="S8" s="37"/>
      <c r="T8" s="37"/>
    </row>
    <row r="9" spans="1:20" ht="15.75" x14ac:dyDescent="0.25">
      <c r="A9" s="40"/>
      <c r="B9" s="43"/>
      <c r="C9" s="17" t="s">
        <v>26</v>
      </c>
      <c r="D9" s="18" t="s">
        <v>44</v>
      </c>
      <c r="E9" s="19">
        <v>6</v>
      </c>
      <c r="F9" s="19">
        <v>10</v>
      </c>
      <c r="G9" s="16"/>
      <c r="H9" s="16"/>
      <c r="I9" s="16">
        <v>14.38</v>
      </c>
      <c r="J9" s="26">
        <f t="shared" si="0"/>
        <v>28.124835400000002</v>
      </c>
      <c r="K9" s="16"/>
      <c r="L9" s="16"/>
      <c r="M9" s="16">
        <f t="shared" si="1"/>
        <v>143.80000000000001</v>
      </c>
      <c r="N9" s="26">
        <f t="shared" si="2"/>
        <v>281.24835400000001</v>
      </c>
      <c r="O9" s="26">
        <f t="shared" si="3"/>
        <v>143.80000000000001</v>
      </c>
      <c r="P9" s="26"/>
      <c r="Q9" s="50"/>
      <c r="R9" s="53"/>
      <c r="S9" s="37"/>
      <c r="T9" s="37"/>
    </row>
    <row r="10" spans="1:20" ht="15.75" x14ac:dyDescent="0.25">
      <c r="A10" s="40"/>
      <c r="B10" s="43"/>
      <c r="C10" s="17" t="s">
        <v>26</v>
      </c>
      <c r="D10" s="18" t="s">
        <v>43</v>
      </c>
      <c r="E10" s="19">
        <v>50</v>
      </c>
      <c r="F10" s="19">
        <v>83</v>
      </c>
      <c r="G10" s="16"/>
      <c r="H10" s="16"/>
      <c r="I10" s="16">
        <v>14.38</v>
      </c>
      <c r="J10" s="26">
        <f t="shared" si="0"/>
        <v>28.124835400000002</v>
      </c>
      <c r="K10" s="16"/>
      <c r="L10" s="16"/>
      <c r="M10" s="16">
        <f t="shared" si="1"/>
        <v>1193.54</v>
      </c>
      <c r="N10" s="26">
        <f t="shared" si="2"/>
        <v>2334.3613381999999</v>
      </c>
      <c r="O10" s="26">
        <f t="shared" si="3"/>
        <v>1193.54</v>
      </c>
      <c r="P10" s="26"/>
      <c r="Q10" s="50"/>
      <c r="R10" s="53"/>
      <c r="S10" s="37"/>
      <c r="T10" s="37"/>
    </row>
    <row r="11" spans="1:20" ht="15.75" x14ac:dyDescent="0.25">
      <c r="A11" s="40"/>
      <c r="B11" s="43"/>
      <c r="C11" s="17" t="s">
        <v>24</v>
      </c>
      <c r="D11" s="18" t="s">
        <v>44</v>
      </c>
      <c r="E11" s="19">
        <v>11</v>
      </c>
      <c r="F11" s="19">
        <v>18</v>
      </c>
      <c r="G11" s="16"/>
      <c r="H11" s="16"/>
      <c r="I11" s="16">
        <v>14.38</v>
      </c>
      <c r="J11" s="26">
        <f t="shared" si="0"/>
        <v>28.124835400000002</v>
      </c>
      <c r="K11" s="16"/>
      <c r="L11" s="16"/>
      <c r="M11" s="16">
        <f t="shared" si="1"/>
        <v>258.84000000000003</v>
      </c>
      <c r="N11" s="26">
        <f t="shared" si="2"/>
        <v>506.24703720000008</v>
      </c>
      <c r="O11" s="26">
        <f t="shared" si="3"/>
        <v>258.84000000000003</v>
      </c>
      <c r="P11" s="26"/>
      <c r="Q11" s="50"/>
      <c r="R11" s="53"/>
      <c r="S11" s="37"/>
      <c r="T11" s="37"/>
    </row>
    <row r="12" spans="1:20" ht="15.75" x14ac:dyDescent="0.25">
      <c r="A12" s="40"/>
      <c r="B12" s="43"/>
      <c r="C12" s="17" t="s">
        <v>24</v>
      </c>
      <c r="D12" s="18" t="s">
        <v>45</v>
      </c>
      <c r="E12" s="19">
        <v>2</v>
      </c>
      <c r="F12" s="19">
        <v>3</v>
      </c>
      <c r="G12" s="16"/>
      <c r="H12" s="16"/>
      <c r="I12" s="16">
        <v>14.38</v>
      </c>
      <c r="J12" s="26">
        <f t="shared" si="0"/>
        <v>28.124835400000002</v>
      </c>
      <c r="K12" s="16"/>
      <c r="L12" s="16"/>
      <c r="M12" s="16">
        <f t="shared" si="1"/>
        <v>43.14</v>
      </c>
      <c r="N12" s="26">
        <f t="shared" si="2"/>
        <v>84.374506199999999</v>
      </c>
      <c r="O12" s="26">
        <f t="shared" si="3"/>
        <v>43.14</v>
      </c>
      <c r="P12" s="26"/>
      <c r="Q12" s="50"/>
      <c r="R12" s="53"/>
      <c r="S12" s="37"/>
      <c r="T12" s="37"/>
    </row>
    <row r="13" spans="1:20" ht="15.75" x14ac:dyDescent="0.25">
      <c r="A13" s="40"/>
      <c r="B13" s="43"/>
      <c r="C13" s="17" t="s">
        <v>24</v>
      </c>
      <c r="D13" s="18" t="s">
        <v>43</v>
      </c>
      <c r="E13" s="19">
        <v>79</v>
      </c>
      <c r="F13" s="19">
        <v>132</v>
      </c>
      <c r="G13" s="16"/>
      <c r="H13" s="16"/>
      <c r="I13" s="16">
        <v>14.38</v>
      </c>
      <c r="J13" s="26">
        <f t="shared" si="0"/>
        <v>28.124835400000002</v>
      </c>
      <c r="K13" s="16"/>
      <c r="L13" s="16"/>
      <c r="M13" s="16">
        <f t="shared" si="1"/>
        <v>1898.16</v>
      </c>
      <c r="N13" s="26">
        <f t="shared" si="2"/>
        <v>3712.4782728</v>
      </c>
      <c r="O13" s="26">
        <f t="shared" si="3"/>
        <v>1898.16</v>
      </c>
      <c r="P13" s="26"/>
      <c r="Q13" s="50"/>
      <c r="R13" s="53"/>
      <c r="S13" s="37"/>
      <c r="T13" s="37"/>
    </row>
    <row r="14" spans="1:20" ht="15.75" x14ac:dyDescent="0.25">
      <c r="A14" s="40"/>
      <c r="B14" s="43"/>
      <c r="C14" s="17" t="s">
        <v>25</v>
      </c>
      <c r="D14" s="18" t="s">
        <v>44</v>
      </c>
      <c r="E14" s="19">
        <v>4</v>
      </c>
      <c r="F14" s="19">
        <v>7</v>
      </c>
      <c r="G14" s="16"/>
      <c r="H14" s="16"/>
      <c r="I14" s="16">
        <v>12.33</v>
      </c>
      <c r="J14" s="26">
        <f t="shared" si="0"/>
        <v>24.115383900000001</v>
      </c>
      <c r="K14" s="16"/>
      <c r="L14" s="16"/>
      <c r="M14" s="16">
        <f t="shared" si="1"/>
        <v>86.31</v>
      </c>
      <c r="N14" s="26">
        <f t="shared" si="2"/>
        <v>168.8076873</v>
      </c>
      <c r="O14" s="26">
        <f t="shared" si="3"/>
        <v>86.31</v>
      </c>
      <c r="P14" s="26"/>
      <c r="Q14" s="50"/>
      <c r="R14" s="53"/>
      <c r="S14" s="37"/>
      <c r="T14" s="37"/>
    </row>
    <row r="15" spans="1:20" ht="15.75" x14ac:dyDescent="0.25">
      <c r="A15" s="40"/>
      <c r="B15" s="43"/>
      <c r="C15" s="17" t="s">
        <v>25</v>
      </c>
      <c r="D15" s="18" t="s">
        <v>45</v>
      </c>
      <c r="E15" s="19">
        <v>1</v>
      </c>
      <c r="F15" s="19">
        <v>2</v>
      </c>
      <c r="G15" s="16"/>
      <c r="H15" s="16"/>
      <c r="I15" s="16">
        <v>12.33</v>
      </c>
      <c r="J15" s="26">
        <f t="shared" si="0"/>
        <v>24.115383900000001</v>
      </c>
      <c r="K15" s="16"/>
      <c r="L15" s="16"/>
      <c r="M15" s="16">
        <f t="shared" si="1"/>
        <v>24.66</v>
      </c>
      <c r="N15" s="26">
        <f t="shared" si="2"/>
        <v>48.230767800000002</v>
      </c>
      <c r="O15" s="26">
        <f t="shared" si="3"/>
        <v>24.66</v>
      </c>
      <c r="P15" s="26"/>
      <c r="Q15" s="50"/>
      <c r="R15" s="53"/>
      <c r="S15" s="37"/>
      <c r="T15" s="37"/>
    </row>
    <row r="16" spans="1:20" ht="15.75" x14ac:dyDescent="0.25">
      <c r="A16" s="40"/>
      <c r="B16" s="43"/>
      <c r="C16" s="17" t="s">
        <v>25</v>
      </c>
      <c r="D16" s="18" t="s">
        <v>43</v>
      </c>
      <c r="E16" s="19">
        <v>28</v>
      </c>
      <c r="F16" s="19">
        <v>47</v>
      </c>
      <c r="G16" s="16"/>
      <c r="H16" s="16"/>
      <c r="I16" s="16">
        <v>12.33</v>
      </c>
      <c r="J16" s="26">
        <f t="shared" si="0"/>
        <v>24.115383900000001</v>
      </c>
      <c r="K16" s="16"/>
      <c r="L16" s="16"/>
      <c r="M16" s="16">
        <f t="shared" si="1"/>
        <v>579.51</v>
      </c>
      <c r="N16" s="26">
        <f t="shared" si="2"/>
        <v>1133.4230433</v>
      </c>
      <c r="O16" s="26">
        <f t="shared" si="3"/>
        <v>579.51</v>
      </c>
      <c r="P16" s="26"/>
      <c r="Q16" s="50"/>
      <c r="R16" s="53"/>
      <c r="S16" s="37"/>
      <c r="T16" s="37"/>
    </row>
    <row r="17" spans="1:20" ht="15.75" x14ac:dyDescent="0.25">
      <c r="A17" s="40"/>
      <c r="B17" s="43"/>
      <c r="C17" s="17" t="s">
        <v>46</v>
      </c>
      <c r="D17" s="18" t="s">
        <v>44</v>
      </c>
      <c r="E17" s="19">
        <v>3</v>
      </c>
      <c r="F17" s="19">
        <v>5</v>
      </c>
      <c r="G17" s="16"/>
      <c r="H17" s="16"/>
      <c r="I17" s="16">
        <v>14.38</v>
      </c>
      <c r="J17" s="26">
        <f t="shared" si="0"/>
        <v>28.124835400000002</v>
      </c>
      <c r="K17" s="16"/>
      <c r="L17" s="16"/>
      <c r="M17" s="16">
        <f t="shared" si="1"/>
        <v>71.900000000000006</v>
      </c>
      <c r="N17" s="26">
        <f t="shared" si="2"/>
        <v>140.624177</v>
      </c>
      <c r="O17" s="26">
        <f t="shared" si="3"/>
        <v>71.900000000000006</v>
      </c>
      <c r="P17" s="26"/>
      <c r="Q17" s="50"/>
      <c r="R17" s="53"/>
      <c r="S17" s="37"/>
      <c r="T17" s="37"/>
    </row>
    <row r="18" spans="1:20" ht="15.75" x14ac:dyDescent="0.25">
      <c r="A18" s="40"/>
      <c r="B18" s="43"/>
      <c r="C18" s="17" t="s">
        <v>46</v>
      </c>
      <c r="D18" s="18" t="s">
        <v>43</v>
      </c>
      <c r="E18" s="19">
        <v>18</v>
      </c>
      <c r="F18" s="19">
        <v>30</v>
      </c>
      <c r="G18" s="16"/>
      <c r="H18" s="16"/>
      <c r="I18" s="16">
        <v>14.38</v>
      </c>
      <c r="J18" s="26">
        <f t="shared" si="0"/>
        <v>28.124835400000002</v>
      </c>
      <c r="K18" s="16"/>
      <c r="L18" s="16"/>
      <c r="M18" s="16">
        <f t="shared" si="1"/>
        <v>431.40000000000003</v>
      </c>
      <c r="N18" s="26">
        <f t="shared" si="2"/>
        <v>843.74506200000008</v>
      </c>
      <c r="O18" s="26">
        <f t="shared" si="3"/>
        <v>431.40000000000003</v>
      </c>
      <c r="P18" s="26"/>
      <c r="Q18" s="50"/>
      <c r="R18" s="53"/>
      <c r="S18" s="37"/>
      <c r="T18" s="37"/>
    </row>
    <row r="19" spans="1:20" ht="15.75" x14ac:dyDescent="0.25">
      <c r="A19" s="40"/>
      <c r="B19" s="44"/>
      <c r="C19" s="20"/>
      <c r="D19" s="20" t="s">
        <v>47</v>
      </c>
      <c r="E19" s="21">
        <f>SUM(E6:E18)</f>
        <v>331</v>
      </c>
      <c r="F19" s="21">
        <f t="shared" ref="F19" si="4">SUM(F6:F18)</f>
        <v>552</v>
      </c>
      <c r="G19" s="22"/>
      <c r="H19" s="22"/>
      <c r="I19" s="22"/>
      <c r="J19" s="27"/>
      <c r="K19" s="21">
        <f t="shared" ref="K19:O19" si="5">SUM(K6:K18)</f>
        <v>0</v>
      </c>
      <c r="L19" s="21">
        <f t="shared" si="5"/>
        <v>0</v>
      </c>
      <c r="M19" s="21">
        <f t="shared" si="5"/>
        <v>7822.96</v>
      </c>
      <c r="N19" s="24">
        <f t="shared" si="5"/>
        <v>15300.379856799997</v>
      </c>
      <c r="O19" s="24">
        <f t="shared" si="5"/>
        <v>7822.96</v>
      </c>
      <c r="P19" s="24">
        <f>O19*1.95583</f>
        <v>15300.3798568</v>
      </c>
      <c r="Q19" s="50"/>
      <c r="R19" s="53"/>
      <c r="S19" s="37"/>
      <c r="T19" s="37"/>
    </row>
    <row r="20" spans="1:20" ht="15.75" x14ac:dyDescent="0.25">
      <c r="A20" s="40"/>
      <c r="B20" s="42" t="s">
        <v>52</v>
      </c>
      <c r="C20" s="17" t="s">
        <v>23</v>
      </c>
      <c r="D20" s="18" t="s">
        <v>42</v>
      </c>
      <c r="E20" s="19">
        <v>8</v>
      </c>
      <c r="F20" s="19"/>
      <c r="G20" s="16">
        <v>45.51</v>
      </c>
      <c r="H20" s="26">
        <f>G20*1.95583</f>
        <v>89.009823299999994</v>
      </c>
      <c r="I20" s="16"/>
      <c r="J20" s="26"/>
      <c r="K20" s="16">
        <f>E20*G20</f>
        <v>364.08</v>
      </c>
      <c r="L20" s="26">
        <f>E20*H20</f>
        <v>712.07858639999995</v>
      </c>
      <c r="M20" s="16"/>
      <c r="N20" s="26"/>
      <c r="O20" s="26">
        <f>K20+M20</f>
        <v>364.08</v>
      </c>
      <c r="P20" s="26"/>
      <c r="Q20" s="50"/>
      <c r="R20" s="53"/>
      <c r="S20" s="37"/>
      <c r="T20" s="37"/>
    </row>
    <row r="21" spans="1:20" ht="15.75" x14ac:dyDescent="0.25">
      <c r="A21" s="40"/>
      <c r="B21" s="43"/>
      <c r="C21" s="17" t="s">
        <v>23</v>
      </c>
      <c r="D21" s="18" t="s">
        <v>44</v>
      </c>
      <c r="E21" s="19">
        <v>8</v>
      </c>
      <c r="F21" s="19">
        <v>13</v>
      </c>
      <c r="G21" s="16"/>
      <c r="H21" s="26"/>
      <c r="I21" s="16">
        <v>14.38</v>
      </c>
      <c r="J21" s="26">
        <f t="shared" ref="J21:J26" si="6">I21*1.95583</f>
        <v>28.124835400000002</v>
      </c>
      <c r="K21" s="16"/>
      <c r="L21" s="26"/>
      <c r="M21" s="16">
        <f t="shared" ref="M21:M26" si="7">F21*I21</f>
        <v>186.94</v>
      </c>
      <c r="N21" s="26">
        <f t="shared" ref="N21:N26" si="8">M21*1.95583</f>
        <v>365.62286019999999</v>
      </c>
      <c r="O21" s="26">
        <f t="shared" ref="O21:O26" si="9">K21+M21</f>
        <v>186.94</v>
      </c>
      <c r="P21" s="26"/>
      <c r="Q21" s="50"/>
      <c r="R21" s="53"/>
      <c r="S21" s="37"/>
      <c r="T21" s="37"/>
    </row>
    <row r="22" spans="1:20" ht="15.75" x14ac:dyDescent="0.25">
      <c r="A22" s="40"/>
      <c r="B22" s="43"/>
      <c r="C22" s="17" t="s">
        <v>23</v>
      </c>
      <c r="D22" s="18" t="s">
        <v>45</v>
      </c>
      <c r="E22" s="19">
        <v>3</v>
      </c>
      <c r="F22" s="19">
        <v>5</v>
      </c>
      <c r="G22" s="16"/>
      <c r="H22" s="26"/>
      <c r="I22" s="16">
        <v>14.38</v>
      </c>
      <c r="J22" s="26">
        <f t="shared" si="6"/>
        <v>28.124835400000002</v>
      </c>
      <c r="K22" s="16"/>
      <c r="L22" s="26"/>
      <c r="M22" s="16">
        <f t="shared" si="7"/>
        <v>71.900000000000006</v>
      </c>
      <c r="N22" s="26">
        <f t="shared" si="8"/>
        <v>140.624177</v>
      </c>
      <c r="O22" s="26">
        <f t="shared" si="9"/>
        <v>71.900000000000006</v>
      </c>
      <c r="P22" s="26"/>
      <c r="Q22" s="50"/>
      <c r="R22" s="53"/>
      <c r="S22" s="37"/>
      <c r="T22" s="37"/>
    </row>
    <row r="23" spans="1:20" ht="15.75" x14ac:dyDescent="0.25">
      <c r="A23" s="40"/>
      <c r="B23" s="43"/>
      <c r="C23" s="17" t="s">
        <v>23</v>
      </c>
      <c r="D23" s="18" t="s">
        <v>43</v>
      </c>
      <c r="E23" s="19">
        <v>89</v>
      </c>
      <c r="F23" s="19">
        <v>148</v>
      </c>
      <c r="G23" s="16"/>
      <c r="H23" s="26"/>
      <c r="I23" s="16">
        <v>14.38</v>
      </c>
      <c r="J23" s="26">
        <f t="shared" si="6"/>
        <v>28.124835400000002</v>
      </c>
      <c r="K23" s="16"/>
      <c r="L23" s="26"/>
      <c r="M23" s="16">
        <f t="shared" si="7"/>
        <v>2128.2400000000002</v>
      </c>
      <c r="N23" s="26">
        <f t="shared" si="8"/>
        <v>4162.4756391999999</v>
      </c>
      <c r="O23" s="26">
        <f t="shared" si="9"/>
        <v>2128.2400000000002</v>
      </c>
      <c r="P23" s="26"/>
      <c r="Q23" s="50"/>
      <c r="R23" s="53"/>
      <c r="S23" s="37"/>
      <c r="T23" s="37"/>
    </row>
    <row r="24" spans="1:20" ht="15.75" x14ac:dyDescent="0.25">
      <c r="A24" s="40"/>
      <c r="B24" s="43"/>
      <c r="C24" s="17" t="s">
        <v>46</v>
      </c>
      <c r="D24" s="18" t="s">
        <v>44</v>
      </c>
      <c r="E24" s="19">
        <v>11</v>
      </c>
      <c r="F24" s="19">
        <v>18</v>
      </c>
      <c r="G24" s="16"/>
      <c r="H24" s="26"/>
      <c r="I24" s="16">
        <v>14.38</v>
      </c>
      <c r="J24" s="26">
        <f t="shared" si="6"/>
        <v>28.124835400000002</v>
      </c>
      <c r="K24" s="16"/>
      <c r="L24" s="26"/>
      <c r="M24" s="16">
        <f t="shared" si="7"/>
        <v>258.84000000000003</v>
      </c>
      <c r="N24" s="26">
        <f t="shared" si="8"/>
        <v>506.24703720000008</v>
      </c>
      <c r="O24" s="26">
        <f t="shared" si="9"/>
        <v>258.84000000000003</v>
      </c>
      <c r="P24" s="26"/>
      <c r="Q24" s="50"/>
      <c r="R24" s="53"/>
      <c r="S24" s="37"/>
      <c r="T24" s="37"/>
    </row>
    <row r="25" spans="1:20" ht="15.75" x14ac:dyDescent="0.25">
      <c r="A25" s="40"/>
      <c r="B25" s="43"/>
      <c r="C25" s="17" t="s">
        <v>46</v>
      </c>
      <c r="D25" s="18" t="s">
        <v>45</v>
      </c>
      <c r="E25" s="19">
        <v>1</v>
      </c>
      <c r="F25" s="19">
        <v>2</v>
      </c>
      <c r="G25" s="16"/>
      <c r="H25" s="26"/>
      <c r="I25" s="16">
        <v>14.38</v>
      </c>
      <c r="J25" s="26">
        <f t="shared" si="6"/>
        <v>28.124835400000002</v>
      </c>
      <c r="K25" s="16"/>
      <c r="L25" s="26"/>
      <c r="M25" s="16">
        <f t="shared" si="7"/>
        <v>28.76</v>
      </c>
      <c r="N25" s="26">
        <f t="shared" si="8"/>
        <v>56.249670800000004</v>
      </c>
      <c r="O25" s="26">
        <f t="shared" si="9"/>
        <v>28.76</v>
      </c>
      <c r="P25" s="26"/>
      <c r="Q25" s="50"/>
      <c r="R25" s="53"/>
      <c r="S25" s="37"/>
      <c r="T25" s="37"/>
    </row>
    <row r="26" spans="1:20" ht="15.75" x14ac:dyDescent="0.25">
      <c r="A26" s="40"/>
      <c r="B26" s="43"/>
      <c r="C26" s="17" t="s">
        <v>46</v>
      </c>
      <c r="D26" s="18" t="s">
        <v>43</v>
      </c>
      <c r="E26" s="19">
        <v>67</v>
      </c>
      <c r="F26" s="19">
        <v>112</v>
      </c>
      <c r="G26" s="16"/>
      <c r="H26" s="26"/>
      <c r="I26" s="16">
        <v>14.38</v>
      </c>
      <c r="J26" s="26">
        <f t="shared" si="6"/>
        <v>28.124835400000002</v>
      </c>
      <c r="K26" s="16"/>
      <c r="L26" s="26"/>
      <c r="M26" s="16">
        <f t="shared" si="7"/>
        <v>1610.5600000000002</v>
      </c>
      <c r="N26" s="26">
        <f t="shared" si="8"/>
        <v>3149.9815648000003</v>
      </c>
      <c r="O26" s="26">
        <f t="shared" si="9"/>
        <v>1610.5600000000002</v>
      </c>
      <c r="P26" s="26"/>
      <c r="Q26" s="50"/>
      <c r="R26" s="53"/>
      <c r="S26" s="37"/>
      <c r="T26" s="37"/>
    </row>
    <row r="27" spans="1:20" ht="15.75" x14ac:dyDescent="0.25">
      <c r="A27" s="40"/>
      <c r="B27" s="43"/>
      <c r="C27" s="17" t="s">
        <v>26</v>
      </c>
      <c r="D27" s="18" t="s">
        <v>42</v>
      </c>
      <c r="E27" s="19">
        <v>3</v>
      </c>
      <c r="F27" s="19"/>
      <c r="G27" s="16">
        <v>76.19</v>
      </c>
      <c r="H27" s="26">
        <f>G27*1.95583</f>
        <v>149.0146877</v>
      </c>
      <c r="I27" s="16"/>
      <c r="J27" s="26"/>
      <c r="K27" s="16">
        <f>E27*G27</f>
        <v>228.57</v>
      </c>
      <c r="L27" s="26">
        <f>E27*H27</f>
        <v>447.04406310000002</v>
      </c>
      <c r="M27" s="16"/>
      <c r="N27" s="26"/>
      <c r="O27" s="26">
        <f>K27+M27</f>
        <v>228.57</v>
      </c>
      <c r="P27" s="26"/>
      <c r="Q27" s="50"/>
      <c r="R27" s="53"/>
      <c r="S27" s="37"/>
      <c r="T27" s="37"/>
    </row>
    <row r="28" spans="1:20" ht="15.75" x14ac:dyDescent="0.25">
      <c r="A28" s="40"/>
      <c r="B28" s="43"/>
      <c r="C28" s="17" t="s">
        <v>26</v>
      </c>
      <c r="D28" s="18" t="s">
        <v>44</v>
      </c>
      <c r="E28" s="19">
        <v>5</v>
      </c>
      <c r="F28" s="19">
        <v>8</v>
      </c>
      <c r="G28" s="16"/>
      <c r="H28" s="26"/>
      <c r="I28" s="16">
        <v>14.38</v>
      </c>
      <c r="J28" s="26">
        <f t="shared" ref="J28:J38" si="10">I28*1.95583</f>
        <v>28.124835400000002</v>
      </c>
      <c r="K28" s="16"/>
      <c r="L28" s="26"/>
      <c r="M28" s="16">
        <f t="shared" ref="M28:M38" si="11">F28*I28</f>
        <v>115.04</v>
      </c>
      <c r="N28" s="26">
        <f t="shared" ref="N28:N38" si="12">M28*1.95583</f>
        <v>224.99868320000002</v>
      </c>
      <c r="O28" s="26">
        <f t="shared" ref="O28:O38" si="13">K28+M28</f>
        <v>115.04</v>
      </c>
      <c r="P28" s="26"/>
      <c r="Q28" s="50"/>
      <c r="R28" s="53"/>
      <c r="S28" s="37"/>
      <c r="T28" s="37"/>
    </row>
    <row r="29" spans="1:20" ht="15.75" x14ac:dyDescent="0.25">
      <c r="A29" s="40"/>
      <c r="B29" s="43"/>
      <c r="C29" s="17" t="s">
        <v>26</v>
      </c>
      <c r="D29" s="18" t="s">
        <v>45</v>
      </c>
      <c r="E29" s="19">
        <v>2</v>
      </c>
      <c r="F29" s="19">
        <v>3</v>
      </c>
      <c r="G29" s="16"/>
      <c r="H29" s="26"/>
      <c r="I29" s="16">
        <v>14.38</v>
      </c>
      <c r="J29" s="26">
        <f t="shared" si="10"/>
        <v>28.124835400000002</v>
      </c>
      <c r="K29" s="16"/>
      <c r="L29" s="26"/>
      <c r="M29" s="16">
        <f t="shared" si="11"/>
        <v>43.14</v>
      </c>
      <c r="N29" s="26">
        <f t="shared" si="12"/>
        <v>84.374506199999999</v>
      </c>
      <c r="O29" s="26">
        <f t="shared" si="13"/>
        <v>43.14</v>
      </c>
      <c r="P29" s="26"/>
      <c r="Q29" s="50"/>
      <c r="R29" s="53"/>
      <c r="S29" s="37"/>
      <c r="T29" s="37"/>
    </row>
    <row r="30" spans="1:20" ht="15.75" x14ac:dyDescent="0.25">
      <c r="A30" s="40"/>
      <c r="B30" s="43"/>
      <c r="C30" s="17" t="s">
        <v>26</v>
      </c>
      <c r="D30" s="18" t="s">
        <v>43</v>
      </c>
      <c r="E30" s="19">
        <v>53</v>
      </c>
      <c r="F30" s="19">
        <v>88</v>
      </c>
      <c r="G30" s="16"/>
      <c r="H30" s="26"/>
      <c r="I30" s="16">
        <v>14.38</v>
      </c>
      <c r="J30" s="26">
        <f t="shared" si="10"/>
        <v>28.124835400000002</v>
      </c>
      <c r="K30" s="16"/>
      <c r="L30" s="26"/>
      <c r="M30" s="16">
        <f t="shared" si="11"/>
        <v>1265.44</v>
      </c>
      <c r="N30" s="26">
        <f t="shared" si="12"/>
        <v>2474.9855152</v>
      </c>
      <c r="O30" s="26">
        <f t="shared" si="13"/>
        <v>1265.44</v>
      </c>
      <c r="P30" s="26"/>
      <c r="Q30" s="50"/>
      <c r="R30" s="53"/>
      <c r="S30" s="37"/>
      <c r="T30" s="37"/>
    </row>
    <row r="31" spans="1:20" ht="15.75" x14ac:dyDescent="0.25">
      <c r="A31" s="40"/>
      <c r="B31" s="43"/>
      <c r="C31" s="17" t="s">
        <v>21</v>
      </c>
      <c r="D31" s="18" t="s">
        <v>44</v>
      </c>
      <c r="E31" s="19">
        <v>8</v>
      </c>
      <c r="F31" s="19">
        <v>13</v>
      </c>
      <c r="G31" s="16"/>
      <c r="H31" s="26"/>
      <c r="I31" s="16">
        <v>14.38</v>
      </c>
      <c r="J31" s="26">
        <f t="shared" si="10"/>
        <v>28.124835400000002</v>
      </c>
      <c r="K31" s="16"/>
      <c r="L31" s="26"/>
      <c r="M31" s="16">
        <f t="shared" si="11"/>
        <v>186.94</v>
      </c>
      <c r="N31" s="26">
        <f t="shared" si="12"/>
        <v>365.62286019999999</v>
      </c>
      <c r="O31" s="26">
        <f t="shared" si="13"/>
        <v>186.94</v>
      </c>
      <c r="P31" s="26"/>
      <c r="Q31" s="50"/>
      <c r="R31" s="53"/>
      <c r="S31" s="37"/>
      <c r="T31" s="37"/>
    </row>
    <row r="32" spans="1:20" ht="15.75" x14ac:dyDescent="0.25">
      <c r="A32" s="40"/>
      <c r="B32" s="43"/>
      <c r="C32" s="17" t="s">
        <v>21</v>
      </c>
      <c r="D32" s="18" t="s">
        <v>45</v>
      </c>
      <c r="E32" s="19">
        <v>2</v>
      </c>
      <c r="F32" s="19">
        <v>3</v>
      </c>
      <c r="G32" s="16"/>
      <c r="H32" s="26"/>
      <c r="I32" s="16">
        <v>14.38</v>
      </c>
      <c r="J32" s="26">
        <f t="shared" si="10"/>
        <v>28.124835400000002</v>
      </c>
      <c r="K32" s="16"/>
      <c r="L32" s="26"/>
      <c r="M32" s="16">
        <f t="shared" si="11"/>
        <v>43.14</v>
      </c>
      <c r="N32" s="26">
        <f t="shared" si="12"/>
        <v>84.374506199999999</v>
      </c>
      <c r="O32" s="26">
        <f t="shared" si="13"/>
        <v>43.14</v>
      </c>
      <c r="P32" s="26"/>
      <c r="Q32" s="50"/>
      <c r="R32" s="53"/>
      <c r="S32" s="37"/>
      <c r="T32" s="37"/>
    </row>
    <row r="33" spans="1:20" ht="15.75" x14ac:dyDescent="0.25">
      <c r="A33" s="40"/>
      <c r="B33" s="43"/>
      <c r="C33" s="17" t="s">
        <v>21</v>
      </c>
      <c r="D33" s="18" t="s">
        <v>43</v>
      </c>
      <c r="E33" s="19">
        <v>44</v>
      </c>
      <c r="F33" s="19">
        <v>73</v>
      </c>
      <c r="G33" s="16"/>
      <c r="H33" s="26"/>
      <c r="I33" s="16">
        <v>14.38</v>
      </c>
      <c r="J33" s="26">
        <f t="shared" si="10"/>
        <v>28.124835400000002</v>
      </c>
      <c r="K33" s="16"/>
      <c r="L33" s="26"/>
      <c r="M33" s="16">
        <f t="shared" si="11"/>
        <v>1049.74</v>
      </c>
      <c r="N33" s="26">
        <f t="shared" si="12"/>
        <v>2053.1129842</v>
      </c>
      <c r="O33" s="26">
        <f t="shared" si="13"/>
        <v>1049.74</v>
      </c>
      <c r="P33" s="26"/>
      <c r="Q33" s="50"/>
      <c r="R33" s="53"/>
      <c r="S33" s="37"/>
      <c r="T33" s="37"/>
    </row>
    <row r="34" spans="1:20" ht="15.75" x14ac:dyDescent="0.25">
      <c r="A34" s="40"/>
      <c r="B34" s="43"/>
      <c r="C34" s="17" t="s">
        <v>25</v>
      </c>
      <c r="D34" s="18" t="s">
        <v>44</v>
      </c>
      <c r="E34" s="19">
        <v>8</v>
      </c>
      <c r="F34" s="19">
        <v>13</v>
      </c>
      <c r="G34" s="16"/>
      <c r="H34" s="26"/>
      <c r="I34" s="16">
        <v>12.33</v>
      </c>
      <c r="J34" s="26">
        <f t="shared" si="10"/>
        <v>24.115383900000001</v>
      </c>
      <c r="K34" s="16"/>
      <c r="L34" s="26"/>
      <c r="M34" s="16">
        <f t="shared" si="11"/>
        <v>160.29</v>
      </c>
      <c r="N34" s="26">
        <f t="shared" si="12"/>
        <v>313.49999069999996</v>
      </c>
      <c r="O34" s="26">
        <f t="shared" si="13"/>
        <v>160.29</v>
      </c>
      <c r="P34" s="26"/>
      <c r="Q34" s="50"/>
      <c r="R34" s="53"/>
      <c r="S34" s="37"/>
      <c r="T34" s="37"/>
    </row>
    <row r="35" spans="1:20" ht="15.75" x14ac:dyDescent="0.25">
      <c r="A35" s="40"/>
      <c r="B35" s="43"/>
      <c r="C35" s="17" t="s">
        <v>25</v>
      </c>
      <c r="D35" s="18" t="s">
        <v>45</v>
      </c>
      <c r="E35" s="19">
        <v>1</v>
      </c>
      <c r="F35" s="19">
        <v>2</v>
      </c>
      <c r="G35" s="16"/>
      <c r="H35" s="26"/>
      <c r="I35" s="16">
        <v>12.33</v>
      </c>
      <c r="J35" s="26">
        <f t="shared" si="10"/>
        <v>24.115383900000001</v>
      </c>
      <c r="K35" s="16"/>
      <c r="L35" s="26"/>
      <c r="M35" s="16">
        <f t="shared" si="11"/>
        <v>24.66</v>
      </c>
      <c r="N35" s="26">
        <f t="shared" si="12"/>
        <v>48.230767800000002</v>
      </c>
      <c r="O35" s="26">
        <f t="shared" si="13"/>
        <v>24.66</v>
      </c>
      <c r="P35" s="26"/>
      <c r="Q35" s="50"/>
      <c r="R35" s="53"/>
      <c r="S35" s="37"/>
      <c r="T35" s="37"/>
    </row>
    <row r="36" spans="1:20" ht="15.75" x14ac:dyDescent="0.25">
      <c r="A36" s="40"/>
      <c r="B36" s="43"/>
      <c r="C36" s="17" t="s">
        <v>25</v>
      </c>
      <c r="D36" s="18" t="s">
        <v>43</v>
      </c>
      <c r="E36" s="19">
        <v>59</v>
      </c>
      <c r="F36" s="19">
        <v>98</v>
      </c>
      <c r="G36" s="16"/>
      <c r="H36" s="26"/>
      <c r="I36" s="16">
        <v>12.33</v>
      </c>
      <c r="J36" s="26">
        <f t="shared" si="10"/>
        <v>24.115383900000001</v>
      </c>
      <c r="K36" s="16"/>
      <c r="L36" s="26"/>
      <c r="M36" s="16">
        <f t="shared" si="11"/>
        <v>1208.3399999999999</v>
      </c>
      <c r="N36" s="26">
        <f t="shared" si="12"/>
        <v>2363.3076222</v>
      </c>
      <c r="O36" s="26">
        <f t="shared" si="13"/>
        <v>1208.3399999999999</v>
      </c>
      <c r="P36" s="26"/>
      <c r="Q36" s="50"/>
      <c r="R36" s="53"/>
      <c r="S36" s="37"/>
      <c r="T36" s="37"/>
    </row>
    <row r="37" spans="1:20" ht="15.75" x14ac:dyDescent="0.25">
      <c r="A37" s="40"/>
      <c r="B37" s="43"/>
      <c r="C37" s="17" t="s">
        <v>22</v>
      </c>
      <c r="D37" s="18" t="s">
        <v>44</v>
      </c>
      <c r="E37" s="19">
        <v>7</v>
      </c>
      <c r="F37" s="19">
        <v>12</v>
      </c>
      <c r="G37" s="16"/>
      <c r="H37" s="26"/>
      <c r="I37" s="16">
        <v>14.38</v>
      </c>
      <c r="J37" s="26">
        <f t="shared" si="10"/>
        <v>28.124835400000002</v>
      </c>
      <c r="K37" s="16"/>
      <c r="L37" s="26"/>
      <c r="M37" s="16">
        <f t="shared" si="11"/>
        <v>172.56</v>
      </c>
      <c r="N37" s="26">
        <f t="shared" si="12"/>
        <v>337.4980248</v>
      </c>
      <c r="O37" s="26">
        <f t="shared" si="13"/>
        <v>172.56</v>
      </c>
      <c r="P37" s="26"/>
      <c r="Q37" s="50"/>
      <c r="R37" s="53"/>
      <c r="S37" s="37"/>
      <c r="T37" s="37"/>
    </row>
    <row r="38" spans="1:20" ht="15.75" x14ac:dyDescent="0.25">
      <c r="A38" s="40"/>
      <c r="B38" s="43"/>
      <c r="C38" s="17" t="s">
        <v>22</v>
      </c>
      <c r="D38" s="18" t="s">
        <v>43</v>
      </c>
      <c r="E38" s="19">
        <v>43</v>
      </c>
      <c r="F38" s="19">
        <v>72</v>
      </c>
      <c r="G38" s="16"/>
      <c r="H38" s="26"/>
      <c r="I38" s="16">
        <v>14.38</v>
      </c>
      <c r="J38" s="26">
        <f t="shared" si="10"/>
        <v>28.124835400000002</v>
      </c>
      <c r="K38" s="16"/>
      <c r="L38" s="26"/>
      <c r="M38" s="16">
        <f t="shared" si="11"/>
        <v>1035.3600000000001</v>
      </c>
      <c r="N38" s="26">
        <f t="shared" si="12"/>
        <v>2024.9881488000003</v>
      </c>
      <c r="O38" s="26">
        <f t="shared" si="13"/>
        <v>1035.3600000000001</v>
      </c>
      <c r="P38" s="26"/>
      <c r="Q38" s="50"/>
      <c r="R38" s="53"/>
      <c r="S38" s="37"/>
      <c r="T38" s="37"/>
    </row>
    <row r="39" spans="1:20" ht="15.75" x14ac:dyDescent="0.25">
      <c r="A39" s="40"/>
      <c r="B39" s="43"/>
      <c r="C39" s="17" t="s">
        <v>24</v>
      </c>
      <c r="D39" s="18" t="s">
        <v>42</v>
      </c>
      <c r="E39" s="19">
        <v>2</v>
      </c>
      <c r="F39" s="19"/>
      <c r="G39" s="16">
        <v>76.19</v>
      </c>
      <c r="H39" s="26">
        <f>G39*1.95583</f>
        <v>149.0146877</v>
      </c>
      <c r="I39" s="16"/>
      <c r="J39" s="26"/>
      <c r="K39" s="16">
        <f>E39*G39</f>
        <v>152.38</v>
      </c>
      <c r="L39" s="26">
        <f>E39*H39</f>
        <v>298.02937539999999</v>
      </c>
      <c r="M39" s="16"/>
      <c r="N39" s="26"/>
      <c r="O39" s="26">
        <f>K39+M39</f>
        <v>152.38</v>
      </c>
      <c r="P39" s="26"/>
      <c r="Q39" s="50"/>
      <c r="R39" s="53"/>
      <c r="S39" s="37"/>
      <c r="T39" s="37"/>
    </row>
    <row r="40" spans="1:20" ht="15.75" x14ac:dyDescent="0.25">
      <c r="A40" s="40"/>
      <c r="B40" s="43"/>
      <c r="C40" s="17" t="s">
        <v>24</v>
      </c>
      <c r="D40" s="18" t="s">
        <v>44</v>
      </c>
      <c r="E40" s="19">
        <v>4</v>
      </c>
      <c r="F40" s="19">
        <v>7</v>
      </c>
      <c r="G40" s="16"/>
      <c r="H40" s="26"/>
      <c r="I40" s="16">
        <v>14.38</v>
      </c>
      <c r="J40" s="26">
        <f t="shared" ref="J40:J42" si="14">I40*1.95583</f>
        <v>28.124835400000002</v>
      </c>
      <c r="K40" s="16"/>
      <c r="L40" s="26"/>
      <c r="M40" s="16">
        <f t="shared" ref="M40:M42" si="15">F40*I40</f>
        <v>100.66000000000001</v>
      </c>
      <c r="N40" s="26">
        <f t="shared" ref="N40:N42" si="16">M40*1.95583</f>
        <v>196.87384780000002</v>
      </c>
      <c r="O40" s="26">
        <f t="shared" ref="O40:O42" si="17">K40+M40</f>
        <v>100.66000000000001</v>
      </c>
      <c r="P40" s="26"/>
      <c r="Q40" s="50"/>
      <c r="R40" s="53"/>
      <c r="S40" s="37"/>
      <c r="T40" s="37"/>
    </row>
    <row r="41" spans="1:20" ht="15.75" x14ac:dyDescent="0.25">
      <c r="A41" s="40"/>
      <c r="B41" s="43"/>
      <c r="C41" s="17" t="s">
        <v>24</v>
      </c>
      <c r="D41" s="18" t="s">
        <v>45</v>
      </c>
      <c r="E41" s="19">
        <v>1</v>
      </c>
      <c r="F41" s="19">
        <v>2</v>
      </c>
      <c r="G41" s="16"/>
      <c r="H41" s="26"/>
      <c r="I41" s="16">
        <v>14.38</v>
      </c>
      <c r="J41" s="26">
        <f t="shared" si="14"/>
        <v>28.124835400000002</v>
      </c>
      <c r="K41" s="16"/>
      <c r="L41" s="26"/>
      <c r="M41" s="16">
        <f t="shared" si="15"/>
        <v>28.76</v>
      </c>
      <c r="N41" s="26">
        <f t="shared" si="16"/>
        <v>56.249670800000004</v>
      </c>
      <c r="O41" s="26">
        <f t="shared" si="17"/>
        <v>28.76</v>
      </c>
      <c r="P41" s="26"/>
      <c r="Q41" s="50"/>
      <c r="R41" s="53"/>
      <c r="S41" s="37"/>
      <c r="T41" s="37"/>
    </row>
    <row r="42" spans="1:20" ht="15.75" x14ac:dyDescent="0.25">
      <c r="A42" s="40"/>
      <c r="B42" s="43"/>
      <c r="C42" s="17" t="s">
        <v>24</v>
      </c>
      <c r="D42" s="18" t="s">
        <v>43</v>
      </c>
      <c r="E42" s="19">
        <v>35</v>
      </c>
      <c r="F42" s="19">
        <v>58</v>
      </c>
      <c r="G42" s="16"/>
      <c r="H42" s="26"/>
      <c r="I42" s="16">
        <v>14.38</v>
      </c>
      <c r="J42" s="26">
        <f t="shared" si="14"/>
        <v>28.124835400000002</v>
      </c>
      <c r="K42" s="16"/>
      <c r="L42" s="26"/>
      <c r="M42" s="16">
        <f t="shared" si="15"/>
        <v>834.04000000000008</v>
      </c>
      <c r="N42" s="26">
        <f t="shared" si="16"/>
        <v>1631.2404532</v>
      </c>
      <c r="O42" s="26">
        <f t="shared" si="17"/>
        <v>834.04000000000008</v>
      </c>
      <c r="P42" s="26"/>
      <c r="Q42" s="50"/>
      <c r="R42" s="53"/>
      <c r="S42" s="37"/>
      <c r="T42" s="37"/>
    </row>
    <row r="43" spans="1:20" ht="15.75" x14ac:dyDescent="0.25">
      <c r="A43" s="40"/>
      <c r="B43" s="44"/>
      <c r="C43" s="20"/>
      <c r="D43" s="20" t="s">
        <v>47</v>
      </c>
      <c r="E43" s="21">
        <f>SUM(E20:E42)</f>
        <v>464</v>
      </c>
      <c r="F43" s="21">
        <f t="shared" ref="F43" si="18">SUM(F20:F42)</f>
        <v>750</v>
      </c>
      <c r="G43" s="22"/>
      <c r="H43" s="27"/>
      <c r="I43" s="22"/>
      <c r="J43" s="27"/>
      <c r="K43" s="21">
        <f t="shared" ref="K43:O43" si="19">SUM(K20:K42)</f>
        <v>745.03</v>
      </c>
      <c r="L43" s="24">
        <f t="shared" si="19"/>
        <v>1457.1520249</v>
      </c>
      <c r="M43" s="21">
        <f t="shared" si="19"/>
        <v>10553.35</v>
      </c>
      <c r="N43" s="24">
        <f t="shared" si="19"/>
        <v>20640.558530499999</v>
      </c>
      <c r="O43" s="24">
        <f t="shared" si="19"/>
        <v>11298.38</v>
      </c>
      <c r="P43" s="24">
        <f>O43*1.95583</f>
        <v>22097.710555399997</v>
      </c>
      <c r="Q43" s="50"/>
      <c r="R43" s="53"/>
      <c r="S43" s="37"/>
      <c r="T43" s="37"/>
    </row>
    <row r="44" spans="1:20" ht="15.75" x14ac:dyDescent="0.25">
      <c r="A44" s="40"/>
      <c r="B44" s="42" t="s">
        <v>53</v>
      </c>
      <c r="C44" s="17" t="s">
        <v>23</v>
      </c>
      <c r="D44" s="18" t="s">
        <v>44</v>
      </c>
      <c r="E44" s="19">
        <v>13</v>
      </c>
      <c r="F44" s="19">
        <v>22</v>
      </c>
      <c r="G44" s="16"/>
      <c r="H44" s="26"/>
      <c r="I44" s="16">
        <v>14.38</v>
      </c>
      <c r="J44" s="26">
        <f t="shared" ref="J44:J46" si="20">I44*1.95583</f>
        <v>28.124835400000002</v>
      </c>
      <c r="K44" s="16"/>
      <c r="L44" s="26"/>
      <c r="M44" s="16">
        <f t="shared" ref="M44:M46" si="21">F44*I44</f>
        <v>316.36</v>
      </c>
      <c r="N44" s="26">
        <f t="shared" ref="N44:N46" si="22">M44*1.95583</f>
        <v>618.7463788</v>
      </c>
      <c r="O44" s="26">
        <f t="shared" ref="O44:O46" si="23">K44+M44</f>
        <v>316.36</v>
      </c>
      <c r="P44" s="26"/>
      <c r="Q44" s="50"/>
      <c r="R44" s="53"/>
      <c r="S44" s="37"/>
      <c r="T44" s="37"/>
    </row>
    <row r="45" spans="1:20" ht="15.75" x14ac:dyDescent="0.25">
      <c r="A45" s="40"/>
      <c r="B45" s="43"/>
      <c r="C45" s="17" t="s">
        <v>23</v>
      </c>
      <c r="D45" s="18" t="s">
        <v>45</v>
      </c>
      <c r="E45" s="19">
        <v>1</v>
      </c>
      <c r="F45" s="19">
        <v>2</v>
      </c>
      <c r="G45" s="16"/>
      <c r="H45" s="26"/>
      <c r="I45" s="16">
        <v>14.38</v>
      </c>
      <c r="J45" s="26">
        <f t="shared" si="20"/>
        <v>28.124835400000002</v>
      </c>
      <c r="K45" s="16"/>
      <c r="L45" s="26"/>
      <c r="M45" s="16">
        <f t="shared" si="21"/>
        <v>28.76</v>
      </c>
      <c r="N45" s="26">
        <f t="shared" si="22"/>
        <v>56.249670800000004</v>
      </c>
      <c r="O45" s="26">
        <f t="shared" si="23"/>
        <v>28.76</v>
      </c>
      <c r="P45" s="26"/>
      <c r="Q45" s="50"/>
      <c r="R45" s="53"/>
      <c r="S45" s="37"/>
      <c r="T45" s="37"/>
    </row>
    <row r="46" spans="1:20" ht="15.75" x14ac:dyDescent="0.25">
      <c r="A46" s="40"/>
      <c r="B46" s="43"/>
      <c r="C46" s="17" t="s">
        <v>23</v>
      </c>
      <c r="D46" s="18" t="s">
        <v>43</v>
      </c>
      <c r="E46" s="19">
        <v>103</v>
      </c>
      <c r="F46" s="19">
        <v>172</v>
      </c>
      <c r="G46" s="16"/>
      <c r="H46" s="26"/>
      <c r="I46" s="16">
        <v>14.38</v>
      </c>
      <c r="J46" s="26">
        <f t="shared" si="20"/>
        <v>28.124835400000002</v>
      </c>
      <c r="K46" s="16"/>
      <c r="L46" s="26"/>
      <c r="M46" s="16">
        <f t="shared" si="21"/>
        <v>2473.36</v>
      </c>
      <c r="N46" s="26">
        <f t="shared" si="22"/>
        <v>4837.4716888000003</v>
      </c>
      <c r="O46" s="26">
        <f t="shared" si="23"/>
        <v>2473.36</v>
      </c>
      <c r="P46" s="26"/>
      <c r="Q46" s="50"/>
      <c r="R46" s="53"/>
      <c r="S46" s="37"/>
      <c r="T46" s="37"/>
    </row>
    <row r="47" spans="1:20" ht="15.75" x14ac:dyDescent="0.25">
      <c r="A47" s="40"/>
      <c r="B47" s="43"/>
      <c r="C47" s="17" t="s">
        <v>26</v>
      </c>
      <c r="D47" s="18" t="s">
        <v>42</v>
      </c>
      <c r="E47" s="19">
        <v>3</v>
      </c>
      <c r="F47" s="19"/>
      <c r="G47" s="16">
        <v>76.19</v>
      </c>
      <c r="H47" s="26">
        <f>G47*1.95583</f>
        <v>149.0146877</v>
      </c>
      <c r="I47" s="16"/>
      <c r="J47" s="26"/>
      <c r="K47" s="16">
        <f>E47*G47</f>
        <v>228.57</v>
      </c>
      <c r="L47" s="26">
        <f>E47*H47</f>
        <v>447.04406310000002</v>
      </c>
      <c r="M47" s="16"/>
      <c r="N47" s="26"/>
      <c r="O47" s="26">
        <f>K47+M47</f>
        <v>228.57</v>
      </c>
      <c r="P47" s="26"/>
      <c r="Q47" s="50"/>
      <c r="R47" s="53"/>
      <c r="S47" s="37"/>
      <c r="T47" s="37"/>
    </row>
    <row r="48" spans="1:20" ht="15.75" x14ac:dyDescent="0.25">
      <c r="A48" s="40"/>
      <c r="B48" s="43"/>
      <c r="C48" s="17" t="s">
        <v>26</v>
      </c>
      <c r="D48" s="18" t="s">
        <v>44</v>
      </c>
      <c r="E48" s="19">
        <v>14</v>
      </c>
      <c r="F48" s="19">
        <v>23</v>
      </c>
      <c r="G48" s="16"/>
      <c r="H48" s="26"/>
      <c r="I48" s="16">
        <v>14.38</v>
      </c>
      <c r="J48" s="26">
        <f t="shared" ref="J48:J60" si="24">I48*1.95583</f>
        <v>28.124835400000002</v>
      </c>
      <c r="K48" s="16"/>
      <c r="L48" s="26"/>
      <c r="M48" s="16">
        <f t="shared" ref="M48:M60" si="25">F48*I48</f>
        <v>330.74</v>
      </c>
      <c r="N48" s="26">
        <f t="shared" ref="N48:N60" si="26">M48*1.95583</f>
        <v>646.87121420000005</v>
      </c>
      <c r="O48" s="26">
        <f t="shared" ref="O48:O60" si="27">K48+M48</f>
        <v>330.74</v>
      </c>
      <c r="P48" s="26"/>
      <c r="Q48" s="50"/>
      <c r="R48" s="53"/>
      <c r="S48" s="37"/>
      <c r="T48" s="37"/>
    </row>
    <row r="49" spans="1:20" ht="15.75" x14ac:dyDescent="0.25">
      <c r="A49" s="40"/>
      <c r="B49" s="43"/>
      <c r="C49" s="17" t="s">
        <v>26</v>
      </c>
      <c r="D49" s="18" t="s">
        <v>45</v>
      </c>
      <c r="E49" s="19">
        <v>2</v>
      </c>
      <c r="F49" s="19">
        <v>3</v>
      </c>
      <c r="G49" s="16"/>
      <c r="H49" s="26"/>
      <c r="I49" s="16">
        <v>14.38</v>
      </c>
      <c r="J49" s="26">
        <f t="shared" si="24"/>
        <v>28.124835400000002</v>
      </c>
      <c r="K49" s="16"/>
      <c r="L49" s="26"/>
      <c r="M49" s="16">
        <f t="shared" si="25"/>
        <v>43.14</v>
      </c>
      <c r="N49" s="26">
        <f t="shared" si="26"/>
        <v>84.374506199999999</v>
      </c>
      <c r="O49" s="26">
        <f t="shared" si="27"/>
        <v>43.14</v>
      </c>
      <c r="P49" s="26"/>
      <c r="Q49" s="50"/>
      <c r="R49" s="53"/>
      <c r="S49" s="37"/>
      <c r="T49" s="37"/>
    </row>
    <row r="50" spans="1:20" ht="15.75" x14ac:dyDescent="0.25">
      <c r="A50" s="40"/>
      <c r="B50" s="43"/>
      <c r="C50" s="17" t="s">
        <v>26</v>
      </c>
      <c r="D50" s="18" t="s">
        <v>43</v>
      </c>
      <c r="E50" s="19">
        <v>70</v>
      </c>
      <c r="F50" s="19">
        <v>117</v>
      </c>
      <c r="G50" s="16"/>
      <c r="H50" s="26"/>
      <c r="I50" s="16">
        <v>14.38</v>
      </c>
      <c r="J50" s="26">
        <f t="shared" si="24"/>
        <v>28.124835400000002</v>
      </c>
      <c r="K50" s="16"/>
      <c r="L50" s="26"/>
      <c r="M50" s="16">
        <f t="shared" si="25"/>
        <v>1682.46</v>
      </c>
      <c r="N50" s="26">
        <f t="shared" si="26"/>
        <v>3290.6057418</v>
      </c>
      <c r="O50" s="26">
        <f t="shared" si="27"/>
        <v>1682.46</v>
      </c>
      <c r="P50" s="26"/>
      <c r="Q50" s="50"/>
      <c r="R50" s="53"/>
      <c r="S50" s="37"/>
      <c r="T50" s="37"/>
    </row>
    <row r="51" spans="1:20" ht="15.75" x14ac:dyDescent="0.25">
      <c r="A51" s="40"/>
      <c r="B51" s="43"/>
      <c r="C51" s="17" t="s">
        <v>24</v>
      </c>
      <c r="D51" s="18" t="s">
        <v>44</v>
      </c>
      <c r="E51" s="19">
        <v>12</v>
      </c>
      <c r="F51" s="19">
        <v>20</v>
      </c>
      <c r="G51" s="16"/>
      <c r="H51" s="26"/>
      <c r="I51" s="16">
        <v>14.38</v>
      </c>
      <c r="J51" s="26">
        <f t="shared" si="24"/>
        <v>28.124835400000002</v>
      </c>
      <c r="K51" s="16"/>
      <c r="L51" s="26"/>
      <c r="M51" s="16">
        <f t="shared" si="25"/>
        <v>287.60000000000002</v>
      </c>
      <c r="N51" s="26">
        <f t="shared" si="26"/>
        <v>562.49670800000001</v>
      </c>
      <c r="O51" s="26">
        <f t="shared" si="27"/>
        <v>287.60000000000002</v>
      </c>
      <c r="P51" s="26"/>
      <c r="Q51" s="50"/>
      <c r="R51" s="53"/>
      <c r="S51" s="37"/>
      <c r="T51" s="37"/>
    </row>
    <row r="52" spans="1:20" ht="15.75" x14ac:dyDescent="0.25">
      <c r="A52" s="40"/>
      <c r="B52" s="43"/>
      <c r="C52" s="17" t="s">
        <v>24</v>
      </c>
      <c r="D52" s="18" t="s">
        <v>43</v>
      </c>
      <c r="E52" s="19">
        <v>84</v>
      </c>
      <c r="F52" s="19">
        <v>140</v>
      </c>
      <c r="G52" s="16"/>
      <c r="H52" s="26"/>
      <c r="I52" s="16">
        <v>14.38</v>
      </c>
      <c r="J52" s="26">
        <f t="shared" si="24"/>
        <v>28.124835400000002</v>
      </c>
      <c r="K52" s="16"/>
      <c r="L52" s="26"/>
      <c r="M52" s="16">
        <f t="shared" si="25"/>
        <v>2013.2</v>
      </c>
      <c r="N52" s="26">
        <f t="shared" si="26"/>
        <v>3937.476956</v>
      </c>
      <c r="O52" s="26">
        <f t="shared" si="27"/>
        <v>2013.2</v>
      </c>
      <c r="P52" s="26"/>
      <c r="Q52" s="50"/>
      <c r="R52" s="53"/>
      <c r="S52" s="37"/>
      <c r="T52" s="37"/>
    </row>
    <row r="53" spans="1:20" ht="15.75" x14ac:dyDescent="0.25">
      <c r="A53" s="40"/>
      <c r="B53" s="43"/>
      <c r="C53" s="17" t="s">
        <v>21</v>
      </c>
      <c r="D53" s="18" t="s">
        <v>43</v>
      </c>
      <c r="E53" s="19">
        <v>39</v>
      </c>
      <c r="F53" s="19">
        <v>65</v>
      </c>
      <c r="G53" s="16"/>
      <c r="H53" s="26"/>
      <c r="I53" s="16">
        <v>14.38</v>
      </c>
      <c r="J53" s="26">
        <f t="shared" si="24"/>
        <v>28.124835400000002</v>
      </c>
      <c r="K53" s="16"/>
      <c r="L53" s="26"/>
      <c r="M53" s="16">
        <f t="shared" si="25"/>
        <v>934.7</v>
      </c>
      <c r="N53" s="26">
        <f t="shared" si="26"/>
        <v>1828.1143010000001</v>
      </c>
      <c r="O53" s="26">
        <f t="shared" si="27"/>
        <v>934.7</v>
      </c>
      <c r="P53" s="26"/>
      <c r="Q53" s="50"/>
      <c r="R53" s="53"/>
      <c r="S53" s="37"/>
      <c r="T53" s="37"/>
    </row>
    <row r="54" spans="1:20" ht="15.75" x14ac:dyDescent="0.25">
      <c r="A54" s="40"/>
      <c r="B54" s="43"/>
      <c r="C54" s="17" t="s">
        <v>25</v>
      </c>
      <c r="D54" s="18" t="s">
        <v>44</v>
      </c>
      <c r="E54" s="19">
        <v>7</v>
      </c>
      <c r="F54" s="19">
        <v>12</v>
      </c>
      <c r="G54" s="16"/>
      <c r="H54" s="26"/>
      <c r="I54" s="16">
        <v>12.33</v>
      </c>
      <c r="J54" s="26">
        <f t="shared" si="24"/>
        <v>24.115383900000001</v>
      </c>
      <c r="K54" s="16"/>
      <c r="L54" s="26"/>
      <c r="M54" s="16">
        <f t="shared" si="25"/>
        <v>147.96</v>
      </c>
      <c r="N54" s="26">
        <f t="shared" si="26"/>
        <v>289.38460680000003</v>
      </c>
      <c r="O54" s="26">
        <f t="shared" si="27"/>
        <v>147.96</v>
      </c>
      <c r="P54" s="26"/>
      <c r="Q54" s="50"/>
      <c r="R54" s="53"/>
      <c r="S54" s="37"/>
      <c r="T54" s="37"/>
    </row>
    <row r="55" spans="1:20" ht="15.75" x14ac:dyDescent="0.25">
      <c r="A55" s="40"/>
      <c r="B55" s="43"/>
      <c r="C55" s="17" t="s">
        <v>25</v>
      </c>
      <c r="D55" s="18" t="s">
        <v>45</v>
      </c>
      <c r="E55" s="19">
        <v>1</v>
      </c>
      <c r="F55" s="19">
        <v>2</v>
      </c>
      <c r="G55" s="16"/>
      <c r="H55" s="26"/>
      <c r="I55" s="16">
        <v>12.33</v>
      </c>
      <c r="J55" s="26">
        <f t="shared" si="24"/>
        <v>24.115383900000001</v>
      </c>
      <c r="K55" s="16"/>
      <c r="L55" s="26"/>
      <c r="M55" s="16">
        <f t="shared" si="25"/>
        <v>24.66</v>
      </c>
      <c r="N55" s="26">
        <f t="shared" si="26"/>
        <v>48.230767800000002</v>
      </c>
      <c r="O55" s="26">
        <f t="shared" si="27"/>
        <v>24.66</v>
      </c>
      <c r="P55" s="26"/>
      <c r="Q55" s="50"/>
      <c r="R55" s="53"/>
      <c r="S55" s="37"/>
      <c r="T55" s="37"/>
    </row>
    <row r="56" spans="1:20" ht="15.75" x14ac:dyDescent="0.25">
      <c r="A56" s="40"/>
      <c r="B56" s="43"/>
      <c r="C56" s="17" t="s">
        <v>25</v>
      </c>
      <c r="D56" s="18" t="s">
        <v>43</v>
      </c>
      <c r="E56" s="19">
        <v>31</v>
      </c>
      <c r="F56" s="19">
        <v>52</v>
      </c>
      <c r="G56" s="16"/>
      <c r="H56" s="26"/>
      <c r="I56" s="16">
        <v>12.33</v>
      </c>
      <c r="J56" s="26">
        <f t="shared" si="24"/>
        <v>24.115383900000001</v>
      </c>
      <c r="K56" s="16"/>
      <c r="L56" s="26"/>
      <c r="M56" s="16">
        <f t="shared" si="25"/>
        <v>641.16</v>
      </c>
      <c r="N56" s="26">
        <f t="shared" si="26"/>
        <v>1253.9999627999998</v>
      </c>
      <c r="O56" s="26">
        <f t="shared" si="27"/>
        <v>641.16</v>
      </c>
      <c r="P56" s="26"/>
      <c r="Q56" s="50"/>
      <c r="R56" s="53"/>
      <c r="S56" s="37"/>
      <c r="T56" s="37"/>
    </row>
    <row r="57" spans="1:20" ht="15.75" x14ac:dyDescent="0.25">
      <c r="A57" s="40"/>
      <c r="B57" s="43"/>
      <c r="C57" s="17" t="s">
        <v>46</v>
      </c>
      <c r="D57" s="18" t="s">
        <v>44</v>
      </c>
      <c r="E57" s="19">
        <v>7</v>
      </c>
      <c r="F57" s="19">
        <v>12</v>
      </c>
      <c r="G57" s="16"/>
      <c r="H57" s="26"/>
      <c r="I57" s="16">
        <v>14.38</v>
      </c>
      <c r="J57" s="26">
        <f t="shared" si="24"/>
        <v>28.124835400000002</v>
      </c>
      <c r="K57" s="16"/>
      <c r="L57" s="26"/>
      <c r="M57" s="16">
        <f t="shared" si="25"/>
        <v>172.56</v>
      </c>
      <c r="N57" s="26">
        <f t="shared" si="26"/>
        <v>337.4980248</v>
      </c>
      <c r="O57" s="26">
        <f t="shared" si="27"/>
        <v>172.56</v>
      </c>
      <c r="P57" s="26"/>
      <c r="Q57" s="50"/>
      <c r="R57" s="53"/>
      <c r="S57" s="37"/>
      <c r="T57" s="37"/>
    </row>
    <row r="58" spans="1:20" ht="15.75" x14ac:dyDescent="0.25">
      <c r="A58" s="40"/>
      <c r="B58" s="43"/>
      <c r="C58" s="17" t="s">
        <v>46</v>
      </c>
      <c r="D58" s="18" t="s">
        <v>45</v>
      </c>
      <c r="E58" s="19">
        <v>1</v>
      </c>
      <c r="F58" s="19">
        <v>2</v>
      </c>
      <c r="G58" s="16"/>
      <c r="H58" s="26"/>
      <c r="I58" s="16">
        <v>14.38</v>
      </c>
      <c r="J58" s="26">
        <f t="shared" si="24"/>
        <v>28.124835400000002</v>
      </c>
      <c r="K58" s="16"/>
      <c r="L58" s="26"/>
      <c r="M58" s="16">
        <f t="shared" si="25"/>
        <v>28.76</v>
      </c>
      <c r="N58" s="26">
        <f t="shared" si="26"/>
        <v>56.249670800000004</v>
      </c>
      <c r="O58" s="26">
        <f t="shared" si="27"/>
        <v>28.76</v>
      </c>
      <c r="P58" s="26"/>
      <c r="Q58" s="50"/>
      <c r="R58" s="53"/>
      <c r="S58" s="37"/>
      <c r="T58" s="37"/>
    </row>
    <row r="59" spans="1:20" ht="15.75" x14ac:dyDescent="0.25">
      <c r="A59" s="40"/>
      <c r="B59" s="43"/>
      <c r="C59" s="17" t="s">
        <v>46</v>
      </c>
      <c r="D59" s="18" t="s">
        <v>43</v>
      </c>
      <c r="E59" s="19">
        <v>40</v>
      </c>
      <c r="F59" s="19">
        <v>67</v>
      </c>
      <c r="G59" s="16"/>
      <c r="H59" s="26"/>
      <c r="I59" s="16">
        <v>14.38</v>
      </c>
      <c r="J59" s="26">
        <f t="shared" si="24"/>
        <v>28.124835400000002</v>
      </c>
      <c r="K59" s="16"/>
      <c r="L59" s="26"/>
      <c r="M59" s="16">
        <f t="shared" si="25"/>
        <v>963.46</v>
      </c>
      <c r="N59" s="26">
        <f t="shared" si="26"/>
        <v>1884.3639717999999</v>
      </c>
      <c r="O59" s="26">
        <f t="shared" si="27"/>
        <v>963.46</v>
      </c>
      <c r="P59" s="26"/>
      <c r="Q59" s="50"/>
      <c r="R59" s="53"/>
      <c r="S59" s="37"/>
      <c r="T59" s="37"/>
    </row>
    <row r="60" spans="1:20" ht="15.75" x14ac:dyDescent="0.25">
      <c r="A60" s="40"/>
      <c r="B60" s="43"/>
      <c r="C60" s="17" t="s">
        <v>48</v>
      </c>
      <c r="D60" s="18" t="s">
        <v>43</v>
      </c>
      <c r="E60" s="19">
        <v>13</v>
      </c>
      <c r="F60" s="19">
        <v>22</v>
      </c>
      <c r="G60" s="16"/>
      <c r="H60" s="26"/>
      <c r="I60" s="16">
        <v>14.38</v>
      </c>
      <c r="J60" s="26">
        <f t="shared" si="24"/>
        <v>28.124835400000002</v>
      </c>
      <c r="K60" s="16"/>
      <c r="L60" s="26"/>
      <c r="M60" s="16">
        <f t="shared" si="25"/>
        <v>316.36</v>
      </c>
      <c r="N60" s="26">
        <f t="shared" si="26"/>
        <v>618.7463788</v>
      </c>
      <c r="O60" s="26">
        <f t="shared" si="27"/>
        <v>316.36</v>
      </c>
      <c r="P60" s="26"/>
      <c r="Q60" s="50"/>
      <c r="R60" s="53"/>
      <c r="S60" s="37"/>
      <c r="T60" s="37"/>
    </row>
    <row r="61" spans="1:20" ht="15.75" x14ac:dyDescent="0.25">
      <c r="A61" s="40"/>
      <c r="B61" s="44"/>
      <c r="C61" s="28"/>
      <c r="D61" s="28" t="s">
        <v>47</v>
      </c>
      <c r="E61" s="21">
        <f>SUM(E44:E60)</f>
        <v>441</v>
      </c>
      <c r="F61" s="21">
        <f t="shared" ref="F61" si="28">SUM(F44:F60)</f>
        <v>733</v>
      </c>
      <c r="G61" s="22"/>
      <c r="H61" s="27"/>
      <c r="I61" s="22"/>
      <c r="J61" s="22"/>
      <c r="K61" s="21">
        <f t="shared" ref="K61:O61" si="29">SUM(K44:K60)</f>
        <v>228.57</v>
      </c>
      <c r="L61" s="24">
        <f t="shared" si="29"/>
        <v>447.04406310000002</v>
      </c>
      <c r="M61" s="21">
        <f t="shared" si="29"/>
        <v>10405.239999999998</v>
      </c>
      <c r="N61" s="24">
        <f t="shared" si="29"/>
        <v>20350.880549199999</v>
      </c>
      <c r="O61" s="24">
        <f t="shared" si="29"/>
        <v>10633.809999999998</v>
      </c>
      <c r="P61" s="24">
        <f>O61*1.95583</f>
        <v>20797.924612299994</v>
      </c>
      <c r="Q61" s="51"/>
      <c r="R61" s="54"/>
      <c r="S61" s="38"/>
      <c r="T61" s="38"/>
    </row>
    <row r="62" spans="1:20" ht="15.75" x14ac:dyDescent="0.25">
      <c r="A62" s="41"/>
      <c r="B62" s="32"/>
      <c r="C62" s="29" t="s">
        <v>55</v>
      </c>
      <c r="D62" s="30"/>
      <c r="E62" s="30">
        <f>E19+E43+E61</f>
        <v>1236</v>
      </c>
      <c r="F62" s="30">
        <f>F19+F43+F61</f>
        <v>2035</v>
      </c>
      <c r="G62" s="31"/>
      <c r="H62" s="33"/>
      <c r="I62" s="31"/>
      <c r="J62" s="30"/>
      <c r="K62" s="30">
        <f t="shared" ref="K62:P62" si="30">K19+K43+K61</f>
        <v>973.59999999999991</v>
      </c>
      <c r="L62" s="34">
        <f t="shared" si="30"/>
        <v>1904.1960880000001</v>
      </c>
      <c r="M62" s="34">
        <f t="shared" si="30"/>
        <v>28781.55</v>
      </c>
      <c r="N62" s="34">
        <f t="shared" si="30"/>
        <v>56291.8189365</v>
      </c>
      <c r="O62" s="34">
        <f t="shared" si="30"/>
        <v>29755.149999999998</v>
      </c>
      <c r="P62" s="34">
        <f t="shared" si="30"/>
        <v>58196.015024499997</v>
      </c>
      <c r="Q62" s="35">
        <f>O62*5%</f>
        <v>1487.7574999999999</v>
      </c>
      <c r="R62" s="35">
        <f>Q62*1.95583</f>
        <v>2909.8007512249997</v>
      </c>
      <c r="S62" s="35">
        <v>298</v>
      </c>
      <c r="T62" s="35">
        <f>S62*1.95583</f>
        <v>582.83734000000004</v>
      </c>
    </row>
  </sheetData>
  <mergeCells count="11">
    <mergeCell ref="D2:I2"/>
    <mergeCell ref="D3:I3"/>
    <mergeCell ref="D4:F4"/>
    <mergeCell ref="Q6:Q61"/>
    <mergeCell ref="R6:R61"/>
    <mergeCell ref="S6:S61"/>
    <mergeCell ref="T6:T61"/>
    <mergeCell ref="A6:A62"/>
    <mergeCell ref="B6:B19"/>
    <mergeCell ref="B20:B43"/>
    <mergeCell ref="B44:B61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62"/>
  <sheetViews>
    <sheetView topLeftCell="A52" workbookViewId="0">
      <selection activeCell="J13" sqref="J13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3.85546875" customWidth="1"/>
    <col min="8" max="8" width="10" customWidth="1"/>
    <col min="9" max="9" width="12.42578125" customWidth="1"/>
    <col min="10" max="11" width="10.5703125" customWidth="1"/>
    <col min="12" max="13" width="11.28515625" customWidth="1"/>
    <col min="14" max="14" width="12" customWidth="1"/>
    <col min="15" max="15" width="12.42578125" customWidth="1"/>
  </cols>
  <sheetData>
    <row r="1" spans="1:15" ht="15.75" thickBot="1" x14ac:dyDescent="0.3"/>
    <row r="2" spans="1:15" ht="16.149999999999999" customHeight="1" thickBot="1" x14ac:dyDescent="0.3">
      <c r="C2" s="45" t="s">
        <v>57</v>
      </c>
      <c r="D2" s="46"/>
      <c r="E2" s="46"/>
      <c r="F2" s="46"/>
      <c r="G2" s="46"/>
      <c r="H2" s="47"/>
      <c r="I2" s="14"/>
    </row>
    <row r="3" spans="1:15" ht="16.5" thickBot="1" x14ac:dyDescent="0.3">
      <c r="C3" s="45"/>
      <c r="D3" s="46"/>
      <c r="E3" s="46"/>
      <c r="F3" s="46"/>
      <c r="G3" s="46"/>
      <c r="H3" s="47"/>
      <c r="I3" s="14"/>
    </row>
    <row r="4" spans="1:15" ht="15.75" x14ac:dyDescent="0.25">
      <c r="A4" s="1"/>
      <c r="B4" s="1"/>
      <c r="C4" s="48"/>
      <c r="D4" s="48"/>
      <c r="E4" s="48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9</v>
      </c>
      <c r="G5" s="2" t="s">
        <v>34</v>
      </c>
      <c r="H5" s="2" t="s">
        <v>10</v>
      </c>
      <c r="I5" s="2" t="s">
        <v>35</v>
      </c>
      <c r="J5" s="2" t="s">
        <v>6</v>
      </c>
      <c r="K5" s="2" t="s">
        <v>29</v>
      </c>
      <c r="L5" s="2" t="s">
        <v>7</v>
      </c>
      <c r="M5" s="2" t="s">
        <v>30</v>
      </c>
      <c r="N5" s="2" t="s">
        <v>8</v>
      </c>
      <c r="O5" s="2" t="s">
        <v>31</v>
      </c>
    </row>
    <row r="6" spans="1:15" ht="15.75" x14ac:dyDescent="0.25">
      <c r="A6" s="42" t="s">
        <v>51</v>
      </c>
      <c r="B6" s="17" t="s">
        <v>21</v>
      </c>
      <c r="C6" s="18" t="s">
        <v>43</v>
      </c>
      <c r="D6" s="19">
        <v>73</v>
      </c>
      <c r="E6" s="19">
        <v>122</v>
      </c>
      <c r="F6" s="16"/>
      <c r="G6" s="16"/>
      <c r="H6" s="16"/>
      <c r="I6" s="26"/>
      <c r="J6" s="16"/>
      <c r="K6" s="16"/>
      <c r="L6" s="16"/>
      <c r="M6" s="26"/>
      <c r="N6" s="26"/>
      <c r="O6" s="26"/>
    </row>
    <row r="7" spans="1:15" ht="15.75" x14ac:dyDescent="0.25">
      <c r="A7" s="43"/>
      <c r="B7" s="17" t="s">
        <v>23</v>
      </c>
      <c r="C7" s="18" t="s">
        <v>44</v>
      </c>
      <c r="D7" s="19">
        <v>5</v>
      </c>
      <c r="E7" s="19">
        <v>8</v>
      </c>
      <c r="F7" s="16"/>
      <c r="G7" s="16"/>
      <c r="H7" s="16"/>
      <c r="I7" s="26"/>
      <c r="J7" s="16"/>
      <c r="K7" s="16"/>
      <c r="L7" s="16"/>
      <c r="M7" s="26"/>
      <c r="N7" s="26"/>
      <c r="O7" s="26"/>
    </row>
    <row r="8" spans="1:15" ht="15.75" x14ac:dyDescent="0.25">
      <c r="A8" s="43"/>
      <c r="B8" s="17" t="s">
        <v>23</v>
      </c>
      <c r="C8" s="18" t="s">
        <v>43</v>
      </c>
      <c r="D8" s="19">
        <v>51</v>
      </c>
      <c r="E8" s="19">
        <v>85</v>
      </c>
      <c r="F8" s="16"/>
      <c r="G8" s="16"/>
      <c r="H8" s="16"/>
      <c r="I8" s="26"/>
      <c r="J8" s="16"/>
      <c r="K8" s="16"/>
      <c r="L8" s="16"/>
      <c r="M8" s="26"/>
      <c r="N8" s="26"/>
      <c r="O8" s="26"/>
    </row>
    <row r="9" spans="1:15" ht="15.75" x14ac:dyDescent="0.25">
      <c r="A9" s="43"/>
      <c r="B9" s="17" t="s">
        <v>26</v>
      </c>
      <c r="C9" s="18" t="s">
        <v>44</v>
      </c>
      <c r="D9" s="19">
        <v>6</v>
      </c>
      <c r="E9" s="19">
        <v>10</v>
      </c>
      <c r="F9" s="16"/>
      <c r="G9" s="16"/>
      <c r="H9" s="16"/>
      <c r="I9" s="26"/>
      <c r="J9" s="16"/>
      <c r="K9" s="16"/>
      <c r="L9" s="16"/>
      <c r="M9" s="26"/>
      <c r="N9" s="26"/>
      <c r="O9" s="26"/>
    </row>
    <row r="10" spans="1:15" ht="15.75" x14ac:dyDescent="0.25">
      <c r="A10" s="43"/>
      <c r="B10" s="17" t="s">
        <v>26</v>
      </c>
      <c r="C10" s="18" t="s">
        <v>43</v>
      </c>
      <c r="D10" s="19">
        <v>50</v>
      </c>
      <c r="E10" s="19">
        <v>83</v>
      </c>
      <c r="F10" s="16"/>
      <c r="G10" s="16"/>
      <c r="H10" s="16"/>
      <c r="I10" s="26"/>
      <c r="J10" s="16"/>
      <c r="K10" s="16"/>
      <c r="L10" s="16"/>
      <c r="M10" s="26"/>
      <c r="N10" s="26"/>
      <c r="O10" s="26"/>
    </row>
    <row r="11" spans="1:15" ht="15.75" x14ac:dyDescent="0.25">
      <c r="A11" s="43"/>
      <c r="B11" s="17" t="s">
        <v>24</v>
      </c>
      <c r="C11" s="18" t="s">
        <v>44</v>
      </c>
      <c r="D11" s="19">
        <v>11</v>
      </c>
      <c r="E11" s="19">
        <v>18</v>
      </c>
      <c r="F11" s="16"/>
      <c r="G11" s="16"/>
      <c r="H11" s="16"/>
      <c r="I11" s="26"/>
      <c r="J11" s="16"/>
      <c r="K11" s="16"/>
      <c r="L11" s="16"/>
      <c r="M11" s="26"/>
      <c r="N11" s="26"/>
      <c r="O11" s="26"/>
    </row>
    <row r="12" spans="1:15" ht="15.75" x14ac:dyDescent="0.25">
      <c r="A12" s="43"/>
      <c r="B12" s="17" t="s">
        <v>24</v>
      </c>
      <c r="C12" s="18" t="s">
        <v>45</v>
      </c>
      <c r="D12" s="19">
        <v>2</v>
      </c>
      <c r="E12" s="19">
        <v>3</v>
      </c>
      <c r="F12" s="16"/>
      <c r="G12" s="16"/>
      <c r="H12" s="16"/>
      <c r="I12" s="26"/>
      <c r="J12" s="16"/>
      <c r="K12" s="16"/>
      <c r="L12" s="16"/>
      <c r="M12" s="26"/>
      <c r="N12" s="26"/>
      <c r="O12" s="26"/>
    </row>
    <row r="13" spans="1:15" ht="15.75" x14ac:dyDescent="0.25">
      <c r="A13" s="43"/>
      <c r="B13" s="17" t="s">
        <v>24</v>
      </c>
      <c r="C13" s="18" t="s">
        <v>43</v>
      </c>
      <c r="D13" s="19">
        <v>79</v>
      </c>
      <c r="E13" s="19">
        <v>132</v>
      </c>
      <c r="F13" s="16"/>
      <c r="G13" s="16"/>
      <c r="H13" s="16"/>
      <c r="I13" s="26"/>
      <c r="J13" s="16"/>
      <c r="K13" s="16"/>
      <c r="L13" s="16"/>
      <c r="M13" s="26"/>
      <c r="N13" s="26"/>
      <c r="O13" s="26"/>
    </row>
    <row r="14" spans="1:15" ht="15.75" x14ac:dyDescent="0.25">
      <c r="A14" s="43"/>
      <c r="B14" s="17" t="s">
        <v>25</v>
      </c>
      <c r="C14" s="18" t="s">
        <v>44</v>
      </c>
      <c r="D14" s="19">
        <v>4</v>
      </c>
      <c r="E14" s="19">
        <v>7</v>
      </c>
      <c r="F14" s="16"/>
      <c r="G14" s="16"/>
      <c r="H14" s="16"/>
      <c r="I14" s="26"/>
      <c r="J14" s="16"/>
      <c r="K14" s="16"/>
      <c r="L14" s="16"/>
      <c r="M14" s="26"/>
      <c r="N14" s="26"/>
      <c r="O14" s="26"/>
    </row>
    <row r="15" spans="1:15" ht="15.75" x14ac:dyDescent="0.25">
      <c r="A15" s="43"/>
      <c r="B15" s="17" t="s">
        <v>25</v>
      </c>
      <c r="C15" s="18" t="s">
        <v>45</v>
      </c>
      <c r="D15" s="19">
        <v>1</v>
      </c>
      <c r="E15" s="19">
        <v>2</v>
      </c>
      <c r="F15" s="16"/>
      <c r="G15" s="16"/>
      <c r="H15" s="16"/>
      <c r="I15" s="26"/>
      <c r="J15" s="16"/>
      <c r="K15" s="16"/>
      <c r="L15" s="16"/>
      <c r="M15" s="26"/>
      <c r="N15" s="26"/>
      <c r="O15" s="26"/>
    </row>
    <row r="16" spans="1:15" ht="15.75" x14ac:dyDescent="0.25">
      <c r="A16" s="43"/>
      <c r="B16" s="17" t="s">
        <v>25</v>
      </c>
      <c r="C16" s="18" t="s">
        <v>43</v>
      </c>
      <c r="D16" s="19">
        <v>28</v>
      </c>
      <c r="E16" s="19">
        <v>47</v>
      </c>
      <c r="F16" s="16"/>
      <c r="G16" s="16"/>
      <c r="H16" s="16"/>
      <c r="I16" s="26"/>
      <c r="J16" s="16"/>
      <c r="K16" s="16"/>
      <c r="L16" s="16"/>
      <c r="M16" s="26"/>
      <c r="N16" s="26"/>
      <c r="O16" s="26"/>
    </row>
    <row r="17" spans="1:15" ht="15.75" x14ac:dyDescent="0.25">
      <c r="A17" s="43"/>
      <c r="B17" s="17" t="s">
        <v>46</v>
      </c>
      <c r="C17" s="18" t="s">
        <v>44</v>
      </c>
      <c r="D17" s="19">
        <v>3</v>
      </c>
      <c r="E17" s="19">
        <v>5</v>
      </c>
      <c r="F17" s="16"/>
      <c r="G17" s="16"/>
      <c r="H17" s="16"/>
      <c r="I17" s="26"/>
      <c r="J17" s="16"/>
      <c r="K17" s="16"/>
      <c r="L17" s="16"/>
      <c r="M17" s="26"/>
      <c r="N17" s="26"/>
      <c r="O17" s="26"/>
    </row>
    <row r="18" spans="1:15" ht="15.75" x14ac:dyDescent="0.25">
      <c r="A18" s="43"/>
      <c r="B18" s="17" t="s">
        <v>46</v>
      </c>
      <c r="C18" s="18" t="s">
        <v>43</v>
      </c>
      <c r="D18" s="19">
        <v>18</v>
      </c>
      <c r="E18" s="19">
        <v>30</v>
      </c>
      <c r="F18" s="16"/>
      <c r="G18" s="16"/>
      <c r="H18" s="16"/>
      <c r="I18" s="26"/>
      <c r="J18" s="16"/>
      <c r="K18" s="16"/>
      <c r="L18" s="16"/>
      <c r="M18" s="26"/>
      <c r="N18" s="26"/>
      <c r="O18" s="26"/>
    </row>
    <row r="19" spans="1:15" ht="15.75" x14ac:dyDescent="0.25">
      <c r="A19" s="44"/>
      <c r="B19" s="20"/>
      <c r="C19" s="20" t="s">
        <v>47</v>
      </c>
      <c r="D19" s="21">
        <f>SUM(D6:D18)</f>
        <v>331</v>
      </c>
      <c r="E19" s="21">
        <f t="shared" ref="E19" si="0">SUM(E6:E18)</f>
        <v>552</v>
      </c>
      <c r="F19" s="22"/>
      <c r="G19" s="22"/>
      <c r="H19" s="22"/>
      <c r="I19" s="27"/>
      <c r="J19" s="21"/>
      <c r="K19" s="21"/>
      <c r="L19" s="21"/>
      <c r="M19" s="24"/>
      <c r="N19" s="24"/>
      <c r="O19" s="24"/>
    </row>
    <row r="20" spans="1:15" ht="15.75" x14ac:dyDescent="0.25">
      <c r="A20" s="42" t="s">
        <v>52</v>
      </c>
      <c r="B20" s="17" t="s">
        <v>23</v>
      </c>
      <c r="C20" s="18" t="s">
        <v>42</v>
      </c>
      <c r="D20" s="19">
        <v>8</v>
      </c>
      <c r="E20" s="19"/>
      <c r="F20" s="16"/>
      <c r="G20" s="26"/>
      <c r="H20" s="16"/>
      <c r="I20" s="26"/>
      <c r="J20" s="16"/>
      <c r="K20" s="26"/>
      <c r="L20" s="16"/>
      <c r="M20" s="26"/>
      <c r="N20" s="26"/>
      <c r="O20" s="26"/>
    </row>
    <row r="21" spans="1:15" ht="15.75" x14ac:dyDescent="0.25">
      <c r="A21" s="43"/>
      <c r="B21" s="17" t="s">
        <v>23</v>
      </c>
      <c r="C21" s="18" t="s">
        <v>44</v>
      </c>
      <c r="D21" s="19">
        <v>8</v>
      </c>
      <c r="E21" s="19">
        <v>13</v>
      </c>
      <c r="F21" s="16"/>
      <c r="G21" s="26"/>
      <c r="H21" s="16"/>
      <c r="I21" s="26"/>
      <c r="J21" s="16"/>
      <c r="K21" s="26"/>
      <c r="L21" s="16"/>
      <c r="M21" s="26"/>
      <c r="N21" s="26"/>
      <c r="O21" s="26"/>
    </row>
    <row r="22" spans="1:15" ht="15.75" x14ac:dyDescent="0.25">
      <c r="A22" s="43"/>
      <c r="B22" s="17" t="s">
        <v>23</v>
      </c>
      <c r="C22" s="18" t="s">
        <v>45</v>
      </c>
      <c r="D22" s="19">
        <v>3</v>
      </c>
      <c r="E22" s="19">
        <v>5</v>
      </c>
      <c r="F22" s="16"/>
      <c r="G22" s="26"/>
      <c r="H22" s="16"/>
      <c r="I22" s="26"/>
      <c r="J22" s="16"/>
      <c r="K22" s="26"/>
      <c r="L22" s="16"/>
      <c r="M22" s="26"/>
      <c r="N22" s="26"/>
      <c r="O22" s="26"/>
    </row>
    <row r="23" spans="1:15" ht="15.75" x14ac:dyDescent="0.25">
      <c r="A23" s="43"/>
      <c r="B23" s="17" t="s">
        <v>23</v>
      </c>
      <c r="C23" s="18" t="s">
        <v>43</v>
      </c>
      <c r="D23" s="19">
        <v>89</v>
      </c>
      <c r="E23" s="19">
        <v>148</v>
      </c>
      <c r="F23" s="16"/>
      <c r="G23" s="26"/>
      <c r="H23" s="16"/>
      <c r="I23" s="26"/>
      <c r="J23" s="16"/>
      <c r="K23" s="26"/>
      <c r="L23" s="16"/>
      <c r="M23" s="26"/>
      <c r="N23" s="26"/>
      <c r="O23" s="26"/>
    </row>
    <row r="24" spans="1:15" ht="15.75" x14ac:dyDescent="0.25">
      <c r="A24" s="43"/>
      <c r="B24" s="17" t="s">
        <v>46</v>
      </c>
      <c r="C24" s="18" t="s">
        <v>44</v>
      </c>
      <c r="D24" s="19">
        <v>11</v>
      </c>
      <c r="E24" s="19">
        <v>18</v>
      </c>
      <c r="F24" s="16"/>
      <c r="G24" s="26"/>
      <c r="H24" s="16"/>
      <c r="I24" s="26"/>
      <c r="J24" s="16"/>
      <c r="K24" s="26"/>
      <c r="L24" s="16"/>
      <c r="M24" s="26"/>
      <c r="N24" s="26"/>
      <c r="O24" s="26"/>
    </row>
    <row r="25" spans="1:15" ht="15.75" x14ac:dyDescent="0.25">
      <c r="A25" s="43"/>
      <c r="B25" s="17" t="s">
        <v>46</v>
      </c>
      <c r="C25" s="18" t="s">
        <v>45</v>
      </c>
      <c r="D25" s="19">
        <v>1</v>
      </c>
      <c r="E25" s="19">
        <v>2</v>
      </c>
      <c r="F25" s="16"/>
      <c r="G25" s="26"/>
      <c r="H25" s="16"/>
      <c r="I25" s="26"/>
      <c r="J25" s="16"/>
      <c r="K25" s="26"/>
      <c r="L25" s="16"/>
      <c r="M25" s="26"/>
      <c r="N25" s="26"/>
      <c r="O25" s="26"/>
    </row>
    <row r="26" spans="1:15" ht="15.75" x14ac:dyDescent="0.25">
      <c r="A26" s="43"/>
      <c r="B26" s="17" t="s">
        <v>46</v>
      </c>
      <c r="C26" s="18" t="s">
        <v>43</v>
      </c>
      <c r="D26" s="19">
        <v>67</v>
      </c>
      <c r="E26" s="19">
        <v>112</v>
      </c>
      <c r="F26" s="16"/>
      <c r="G26" s="26"/>
      <c r="H26" s="16"/>
      <c r="I26" s="26"/>
      <c r="J26" s="16"/>
      <c r="K26" s="26"/>
      <c r="L26" s="16"/>
      <c r="M26" s="26"/>
      <c r="N26" s="26"/>
      <c r="O26" s="26"/>
    </row>
    <row r="27" spans="1:15" ht="15.75" x14ac:dyDescent="0.25">
      <c r="A27" s="43"/>
      <c r="B27" s="17" t="s">
        <v>26</v>
      </c>
      <c r="C27" s="18" t="s">
        <v>42</v>
      </c>
      <c r="D27" s="19">
        <v>3</v>
      </c>
      <c r="E27" s="19"/>
      <c r="F27" s="16"/>
      <c r="G27" s="26"/>
      <c r="H27" s="16"/>
      <c r="I27" s="26"/>
      <c r="J27" s="16"/>
      <c r="K27" s="26"/>
      <c r="L27" s="16"/>
      <c r="M27" s="26"/>
      <c r="N27" s="26"/>
      <c r="O27" s="26"/>
    </row>
    <row r="28" spans="1:15" ht="15.75" x14ac:dyDescent="0.25">
      <c r="A28" s="43"/>
      <c r="B28" s="17" t="s">
        <v>26</v>
      </c>
      <c r="C28" s="18" t="s">
        <v>44</v>
      </c>
      <c r="D28" s="19">
        <v>5</v>
      </c>
      <c r="E28" s="19">
        <v>8</v>
      </c>
      <c r="F28" s="16"/>
      <c r="G28" s="26"/>
      <c r="H28" s="16"/>
      <c r="I28" s="26"/>
      <c r="J28" s="16"/>
      <c r="K28" s="26"/>
      <c r="L28" s="16"/>
      <c r="M28" s="26"/>
      <c r="N28" s="26"/>
      <c r="O28" s="26"/>
    </row>
    <row r="29" spans="1:15" ht="15.75" x14ac:dyDescent="0.25">
      <c r="A29" s="43"/>
      <c r="B29" s="17" t="s">
        <v>26</v>
      </c>
      <c r="C29" s="18" t="s">
        <v>45</v>
      </c>
      <c r="D29" s="19">
        <v>2</v>
      </c>
      <c r="E29" s="19">
        <v>3</v>
      </c>
      <c r="F29" s="16"/>
      <c r="G29" s="26"/>
      <c r="H29" s="16"/>
      <c r="I29" s="26"/>
      <c r="J29" s="16"/>
      <c r="K29" s="26"/>
      <c r="L29" s="16"/>
      <c r="M29" s="26"/>
      <c r="N29" s="26"/>
      <c r="O29" s="26"/>
    </row>
    <row r="30" spans="1:15" ht="15.75" x14ac:dyDescent="0.25">
      <c r="A30" s="43"/>
      <c r="B30" s="17" t="s">
        <v>26</v>
      </c>
      <c r="C30" s="18" t="s">
        <v>43</v>
      </c>
      <c r="D30" s="19">
        <v>53</v>
      </c>
      <c r="E30" s="19">
        <v>88</v>
      </c>
      <c r="F30" s="16"/>
      <c r="G30" s="26"/>
      <c r="H30" s="16"/>
      <c r="I30" s="26"/>
      <c r="J30" s="16"/>
      <c r="K30" s="26"/>
      <c r="L30" s="16"/>
      <c r="M30" s="26"/>
      <c r="N30" s="26"/>
      <c r="O30" s="26"/>
    </row>
    <row r="31" spans="1:15" ht="15.75" x14ac:dyDescent="0.25">
      <c r="A31" s="43"/>
      <c r="B31" s="17" t="s">
        <v>21</v>
      </c>
      <c r="C31" s="18" t="s">
        <v>44</v>
      </c>
      <c r="D31" s="19">
        <v>8</v>
      </c>
      <c r="E31" s="19">
        <v>13</v>
      </c>
      <c r="F31" s="16"/>
      <c r="G31" s="26"/>
      <c r="H31" s="16"/>
      <c r="I31" s="26"/>
      <c r="J31" s="16"/>
      <c r="K31" s="26"/>
      <c r="L31" s="16"/>
      <c r="M31" s="26"/>
      <c r="N31" s="26"/>
      <c r="O31" s="26"/>
    </row>
    <row r="32" spans="1:15" ht="15.75" x14ac:dyDescent="0.25">
      <c r="A32" s="43"/>
      <c r="B32" s="17" t="s">
        <v>21</v>
      </c>
      <c r="C32" s="18" t="s">
        <v>45</v>
      </c>
      <c r="D32" s="19">
        <v>2</v>
      </c>
      <c r="E32" s="19">
        <v>3</v>
      </c>
      <c r="F32" s="16"/>
      <c r="G32" s="26"/>
      <c r="H32" s="16"/>
      <c r="I32" s="26"/>
      <c r="J32" s="16"/>
      <c r="K32" s="26"/>
      <c r="L32" s="16"/>
      <c r="M32" s="26"/>
      <c r="N32" s="26"/>
      <c r="O32" s="26"/>
    </row>
    <row r="33" spans="1:15" ht="15.75" x14ac:dyDescent="0.25">
      <c r="A33" s="43"/>
      <c r="B33" s="17" t="s">
        <v>21</v>
      </c>
      <c r="C33" s="18" t="s">
        <v>43</v>
      </c>
      <c r="D33" s="19">
        <v>44</v>
      </c>
      <c r="E33" s="19">
        <v>73</v>
      </c>
      <c r="F33" s="16"/>
      <c r="G33" s="26"/>
      <c r="H33" s="16"/>
      <c r="I33" s="26"/>
      <c r="J33" s="16"/>
      <c r="K33" s="26"/>
      <c r="L33" s="16"/>
      <c r="M33" s="26"/>
      <c r="N33" s="26"/>
      <c r="O33" s="26"/>
    </row>
    <row r="34" spans="1:15" ht="15.75" x14ac:dyDescent="0.25">
      <c r="A34" s="43"/>
      <c r="B34" s="17" t="s">
        <v>25</v>
      </c>
      <c r="C34" s="18" t="s">
        <v>44</v>
      </c>
      <c r="D34" s="19">
        <v>8</v>
      </c>
      <c r="E34" s="19">
        <v>13</v>
      </c>
      <c r="F34" s="16"/>
      <c r="G34" s="26"/>
      <c r="H34" s="16"/>
      <c r="I34" s="26"/>
      <c r="J34" s="16"/>
      <c r="K34" s="26"/>
      <c r="L34" s="16"/>
      <c r="M34" s="26"/>
      <c r="N34" s="26"/>
      <c r="O34" s="26"/>
    </row>
    <row r="35" spans="1:15" ht="15.75" x14ac:dyDescent="0.25">
      <c r="A35" s="43"/>
      <c r="B35" s="17" t="s">
        <v>25</v>
      </c>
      <c r="C35" s="18" t="s">
        <v>45</v>
      </c>
      <c r="D35" s="19">
        <v>1</v>
      </c>
      <c r="E35" s="19">
        <v>2</v>
      </c>
      <c r="F35" s="16"/>
      <c r="G35" s="26"/>
      <c r="H35" s="16"/>
      <c r="I35" s="26"/>
      <c r="J35" s="16"/>
      <c r="K35" s="26"/>
      <c r="L35" s="16"/>
      <c r="M35" s="26"/>
      <c r="N35" s="26"/>
      <c r="O35" s="26"/>
    </row>
    <row r="36" spans="1:15" ht="15.75" x14ac:dyDescent="0.25">
      <c r="A36" s="43"/>
      <c r="B36" s="17" t="s">
        <v>25</v>
      </c>
      <c r="C36" s="18" t="s">
        <v>43</v>
      </c>
      <c r="D36" s="19">
        <v>59</v>
      </c>
      <c r="E36" s="19">
        <v>98</v>
      </c>
      <c r="F36" s="16"/>
      <c r="G36" s="26"/>
      <c r="H36" s="16"/>
      <c r="I36" s="26"/>
      <c r="J36" s="16"/>
      <c r="K36" s="26"/>
      <c r="L36" s="16"/>
      <c r="M36" s="26"/>
      <c r="N36" s="26"/>
      <c r="O36" s="26"/>
    </row>
    <row r="37" spans="1:15" ht="15.75" x14ac:dyDescent="0.25">
      <c r="A37" s="43"/>
      <c r="B37" s="17" t="s">
        <v>22</v>
      </c>
      <c r="C37" s="18" t="s">
        <v>44</v>
      </c>
      <c r="D37" s="19">
        <v>7</v>
      </c>
      <c r="E37" s="19">
        <v>12</v>
      </c>
      <c r="F37" s="16"/>
      <c r="G37" s="26"/>
      <c r="H37" s="16"/>
      <c r="I37" s="26"/>
      <c r="J37" s="16"/>
      <c r="K37" s="26"/>
      <c r="L37" s="16"/>
      <c r="M37" s="26"/>
      <c r="N37" s="26"/>
      <c r="O37" s="26"/>
    </row>
    <row r="38" spans="1:15" ht="15.75" x14ac:dyDescent="0.25">
      <c r="A38" s="43"/>
      <c r="B38" s="17" t="s">
        <v>22</v>
      </c>
      <c r="C38" s="18" t="s">
        <v>43</v>
      </c>
      <c r="D38" s="19">
        <v>43</v>
      </c>
      <c r="E38" s="19">
        <v>72</v>
      </c>
      <c r="F38" s="16"/>
      <c r="G38" s="26"/>
      <c r="H38" s="16"/>
      <c r="I38" s="26"/>
      <c r="J38" s="16"/>
      <c r="K38" s="26"/>
      <c r="L38" s="16"/>
      <c r="M38" s="26"/>
      <c r="N38" s="26"/>
      <c r="O38" s="26"/>
    </row>
    <row r="39" spans="1:15" ht="15.75" x14ac:dyDescent="0.25">
      <c r="A39" s="43"/>
      <c r="B39" s="17" t="s">
        <v>24</v>
      </c>
      <c r="C39" s="18" t="s">
        <v>42</v>
      </c>
      <c r="D39" s="19">
        <v>2</v>
      </c>
      <c r="E39" s="19"/>
      <c r="F39" s="16"/>
      <c r="G39" s="26"/>
      <c r="H39" s="16"/>
      <c r="I39" s="26"/>
      <c r="J39" s="16"/>
      <c r="K39" s="26"/>
      <c r="L39" s="16"/>
      <c r="M39" s="26"/>
      <c r="N39" s="26"/>
      <c r="O39" s="26"/>
    </row>
    <row r="40" spans="1:15" ht="15.75" x14ac:dyDescent="0.25">
      <c r="A40" s="43"/>
      <c r="B40" s="17" t="s">
        <v>24</v>
      </c>
      <c r="C40" s="18" t="s">
        <v>44</v>
      </c>
      <c r="D40" s="19">
        <v>4</v>
      </c>
      <c r="E40" s="19">
        <v>7</v>
      </c>
      <c r="F40" s="16"/>
      <c r="G40" s="26"/>
      <c r="H40" s="16"/>
      <c r="I40" s="26"/>
      <c r="J40" s="16"/>
      <c r="K40" s="26"/>
      <c r="L40" s="16"/>
      <c r="M40" s="26"/>
      <c r="N40" s="26"/>
      <c r="O40" s="26"/>
    </row>
    <row r="41" spans="1:15" ht="15.75" x14ac:dyDescent="0.25">
      <c r="A41" s="43"/>
      <c r="B41" s="17" t="s">
        <v>24</v>
      </c>
      <c r="C41" s="18" t="s">
        <v>45</v>
      </c>
      <c r="D41" s="19">
        <v>1</v>
      </c>
      <c r="E41" s="19">
        <v>2</v>
      </c>
      <c r="F41" s="16"/>
      <c r="G41" s="26"/>
      <c r="H41" s="16"/>
      <c r="I41" s="26"/>
      <c r="J41" s="16"/>
      <c r="K41" s="26"/>
      <c r="L41" s="16"/>
      <c r="M41" s="26"/>
      <c r="N41" s="26"/>
      <c r="O41" s="26"/>
    </row>
    <row r="42" spans="1:15" ht="15.75" x14ac:dyDescent="0.25">
      <c r="A42" s="43"/>
      <c r="B42" s="17" t="s">
        <v>24</v>
      </c>
      <c r="C42" s="18" t="s">
        <v>43</v>
      </c>
      <c r="D42" s="19">
        <v>35</v>
      </c>
      <c r="E42" s="19">
        <v>58</v>
      </c>
      <c r="F42" s="16"/>
      <c r="G42" s="26"/>
      <c r="H42" s="16"/>
      <c r="I42" s="26"/>
      <c r="J42" s="16"/>
      <c r="K42" s="26"/>
      <c r="L42" s="16"/>
      <c r="M42" s="26"/>
      <c r="N42" s="26"/>
      <c r="O42" s="26"/>
    </row>
    <row r="43" spans="1:15" ht="15.75" x14ac:dyDescent="0.25">
      <c r="A43" s="44"/>
      <c r="B43" s="20"/>
      <c r="C43" s="20" t="s">
        <v>47</v>
      </c>
      <c r="D43" s="21">
        <f>SUM(D20:D42)</f>
        <v>464</v>
      </c>
      <c r="E43" s="21">
        <f t="shared" ref="E43" si="1">SUM(E20:E42)</f>
        <v>750</v>
      </c>
      <c r="F43" s="22"/>
      <c r="G43" s="27"/>
      <c r="H43" s="22"/>
      <c r="I43" s="27"/>
      <c r="J43" s="21"/>
      <c r="K43" s="24"/>
      <c r="L43" s="21"/>
      <c r="M43" s="24"/>
      <c r="N43" s="24"/>
      <c r="O43" s="24"/>
    </row>
    <row r="44" spans="1:15" ht="15.75" x14ac:dyDescent="0.25">
      <c r="A44" s="42" t="s">
        <v>53</v>
      </c>
      <c r="B44" s="17" t="s">
        <v>23</v>
      </c>
      <c r="C44" s="18" t="s">
        <v>44</v>
      </c>
      <c r="D44" s="19">
        <v>13</v>
      </c>
      <c r="E44" s="19">
        <v>22</v>
      </c>
      <c r="F44" s="16"/>
      <c r="G44" s="26"/>
      <c r="H44" s="16"/>
      <c r="I44" s="26"/>
      <c r="J44" s="16"/>
      <c r="K44" s="26"/>
      <c r="L44" s="16"/>
      <c r="M44" s="26"/>
      <c r="N44" s="26"/>
      <c r="O44" s="26"/>
    </row>
    <row r="45" spans="1:15" ht="15.75" x14ac:dyDescent="0.25">
      <c r="A45" s="43"/>
      <c r="B45" s="17" t="s">
        <v>23</v>
      </c>
      <c r="C45" s="18" t="s">
        <v>45</v>
      </c>
      <c r="D45" s="19">
        <v>1</v>
      </c>
      <c r="E45" s="19">
        <v>2</v>
      </c>
      <c r="F45" s="16"/>
      <c r="G45" s="26"/>
      <c r="H45" s="16"/>
      <c r="I45" s="26"/>
      <c r="J45" s="16"/>
      <c r="K45" s="26"/>
      <c r="L45" s="16"/>
      <c r="M45" s="26"/>
      <c r="N45" s="26"/>
      <c r="O45" s="26"/>
    </row>
    <row r="46" spans="1:15" ht="15.75" x14ac:dyDescent="0.25">
      <c r="A46" s="43"/>
      <c r="B46" s="17" t="s">
        <v>23</v>
      </c>
      <c r="C46" s="18" t="s">
        <v>43</v>
      </c>
      <c r="D46" s="19">
        <v>103</v>
      </c>
      <c r="E46" s="19">
        <v>172</v>
      </c>
      <c r="F46" s="16"/>
      <c r="G46" s="26"/>
      <c r="H46" s="16"/>
      <c r="I46" s="26"/>
      <c r="J46" s="16"/>
      <c r="K46" s="26"/>
      <c r="L46" s="16"/>
      <c r="M46" s="26"/>
      <c r="N46" s="26"/>
      <c r="O46" s="26"/>
    </row>
    <row r="47" spans="1:15" ht="15.75" x14ac:dyDescent="0.25">
      <c r="A47" s="43"/>
      <c r="B47" s="17" t="s">
        <v>26</v>
      </c>
      <c r="C47" s="18" t="s">
        <v>42</v>
      </c>
      <c r="D47" s="19">
        <v>3</v>
      </c>
      <c r="E47" s="19"/>
      <c r="F47" s="16"/>
      <c r="G47" s="26"/>
      <c r="H47" s="16"/>
      <c r="I47" s="26"/>
      <c r="J47" s="16"/>
      <c r="K47" s="26"/>
      <c r="L47" s="16"/>
      <c r="M47" s="26"/>
      <c r="N47" s="26"/>
      <c r="O47" s="26"/>
    </row>
    <row r="48" spans="1:15" ht="15.75" x14ac:dyDescent="0.25">
      <c r="A48" s="43"/>
      <c r="B48" s="17" t="s">
        <v>26</v>
      </c>
      <c r="C48" s="18" t="s">
        <v>44</v>
      </c>
      <c r="D48" s="19">
        <v>14</v>
      </c>
      <c r="E48" s="19">
        <v>23</v>
      </c>
      <c r="F48" s="16"/>
      <c r="G48" s="26"/>
      <c r="H48" s="16"/>
      <c r="I48" s="26"/>
      <c r="J48" s="16"/>
      <c r="K48" s="26"/>
      <c r="L48" s="16"/>
      <c r="M48" s="26"/>
      <c r="N48" s="26"/>
      <c r="O48" s="26"/>
    </row>
    <row r="49" spans="1:15" ht="15.75" x14ac:dyDescent="0.25">
      <c r="A49" s="43"/>
      <c r="B49" s="17" t="s">
        <v>26</v>
      </c>
      <c r="C49" s="18" t="s">
        <v>45</v>
      </c>
      <c r="D49" s="19">
        <v>2</v>
      </c>
      <c r="E49" s="19">
        <v>3</v>
      </c>
      <c r="F49" s="16"/>
      <c r="G49" s="26"/>
      <c r="H49" s="16"/>
      <c r="I49" s="26"/>
      <c r="J49" s="16"/>
      <c r="K49" s="26"/>
      <c r="L49" s="16"/>
      <c r="M49" s="26"/>
      <c r="N49" s="26"/>
      <c r="O49" s="26"/>
    </row>
    <row r="50" spans="1:15" ht="15.75" x14ac:dyDescent="0.25">
      <c r="A50" s="43"/>
      <c r="B50" s="17" t="s">
        <v>26</v>
      </c>
      <c r="C50" s="18" t="s">
        <v>43</v>
      </c>
      <c r="D50" s="19">
        <v>70</v>
      </c>
      <c r="E50" s="19">
        <v>117</v>
      </c>
      <c r="F50" s="16"/>
      <c r="G50" s="26"/>
      <c r="H50" s="16"/>
      <c r="I50" s="26"/>
      <c r="J50" s="16"/>
      <c r="K50" s="26"/>
      <c r="L50" s="16"/>
      <c r="M50" s="26"/>
      <c r="N50" s="26"/>
      <c r="O50" s="26"/>
    </row>
    <row r="51" spans="1:15" ht="15.75" x14ac:dyDescent="0.25">
      <c r="A51" s="43"/>
      <c r="B51" s="17" t="s">
        <v>24</v>
      </c>
      <c r="C51" s="18" t="s">
        <v>44</v>
      </c>
      <c r="D51" s="19">
        <v>12</v>
      </c>
      <c r="E51" s="19">
        <v>20</v>
      </c>
      <c r="F51" s="16"/>
      <c r="G51" s="26"/>
      <c r="H51" s="16"/>
      <c r="I51" s="26"/>
      <c r="J51" s="16"/>
      <c r="K51" s="26"/>
      <c r="L51" s="16"/>
      <c r="M51" s="26"/>
      <c r="N51" s="26"/>
      <c r="O51" s="26"/>
    </row>
    <row r="52" spans="1:15" ht="15.75" x14ac:dyDescent="0.25">
      <c r="A52" s="43"/>
      <c r="B52" s="17" t="s">
        <v>24</v>
      </c>
      <c r="C52" s="18" t="s">
        <v>43</v>
      </c>
      <c r="D52" s="19">
        <v>84</v>
      </c>
      <c r="E52" s="19">
        <v>140</v>
      </c>
      <c r="F52" s="16"/>
      <c r="G52" s="26"/>
      <c r="H52" s="16"/>
      <c r="I52" s="26"/>
      <c r="J52" s="16"/>
      <c r="K52" s="26"/>
      <c r="L52" s="16"/>
      <c r="M52" s="26"/>
      <c r="N52" s="26"/>
      <c r="O52" s="26"/>
    </row>
    <row r="53" spans="1:15" ht="15.75" x14ac:dyDescent="0.25">
      <c r="A53" s="43"/>
      <c r="B53" s="17" t="s">
        <v>21</v>
      </c>
      <c r="C53" s="18" t="s">
        <v>43</v>
      </c>
      <c r="D53" s="19">
        <v>39</v>
      </c>
      <c r="E53" s="19">
        <v>65</v>
      </c>
      <c r="F53" s="16"/>
      <c r="G53" s="26"/>
      <c r="H53" s="16"/>
      <c r="I53" s="26"/>
      <c r="J53" s="16"/>
      <c r="K53" s="26"/>
      <c r="L53" s="16"/>
      <c r="M53" s="26"/>
      <c r="N53" s="26"/>
      <c r="O53" s="26"/>
    </row>
    <row r="54" spans="1:15" ht="15.75" x14ac:dyDescent="0.25">
      <c r="A54" s="43"/>
      <c r="B54" s="17" t="s">
        <v>25</v>
      </c>
      <c r="C54" s="18" t="s">
        <v>44</v>
      </c>
      <c r="D54" s="19">
        <v>7</v>
      </c>
      <c r="E54" s="19">
        <v>12</v>
      </c>
      <c r="F54" s="16"/>
      <c r="G54" s="26"/>
      <c r="H54" s="16"/>
      <c r="I54" s="26"/>
      <c r="J54" s="16"/>
      <c r="K54" s="26"/>
      <c r="L54" s="16"/>
      <c r="M54" s="26"/>
      <c r="N54" s="26"/>
      <c r="O54" s="26"/>
    </row>
    <row r="55" spans="1:15" ht="15.75" x14ac:dyDescent="0.25">
      <c r="A55" s="43"/>
      <c r="B55" s="17" t="s">
        <v>25</v>
      </c>
      <c r="C55" s="18" t="s">
        <v>45</v>
      </c>
      <c r="D55" s="19">
        <v>1</v>
      </c>
      <c r="E55" s="19">
        <v>2</v>
      </c>
      <c r="F55" s="16"/>
      <c r="G55" s="26"/>
      <c r="H55" s="16"/>
      <c r="I55" s="26"/>
      <c r="J55" s="16"/>
      <c r="K55" s="26"/>
      <c r="L55" s="16"/>
      <c r="M55" s="26"/>
      <c r="N55" s="26"/>
      <c r="O55" s="26"/>
    </row>
    <row r="56" spans="1:15" ht="15.75" x14ac:dyDescent="0.25">
      <c r="A56" s="43"/>
      <c r="B56" s="17" t="s">
        <v>25</v>
      </c>
      <c r="C56" s="18" t="s">
        <v>43</v>
      </c>
      <c r="D56" s="19">
        <v>31</v>
      </c>
      <c r="E56" s="19">
        <v>52</v>
      </c>
      <c r="F56" s="16"/>
      <c r="G56" s="26"/>
      <c r="H56" s="16"/>
      <c r="I56" s="26"/>
      <c r="J56" s="16"/>
      <c r="K56" s="26"/>
      <c r="L56" s="16"/>
      <c r="M56" s="26"/>
      <c r="N56" s="26"/>
      <c r="O56" s="26"/>
    </row>
    <row r="57" spans="1:15" ht="15.75" x14ac:dyDescent="0.25">
      <c r="A57" s="43"/>
      <c r="B57" s="17" t="s">
        <v>46</v>
      </c>
      <c r="C57" s="18" t="s">
        <v>44</v>
      </c>
      <c r="D57" s="19">
        <v>7</v>
      </c>
      <c r="E57" s="19">
        <v>12</v>
      </c>
      <c r="F57" s="16"/>
      <c r="G57" s="26"/>
      <c r="H57" s="16"/>
      <c r="I57" s="26"/>
      <c r="J57" s="16"/>
      <c r="K57" s="26"/>
      <c r="L57" s="16"/>
      <c r="M57" s="26"/>
      <c r="N57" s="26"/>
      <c r="O57" s="26"/>
    </row>
    <row r="58" spans="1:15" ht="15.75" x14ac:dyDescent="0.25">
      <c r="A58" s="43"/>
      <c r="B58" s="17" t="s">
        <v>46</v>
      </c>
      <c r="C58" s="18" t="s">
        <v>45</v>
      </c>
      <c r="D58" s="19">
        <v>1</v>
      </c>
      <c r="E58" s="19">
        <v>2</v>
      </c>
      <c r="F58" s="16"/>
      <c r="G58" s="26"/>
      <c r="H58" s="16"/>
      <c r="I58" s="26"/>
      <c r="J58" s="16"/>
      <c r="K58" s="26"/>
      <c r="L58" s="16"/>
      <c r="M58" s="26"/>
      <c r="N58" s="26"/>
      <c r="O58" s="26"/>
    </row>
    <row r="59" spans="1:15" ht="15.75" x14ac:dyDescent="0.25">
      <c r="A59" s="43"/>
      <c r="B59" s="17" t="s">
        <v>46</v>
      </c>
      <c r="C59" s="18" t="s">
        <v>43</v>
      </c>
      <c r="D59" s="19">
        <v>40</v>
      </c>
      <c r="E59" s="19">
        <v>67</v>
      </c>
      <c r="F59" s="16"/>
      <c r="G59" s="26"/>
      <c r="H59" s="16"/>
      <c r="I59" s="26"/>
      <c r="J59" s="16"/>
      <c r="K59" s="26"/>
      <c r="L59" s="16"/>
      <c r="M59" s="26"/>
      <c r="N59" s="26"/>
      <c r="O59" s="26"/>
    </row>
    <row r="60" spans="1:15" ht="15.75" x14ac:dyDescent="0.25">
      <c r="A60" s="43"/>
      <c r="B60" s="17" t="s">
        <v>48</v>
      </c>
      <c r="C60" s="18" t="s">
        <v>43</v>
      </c>
      <c r="D60" s="19">
        <v>13</v>
      </c>
      <c r="E60" s="19">
        <v>22</v>
      </c>
      <c r="F60" s="16"/>
      <c r="G60" s="26"/>
      <c r="H60" s="16"/>
      <c r="I60" s="26"/>
      <c r="J60" s="16"/>
      <c r="K60" s="26"/>
      <c r="L60" s="16"/>
      <c r="M60" s="26"/>
      <c r="N60" s="26"/>
      <c r="O60" s="26"/>
    </row>
    <row r="61" spans="1:15" ht="15.75" x14ac:dyDescent="0.25">
      <c r="A61" s="44"/>
      <c r="B61" s="28"/>
      <c r="C61" s="28" t="s">
        <v>47</v>
      </c>
      <c r="D61" s="21">
        <f>SUM(D44:D60)</f>
        <v>441</v>
      </c>
      <c r="E61" s="21">
        <f t="shared" ref="E61" si="2">SUM(E44:E60)</f>
        <v>733</v>
      </c>
      <c r="F61" s="22"/>
      <c r="G61" s="27"/>
      <c r="H61" s="22"/>
      <c r="I61" s="22"/>
      <c r="J61" s="21"/>
      <c r="K61" s="24"/>
      <c r="L61" s="21"/>
      <c r="M61" s="24"/>
      <c r="N61" s="24"/>
      <c r="O61" s="24"/>
    </row>
    <row r="62" spans="1:15" x14ac:dyDescent="0.25">
      <c r="A62" s="32"/>
      <c r="B62" s="29" t="s">
        <v>55</v>
      </c>
      <c r="C62" s="30"/>
      <c r="D62" s="30">
        <f>D19+D43+D61</f>
        <v>1236</v>
      </c>
      <c r="E62" s="30">
        <f>E19+E43+E61</f>
        <v>2035</v>
      </c>
      <c r="F62" s="31"/>
      <c r="G62" s="33"/>
      <c r="H62" s="31"/>
      <c r="I62" s="30"/>
      <c r="J62" s="30"/>
      <c r="K62" s="34"/>
      <c r="L62" s="34"/>
      <c r="M62" s="34"/>
      <c r="N62" s="34"/>
      <c r="O62" s="34"/>
    </row>
  </sheetData>
  <mergeCells count="6">
    <mergeCell ref="A44:A61"/>
    <mergeCell ref="C2:H2"/>
    <mergeCell ref="C3:H3"/>
    <mergeCell ref="C4:E4"/>
    <mergeCell ref="A6:A19"/>
    <mergeCell ref="A20:A43"/>
  </mergeCells>
  <pageMargins left="0.7" right="0.7" top="0.75" bottom="0.75" header="0.3" footer="0.3"/>
  <pageSetup paperSize="9" scale="66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zoomScaleNormal="100" workbookViewId="0">
      <selection activeCell="K12" sqref="K12"/>
    </sheetView>
  </sheetViews>
  <sheetFormatPr defaultRowHeight="15" x14ac:dyDescent="0.25"/>
  <cols>
    <col min="2" max="2" width="12.42578125" customWidth="1"/>
  </cols>
  <sheetData>
    <row r="2" spans="2:7" x14ac:dyDescent="0.25">
      <c r="B2" s="55" t="s">
        <v>58</v>
      </c>
      <c r="C2" s="55"/>
      <c r="D2" s="55"/>
      <c r="E2" s="55"/>
      <c r="F2" s="55"/>
      <c r="G2" s="55"/>
    </row>
    <row r="3" spans="2:7" x14ac:dyDescent="0.25">
      <c r="B3" s="55" t="s">
        <v>11</v>
      </c>
      <c r="C3" s="55"/>
      <c r="D3" s="55"/>
      <c r="E3" s="55"/>
      <c r="F3" s="55"/>
      <c r="G3" s="55"/>
    </row>
    <row r="4" spans="2:7" x14ac:dyDescent="0.25">
      <c r="B4" s="4"/>
      <c r="C4" s="4"/>
      <c r="D4" s="4"/>
      <c r="E4" s="4"/>
      <c r="F4" s="4"/>
      <c r="G4" s="5"/>
    </row>
    <row r="5" spans="2:7" x14ac:dyDescent="0.25">
      <c r="B5" s="4"/>
      <c r="C5" s="4"/>
      <c r="D5" s="4"/>
      <c r="E5" s="4"/>
      <c r="F5" s="4"/>
      <c r="G5" s="5"/>
    </row>
    <row r="6" spans="2:7" x14ac:dyDescent="0.25">
      <c r="B6" s="55" t="s">
        <v>12</v>
      </c>
      <c r="C6" s="55"/>
      <c r="D6" s="55"/>
      <c r="E6" s="55"/>
      <c r="F6" s="55"/>
      <c r="G6" s="55"/>
    </row>
    <row r="7" spans="2:7" ht="15.75" thickBot="1" x14ac:dyDescent="0.3">
      <c r="B7" s="5"/>
      <c r="C7" s="5"/>
      <c r="D7" s="5"/>
      <c r="E7" s="5"/>
      <c r="F7" s="5"/>
      <c r="G7" s="5"/>
    </row>
    <row r="8" spans="2:7" x14ac:dyDescent="0.25">
      <c r="B8" s="56" t="s">
        <v>50</v>
      </c>
      <c r="C8" s="59" t="s">
        <v>59</v>
      </c>
      <c r="D8" s="59"/>
      <c r="E8" s="59"/>
      <c r="F8" s="59"/>
      <c r="G8" s="61" t="s">
        <v>13</v>
      </c>
    </row>
    <row r="9" spans="2:7" x14ac:dyDescent="0.25">
      <c r="B9" s="57"/>
      <c r="C9" s="60"/>
      <c r="D9" s="60"/>
      <c r="E9" s="60"/>
      <c r="F9" s="60"/>
      <c r="G9" s="62"/>
    </row>
    <row r="10" spans="2:7" ht="15.75" thickBot="1" x14ac:dyDescent="0.3">
      <c r="B10" s="58"/>
      <c r="C10" s="6" t="s">
        <v>14</v>
      </c>
      <c r="D10" s="6" t="s">
        <v>15</v>
      </c>
      <c r="E10" s="6" t="s">
        <v>16</v>
      </c>
      <c r="F10" s="6" t="s">
        <v>17</v>
      </c>
      <c r="G10" s="63"/>
    </row>
    <row r="11" spans="2:7" ht="53.25" customHeight="1" x14ac:dyDescent="0.25">
      <c r="B11" s="25" t="s">
        <v>54</v>
      </c>
      <c r="C11" s="7">
        <v>309</v>
      </c>
      <c r="D11" s="7">
        <v>309</v>
      </c>
      <c r="E11" s="7">
        <v>309</v>
      </c>
      <c r="F11" s="7">
        <v>309</v>
      </c>
      <c r="G11" s="8">
        <v>1236</v>
      </c>
    </row>
    <row r="12" spans="2:7" x14ac:dyDescent="0.25">
      <c r="B12" s="9"/>
      <c r="C12" s="10"/>
      <c r="D12" s="10"/>
      <c r="E12" s="10"/>
      <c r="F12" s="10"/>
      <c r="G12" s="8"/>
    </row>
    <row r="13" spans="2:7" x14ac:dyDescent="0.25">
      <c r="B13" s="11" t="s">
        <v>18</v>
      </c>
      <c r="C13" s="9">
        <v>309</v>
      </c>
      <c r="D13" s="9">
        <v>309</v>
      </c>
      <c r="E13" s="9">
        <v>309</v>
      </c>
      <c r="F13" s="9">
        <v>309</v>
      </c>
      <c r="G13" s="9">
        <v>1236</v>
      </c>
    </row>
    <row r="14" spans="2:7" x14ac:dyDescent="0.25">
      <c r="B14" s="5"/>
      <c r="C14" s="5"/>
      <c r="D14" s="5"/>
      <c r="E14" s="5"/>
      <c r="F14" s="5"/>
      <c r="G14" s="5"/>
    </row>
    <row r="17" spans="2:7" ht="15.75" x14ac:dyDescent="0.25">
      <c r="B17" s="12" t="s">
        <v>19</v>
      </c>
      <c r="C17" s="12"/>
      <c r="E17" s="12"/>
      <c r="F17" s="12" t="s">
        <v>20</v>
      </c>
      <c r="G17" s="13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2026-01-23T07:43:50Z</dcterms:modified>
</cp:coreProperties>
</file>