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5379A6BE-FA3C-4E62-AE16-F7FEFF099F64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definedNames>
    <definedName name="_xlnm._FilterDatabase" localSheetId="0" hidden="1">'Приложение 1'!$A$5:$T$143</definedName>
  </definedNames>
  <calcPr calcId="191029"/>
</workbook>
</file>

<file path=xl/calcChain.xml><?xml version="1.0" encoding="utf-8"?>
<calcChain xmlns="http://schemas.openxmlformats.org/spreadsheetml/2006/main">
  <c r="R143" i="2" l="1"/>
  <c r="T143" i="2"/>
  <c r="P142" i="2" l="1"/>
  <c r="P130" i="2"/>
  <c r="P116" i="2"/>
  <c r="P101" i="2"/>
  <c r="P81" i="2"/>
  <c r="P69" i="2"/>
  <c r="P56" i="2"/>
  <c r="P45" i="2"/>
  <c r="P35" i="2"/>
  <c r="P21" i="2" l="1"/>
  <c r="J141" i="2" l="1"/>
  <c r="J140" i="2"/>
  <c r="J139" i="2"/>
  <c r="J138" i="2"/>
  <c r="J137" i="2"/>
  <c r="J136" i="2"/>
  <c r="J134" i="2"/>
  <c r="J133" i="2"/>
  <c r="J129" i="2"/>
  <c r="J128" i="2"/>
  <c r="J127" i="2"/>
  <c r="J126" i="2"/>
  <c r="J125" i="2"/>
  <c r="J124" i="2"/>
  <c r="J121" i="2"/>
  <c r="J120" i="2"/>
  <c r="J119" i="2"/>
  <c r="J115" i="2"/>
  <c r="J114" i="2"/>
  <c r="J113" i="2"/>
  <c r="J112" i="2"/>
  <c r="J111" i="2"/>
  <c r="J110" i="2"/>
  <c r="J109" i="2"/>
  <c r="J106" i="2"/>
  <c r="J105" i="2"/>
  <c r="J104" i="2"/>
  <c r="J100" i="2"/>
  <c r="J99" i="2"/>
  <c r="J98" i="2"/>
  <c r="J97" i="2"/>
  <c r="J96" i="2"/>
  <c r="J95" i="2"/>
  <c r="J94" i="2"/>
  <c r="J93" i="2"/>
  <c r="J92" i="2"/>
  <c r="J91" i="2"/>
  <c r="J90" i="2"/>
  <c r="J89" i="2"/>
  <c r="J86" i="2"/>
  <c r="J85" i="2"/>
  <c r="J84" i="2"/>
  <c r="J80" i="2"/>
  <c r="J79" i="2"/>
  <c r="J78" i="2"/>
  <c r="J77" i="2"/>
  <c r="J74" i="2"/>
  <c r="J73" i="2"/>
  <c r="J72" i="2"/>
  <c r="J71" i="2"/>
  <c r="J70" i="2"/>
  <c r="J68" i="2"/>
  <c r="J67" i="2"/>
  <c r="J66" i="2"/>
  <c r="J65" i="2"/>
  <c r="J64" i="2"/>
  <c r="J63" i="2"/>
  <c r="J62" i="2"/>
  <c r="J59" i="2"/>
  <c r="J58" i="2"/>
  <c r="J57" i="2"/>
  <c r="J55" i="2"/>
  <c r="J54" i="2"/>
  <c r="J53" i="2"/>
  <c r="J52" i="2"/>
  <c r="J51" i="2"/>
  <c r="J49" i="2"/>
  <c r="J48" i="2"/>
  <c r="J44" i="2"/>
  <c r="J43" i="2"/>
  <c r="J42" i="2"/>
  <c r="J41" i="2"/>
  <c r="J39" i="2"/>
  <c r="J38" i="2"/>
  <c r="J37" i="2"/>
  <c r="J34" i="2"/>
  <c r="J33" i="2"/>
  <c r="J32" i="2"/>
  <c r="J31" i="2"/>
  <c r="J30" i="2"/>
  <c r="J28" i="2"/>
  <c r="J27" i="2"/>
  <c r="J25" i="2"/>
  <c r="J24" i="2"/>
  <c r="J20" i="2"/>
  <c r="J19" i="2"/>
  <c r="J17" i="2"/>
  <c r="J16" i="2"/>
  <c r="J15" i="2"/>
  <c r="J12" i="2"/>
  <c r="J11" i="2"/>
  <c r="J8" i="2"/>
  <c r="H135" i="2"/>
  <c r="H132" i="2"/>
  <c r="H131" i="2"/>
  <c r="H123" i="2"/>
  <c r="H122" i="2"/>
  <c r="H118" i="2"/>
  <c r="H117" i="2"/>
  <c r="H108" i="2"/>
  <c r="H107" i="2"/>
  <c r="H103" i="2"/>
  <c r="H102" i="2"/>
  <c r="H88" i="2"/>
  <c r="H87" i="2"/>
  <c r="H83" i="2"/>
  <c r="H82" i="2"/>
  <c r="H76" i="2"/>
  <c r="H75" i="2"/>
  <c r="H61" i="2"/>
  <c r="H60" i="2"/>
  <c r="H50" i="2"/>
  <c r="H47" i="2"/>
  <c r="H46" i="2"/>
  <c r="H40" i="2"/>
  <c r="H36" i="2"/>
  <c r="H29" i="2"/>
  <c r="H26" i="2"/>
  <c r="H23" i="2"/>
  <c r="H22" i="2"/>
  <c r="H18" i="2"/>
  <c r="H14" i="2"/>
  <c r="H13" i="2"/>
  <c r="H10" i="2"/>
  <c r="H9" i="2"/>
  <c r="H7" i="2"/>
  <c r="H6" i="2"/>
  <c r="E142" i="3" l="1"/>
  <c r="E143" i="3" s="1"/>
  <c r="D142" i="3"/>
  <c r="E130" i="3"/>
  <c r="D130" i="3"/>
  <c r="E116" i="3"/>
  <c r="D116" i="3"/>
  <c r="E101" i="3"/>
  <c r="D101" i="3"/>
  <c r="E81" i="3"/>
  <c r="D81" i="3"/>
  <c r="E69" i="3"/>
  <c r="D69" i="3"/>
  <c r="E56" i="3"/>
  <c r="D56" i="3"/>
  <c r="E45" i="3"/>
  <c r="D45" i="3"/>
  <c r="E35" i="3"/>
  <c r="D35" i="3"/>
  <c r="E21" i="3"/>
  <c r="D21" i="3"/>
  <c r="D143" i="3" l="1"/>
  <c r="K22" i="2"/>
  <c r="L135" i="2" l="1"/>
  <c r="K135" i="2"/>
  <c r="O135" i="2" s="1"/>
  <c r="L132" i="2"/>
  <c r="K132" i="2"/>
  <c r="O132" i="2" s="1"/>
  <c r="L131" i="2"/>
  <c r="K131" i="2"/>
  <c r="L123" i="2"/>
  <c r="K123" i="2"/>
  <c r="O123" i="2" s="1"/>
  <c r="L122" i="2"/>
  <c r="K122" i="2"/>
  <c r="O122" i="2" s="1"/>
  <c r="L118" i="2"/>
  <c r="K118" i="2"/>
  <c r="O118" i="2" s="1"/>
  <c r="L117" i="2"/>
  <c r="K117" i="2"/>
  <c r="L108" i="2"/>
  <c r="K108" i="2"/>
  <c r="O108" i="2" s="1"/>
  <c r="L107" i="2"/>
  <c r="K107" i="2"/>
  <c r="O107" i="2" s="1"/>
  <c r="L103" i="2"/>
  <c r="K103" i="2"/>
  <c r="O103" i="2" s="1"/>
  <c r="L102" i="2"/>
  <c r="K102" i="2"/>
  <c r="L88" i="2"/>
  <c r="K88" i="2"/>
  <c r="O88" i="2" s="1"/>
  <c r="L87" i="2"/>
  <c r="K87" i="2"/>
  <c r="O87" i="2" s="1"/>
  <c r="L83" i="2"/>
  <c r="K83" i="2"/>
  <c r="O83" i="2" s="1"/>
  <c r="L82" i="2"/>
  <c r="K82" i="2"/>
  <c r="L76" i="2"/>
  <c r="K76" i="2"/>
  <c r="O76" i="2" s="1"/>
  <c r="L75" i="2"/>
  <c r="K75" i="2"/>
  <c r="L61" i="2"/>
  <c r="K61" i="2"/>
  <c r="O61" i="2" s="1"/>
  <c r="L60" i="2"/>
  <c r="K60" i="2"/>
  <c r="L50" i="2"/>
  <c r="K50" i="2"/>
  <c r="O50" i="2" s="1"/>
  <c r="L47" i="2"/>
  <c r="K47" i="2"/>
  <c r="O47" i="2" s="1"/>
  <c r="L46" i="2"/>
  <c r="K46" i="2"/>
  <c r="L40" i="2"/>
  <c r="K40" i="2"/>
  <c r="O40" i="2" s="1"/>
  <c r="L36" i="2"/>
  <c r="K36" i="2"/>
  <c r="L29" i="2"/>
  <c r="K29" i="2"/>
  <c r="O29" i="2" s="1"/>
  <c r="L26" i="2"/>
  <c r="K26" i="2"/>
  <c r="O26" i="2" s="1"/>
  <c r="L23" i="2"/>
  <c r="K23" i="2"/>
  <c r="L22" i="2"/>
  <c r="O22" i="2"/>
  <c r="L18" i="2"/>
  <c r="K18" i="2"/>
  <c r="O18" i="2" s="1"/>
  <c r="L14" i="2"/>
  <c r="K14" i="2"/>
  <c r="O14" i="2" s="1"/>
  <c r="L13" i="2"/>
  <c r="K13" i="2"/>
  <c r="O13" i="2" s="1"/>
  <c r="L10" i="2"/>
  <c r="K10" i="2"/>
  <c r="O10" i="2" s="1"/>
  <c r="L9" i="2"/>
  <c r="K9" i="2"/>
  <c r="O9" i="2" s="1"/>
  <c r="L7" i="2"/>
  <c r="K7" i="2"/>
  <c r="O7" i="2" s="1"/>
  <c r="L6" i="2"/>
  <c r="K6" i="2"/>
  <c r="O6" i="2" s="1"/>
  <c r="N141" i="2"/>
  <c r="M141" i="2"/>
  <c r="O141" i="2" s="1"/>
  <c r="N140" i="2"/>
  <c r="M140" i="2"/>
  <c r="O140" i="2" s="1"/>
  <c r="N139" i="2"/>
  <c r="M139" i="2"/>
  <c r="O139" i="2" s="1"/>
  <c r="N138" i="2"/>
  <c r="M138" i="2"/>
  <c r="O138" i="2" s="1"/>
  <c r="N137" i="2"/>
  <c r="M137" i="2"/>
  <c r="O137" i="2" s="1"/>
  <c r="N136" i="2"/>
  <c r="M136" i="2"/>
  <c r="O136" i="2" s="1"/>
  <c r="N134" i="2"/>
  <c r="M134" i="2"/>
  <c r="O134" i="2" s="1"/>
  <c r="N133" i="2"/>
  <c r="M133" i="2"/>
  <c r="N129" i="2"/>
  <c r="M129" i="2"/>
  <c r="O129" i="2" s="1"/>
  <c r="N128" i="2"/>
  <c r="M128" i="2"/>
  <c r="O128" i="2" s="1"/>
  <c r="N127" i="2"/>
  <c r="M127" i="2"/>
  <c r="O127" i="2" s="1"/>
  <c r="N126" i="2"/>
  <c r="M126" i="2"/>
  <c r="O126" i="2" s="1"/>
  <c r="N125" i="2"/>
  <c r="M125" i="2"/>
  <c r="O125" i="2" s="1"/>
  <c r="N124" i="2"/>
  <c r="M124" i="2"/>
  <c r="O124" i="2" s="1"/>
  <c r="N121" i="2"/>
  <c r="M121" i="2"/>
  <c r="O121" i="2" s="1"/>
  <c r="N120" i="2"/>
  <c r="M120" i="2"/>
  <c r="O120" i="2" s="1"/>
  <c r="N119" i="2"/>
  <c r="M119" i="2"/>
  <c r="N115" i="2"/>
  <c r="M115" i="2"/>
  <c r="O115" i="2" s="1"/>
  <c r="N114" i="2"/>
  <c r="M114" i="2"/>
  <c r="O114" i="2" s="1"/>
  <c r="N113" i="2"/>
  <c r="M113" i="2"/>
  <c r="O113" i="2" s="1"/>
  <c r="N112" i="2"/>
  <c r="M112" i="2"/>
  <c r="O112" i="2" s="1"/>
  <c r="N111" i="2"/>
  <c r="M111" i="2"/>
  <c r="O111" i="2" s="1"/>
  <c r="N110" i="2"/>
  <c r="M110" i="2"/>
  <c r="O110" i="2" s="1"/>
  <c r="N109" i="2"/>
  <c r="M109" i="2"/>
  <c r="O109" i="2" s="1"/>
  <c r="N106" i="2"/>
  <c r="M106" i="2"/>
  <c r="O106" i="2" s="1"/>
  <c r="N105" i="2"/>
  <c r="M105" i="2"/>
  <c r="O105" i="2" s="1"/>
  <c r="N104" i="2"/>
  <c r="M104" i="2"/>
  <c r="N100" i="2"/>
  <c r="M100" i="2"/>
  <c r="O100" i="2" s="1"/>
  <c r="N99" i="2"/>
  <c r="M99" i="2"/>
  <c r="O99" i="2" s="1"/>
  <c r="N98" i="2"/>
  <c r="M98" i="2"/>
  <c r="O98" i="2" s="1"/>
  <c r="N97" i="2"/>
  <c r="M97" i="2"/>
  <c r="O97" i="2" s="1"/>
  <c r="N96" i="2"/>
  <c r="M96" i="2"/>
  <c r="O96" i="2" s="1"/>
  <c r="N95" i="2"/>
  <c r="M95" i="2"/>
  <c r="O95" i="2" s="1"/>
  <c r="N94" i="2"/>
  <c r="M94" i="2"/>
  <c r="O94" i="2" s="1"/>
  <c r="N93" i="2"/>
  <c r="M93" i="2"/>
  <c r="O93" i="2" s="1"/>
  <c r="N92" i="2"/>
  <c r="M92" i="2"/>
  <c r="O92" i="2" s="1"/>
  <c r="N91" i="2"/>
  <c r="M91" i="2"/>
  <c r="O91" i="2" s="1"/>
  <c r="N90" i="2"/>
  <c r="M90" i="2"/>
  <c r="O90" i="2" s="1"/>
  <c r="N89" i="2"/>
  <c r="M89" i="2"/>
  <c r="O89" i="2" s="1"/>
  <c r="N86" i="2"/>
  <c r="M86" i="2"/>
  <c r="O86" i="2" s="1"/>
  <c r="N85" i="2"/>
  <c r="M85" i="2"/>
  <c r="O85" i="2" s="1"/>
  <c r="N84" i="2"/>
  <c r="M84" i="2"/>
  <c r="N80" i="2"/>
  <c r="M80" i="2"/>
  <c r="O80" i="2" s="1"/>
  <c r="N79" i="2"/>
  <c r="M79" i="2"/>
  <c r="O79" i="2" s="1"/>
  <c r="N78" i="2"/>
  <c r="M78" i="2"/>
  <c r="O78" i="2" s="1"/>
  <c r="N77" i="2"/>
  <c r="M77" i="2"/>
  <c r="O77" i="2" s="1"/>
  <c r="N74" i="2"/>
  <c r="M74" i="2"/>
  <c r="O74" i="2" s="1"/>
  <c r="N73" i="2"/>
  <c r="M73" i="2"/>
  <c r="O73" i="2" s="1"/>
  <c r="N72" i="2"/>
  <c r="M72" i="2"/>
  <c r="O72" i="2" s="1"/>
  <c r="N71" i="2"/>
  <c r="M71" i="2"/>
  <c r="O71" i="2" s="1"/>
  <c r="N70" i="2"/>
  <c r="M70" i="2"/>
  <c r="N68" i="2"/>
  <c r="M68" i="2"/>
  <c r="O68" i="2" s="1"/>
  <c r="N67" i="2"/>
  <c r="M67" i="2"/>
  <c r="O67" i="2" s="1"/>
  <c r="N66" i="2"/>
  <c r="M66" i="2"/>
  <c r="O66" i="2" s="1"/>
  <c r="N65" i="2"/>
  <c r="M65" i="2"/>
  <c r="O65" i="2" s="1"/>
  <c r="N64" i="2"/>
  <c r="M64" i="2"/>
  <c r="O64" i="2" s="1"/>
  <c r="N63" i="2"/>
  <c r="M63" i="2"/>
  <c r="O63" i="2" s="1"/>
  <c r="N62" i="2"/>
  <c r="M62" i="2"/>
  <c r="O62" i="2" s="1"/>
  <c r="N59" i="2"/>
  <c r="M59" i="2"/>
  <c r="O59" i="2" s="1"/>
  <c r="N58" i="2"/>
  <c r="M58" i="2"/>
  <c r="O58" i="2" s="1"/>
  <c r="N57" i="2"/>
  <c r="M57" i="2"/>
  <c r="N55" i="2"/>
  <c r="M55" i="2"/>
  <c r="O55" i="2" s="1"/>
  <c r="N54" i="2"/>
  <c r="M54" i="2"/>
  <c r="O54" i="2" s="1"/>
  <c r="N53" i="2"/>
  <c r="M53" i="2"/>
  <c r="O53" i="2" s="1"/>
  <c r="N52" i="2"/>
  <c r="M52" i="2"/>
  <c r="O52" i="2" s="1"/>
  <c r="N51" i="2"/>
  <c r="M51" i="2"/>
  <c r="O51" i="2" s="1"/>
  <c r="N49" i="2"/>
  <c r="M49" i="2"/>
  <c r="O49" i="2" s="1"/>
  <c r="N48" i="2"/>
  <c r="M48" i="2"/>
  <c r="N44" i="2"/>
  <c r="M44" i="2"/>
  <c r="O44" i="2" s="1"/>
  <c r="N43" i="2"/>
  <c r="M43" i="2"/>
  <c r="O43" i="2" s="1"/>
  <c r="N42" i="2"/>
  <c r="M42" i="2"/>
  <c r="O42" i="2" s="1"/>
  <c r="N41" i="2"/>
  <c r="M41" i="2"/>
  <c r="O41" i="2" s="1"/>
  <c r="N39" i="2"/>
  <c r="M39" i="2"/>
  <c r="O39" i="2" s="1"/>
  <c r="N38" i="2"/>
  <c r="M38" i="2"/>
  <c r="O38" i="2" s="1"/>
  <c r="N37" i="2"/>
  <c r="M37" i="2"/>
  <c r="N34" i="2"/>
  <c r="M34" i="2"/>
  <c r="O34" i="2" s="1"/>
  <c r="N33" i="2"/>
  <c r="M33" i="2"/>
  <c r="O33" i="2" s="1"/>
  <c r="N32" i="2"/>
  <c r="M32" i="2"/>
  <c r="O32" i="2" s="1"/>
  <c r="N31" i="2"/>
  <c r="M31" i="2"/>
  <c r="O31" i="2" s="1"/>
  <c r="N30" i="2"/>
  <c r="M30" i="2"/>
  <c r="O30" i="2" s="1"/>
  <c r="N28" i="2"/>
  <c r="M28" i="2"/>
  <c r="O28" i="2" s="1"/>
  <c r="N27" i="2"/>
  <c r="M27" i="2"/>
  <c r="O27" i="2" s="1"/>
  <c r="N25" i="2"/>
  <c r="M25" i="2"/>
  <c r="O25" i="2" s="1"/>
  <c r="N24" i="2"/>
  <c r="M24" i="2"/>
  <c r="N20" i="2"/>
  <c r="M20" i="2"/>
  <c r="O20" i="2" s="1"/>
  <c r="N19" i="2"/>
  <c r="M19" i="2"/>
  <c r="O19" i="2" s="1"/>
  <c r="N17" i="2"/>
  <c r="M17" i="2"/>
  <c r="O17" i="2" s="1"/>
  <c r="N16" i="2"/>
  <c r="M16" i="2"/>
  <c r="O16" i="2" s="1"/>
  <c r="N15" i="2"/>
  <c r="M15" i="2"/>
  <c r="O15" i="2" s="1"/>
  <c r="N12" i="2"/>
  <c r="M12" i="2"/>
  <c r="O12" i="2" s="1"/>
  <c r="N11" i="2"/>
  <c r="M11" i="2"/>
  <c r="O11" i="2" s="1"/>
  <c r="N8" i="2"/>
  <c r="M8" i="2"/>
  <c r="F142" i="2"/>
  <c r="E142" i="2"/>
  <c r="F130" i="2"/>
  <c r="E130" i="2"/>
  <c r="F116" i="2"/>
  <c r="E116" i="2"/>
  <c r="F101" i="2"/>
  <c r="E101" i="2"/>
  <c r="F81" i="2"/>
  <c r="E81" i="2"/>
  <c r="F69" i="2"/>
  <c r="E69" i="2"/>
  <c r="F56" i="2"/>
  <c r="E56" i="2"/>
  <c r="F45" i="2"/>
  <c r="E45" i="2"/>
  <c r="F35" i="2"/>
  <c r="E35" i="2"/>
  <c r="F21" i="2"/>
  <c r="E21" i="2"/>
  <c r="N45" i="2" l="1"/>
  <c r="N69" i="2"/>
  <c r="N116" i="2"/>
  <c r="N130" i="2"/>
  <c r="N81" i="2"/>
  <c r="M45" i="2"/>
  <c r="M69" i="2"/>
  <c r="M81" i="2"/>
  <c r="M130" i="2"/>
  <c r="M116" i="2"/>
  <c r="O104" i="2"/>
  <c r="F143" i="2"/>
  <c r="E143" i="2"/>
  <c r="O75" i="2"/>
  <c r="K81" i="2"/>
  <c r="O102" i="2"/>
  <c r="K116" i="2"/>
  <c r="O117" i="2"/>
  <c r="K130" i="2"/>
  <c r="O37" i="2"/>
  <c r="O119" i="2"/>
  <c r="O57" i="2"/>
  <c r="O70" i="2"/>
  <c r="O24" i="2"/>
  <c r="M35" i="2"/>
  <c r="O48" i="2"/>
  <c r="M56" i="2"/>
  <c r="O84" i="2"/>
  <c r="M101" i="2"/>
  <c r="O133" i="2"/>
  <c r="M142" i="2"/>
  <c r="O36" i="2"/>
  <c r="K45" i="2"/>
  <c r="O46" i="2"/>
  <c r="O56" i="2" s="1"/>
  <c r="K56" i="2"/>
  <c r="O23" i="2"/>
  <c r="O35" i="2" s="1"/>
  <c r="K35" i="2"/>
  <c r="O60" i="2"/>
  <c r="K69" i="2"/>
  <c r="O82" i="2"/>
  <c r="O101" i="2" s="1"/>
  <c r="K101" i="2"/>
  <c r="O131" i="2"/>
  <c r="O142" i="2" s="1"/>
  <c r="K142" i="2"/>
  <c r="N35" i="2"/>
  <c r="N56" i="2"/>
  <c r="N101" i="2"/>
  <c r="N142" i="2"/>
  <c r="L142" i="2"/>
  <c r="L130" i="2"/>
  <c r="L116" i="2"/>
  <c r="L101" i="2"/>
  <c r="L56" i="2"/>
  <c r="L45" i="2"/>
  <c r="L81" i="2"/>
  <c r="L69" i="2"/>
  <c r="L35" i="2"/>
  <c r="N21" i="2"/>
  <c r="M21" i="2"/>
  <c r="O8" i="2"/>
  <c r="O21" i="2" s="1"/>
  <c r="L21" i="2"/>
  <c r="K21" i="2"/>
  <c r="O81" i="2" l="1"/>
  <c r="O116" i="2"/>
  <c r="O45" i="2"/>
  <c r="O69" i="2"/>
  <c r="O130" i="2"/>
  <c r="L143" i="2"/>
  <c r="N143" i="2"/>
  <c r="M143" i="2"/>
  <c r="K143" i="2"/>
  <c r="O143" i="2" l="1"/>
  <c r="Q143" i="2" s="1"/>
  <c r="P143" i="2"/>
</calcChain>
</file>

<file path=xl/sharedStrings.xml><?xml version="1.0" encoding="utf-8"?>
<sst xmlns="http://schemas.openxmlformats.org/spreadsheetml/2006/main" count="602" uniqueCount="70">
  <si>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</si>
  <si>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</si>
  <si>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</si>
  <si>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</si>
  <si>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</si>
  <si>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</si>
  <si>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</si>
  <si>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</si>
  <si>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</si>
  <si>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</si>
  <si>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</si>
  <si>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</si>
  <si>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</si>
  <si>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</si>
  <si>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</si>
  <si>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</si>
  <si>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</si>
  <si>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</si>
  <si>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</si>
  <si>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</si>
  <si>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</si>
  <si>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</si>
  <si>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</si>
  <si>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цр</t>
  </si>
  <si>
    <t>бл</t>
  </si>
  <si>
    <t>срлп</t>
  </si>
  <si>
    <t>здб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</si>
  <si>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</si>
  <si>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</si>
  <si>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</si>
  <si>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</si>
  <si>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</si>
  <si>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евро 5%</t>
  </si>
  <si>
    <t>Стъпка на наддаване, евро</t>
  </si>
  <si>
    <t>Достигната цена евро/пл.м3 без ДДС</t>
  </si>
  <si>
    <t>Достигната цена евро/пр.м3 без ДДС</t>
  </si>
  <si>
    <t>Начална цена лв/пл.м3 без ДДС</t>
  </si>
  <si>
    <t>Обща цена лв. без ДДС/ пл.м3</t>
  </si>
  <si>
    <t>Обща цена лв. без ДДС/ пр.м3</t>
  </si>
  <si>
    <t>Обща цена лв. без ДДС</t>
  </si>
  <si>
    <t>Гаранция за участие, лв. 5%</t>
  </si>
  <si>
    <t>Стъпка на наддаване, лв.</t>
  </si>
  <si>
    <t>11 б</t>
  </si>
  <si>
    <t xml:space="preserve">Трупи за бичене над 30 см </t>
  </si>
  <si>
    <t xml:space="preserve">Трупи за бичене от 18 до 29 см </t>
  </si>
  <si>
    <t>Технологична от дърва</t>
  </si>
  <si>
    <t>Средна техн.дървесина</t>
  </si>
  <si>
    <t>Дребна техн.дървесина</t>
  </si>
  <si>
    <t>пяс</t>
  </si>
  <si>
    <t>ВСИЧКО ЗА ОТДЕЛА</t>
  </si>
  <si>
    <t>12 а</t>
  </si>
  <si>
    <t>избк</t>
  </si>
  <si>
    <t>16 е</t>
  </si>
  <si>
    <t>16 ж</t>
  </si>
  <si>
    <t>мжд</t>
  </si>
  <si>
    <t>17 а</t>
  </si>
  <si>
    <t>яс</t>
  </si>
  <si>
    <t>17 б</t>
  </si>
  <si>
    <t>52 е</t>
  </si>
  <si>
    <t>100 з</t>
  </si>
  <si>
    <t>102 л</t>
  </si>
  <si>
    <t>102 к</t>
  </si>
  <si>
    <t xml:space="preserve">Приложение №1 за обект № 11-4-26 </t>
  </si>
  <si>
    <t>обект</t>
  </si>
  <si>
    <t>11-4-26</t>
  </si>
  <si>
    <t>Всичко обект 11-4-26</t>
  </si>
  <si>
    <t xml:space="preserve">ПРИЛОЖЕНИЕ № 3 ЗА ОБЕКТ №11-4-26 </t>
  </si>
  <si>
    <t xml:space="preserve">Обект № </t>
  </si>
  <si>
    <t xml:space="preserve">Приложение №2 за обект № 11-4-26 </t>
  </si>
  <si>
    <t>тримесечие - 2026г., пл.куб.м.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</si>
</sst>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5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/>
    <xf numFmtId="0" fontId="8" fillId="0" borderId="0" xfId="0" applyFont="1"/>
    <xf numFmtId="0" fontId="9" fillId="0" borderId="0" xfId="0" applyFont="1"/>
    <xf numFmtId="0" fontId="2" fillId="2" borderId="0" xfId="1" applyFont="1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/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right" vertical="top"/>
    </xf>
    <xf numFmtId="0" fontId="3" fillId="0" borderId="17" xfId="0" applyFont="1" applyBorder="1" applyAlignment="1">
      <alignment horizontal="left"/>
    </xf>
    <xf numFmtId="0" fontId="2" fillId="4" borderId="6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right" vertical="top"/>
    </xf>
    <xf numFmtId="0" fontId="0" fillId="4" borderId="4" xfId="0" applyFill="1" applyBorder="1"/>
    <xf numFmtId="0" fontId="0" fillId="3" borderId="4" xfId="0" applyFill="1" applyBorder="1"/>
    <xf numFmtId="0" fontId="5" fillId="3" borderId="4" xfId="0" applyFont="1" applyFill="1" applyBorder="1"/>
    <xf numFmtId="0" fontId="6" fillId="0" borderId="4" xfId="0" applyFont="1" applyBorder="1" applyAlignment="1">
      <alignment vertical="center" textRotation="90"/>
    </xf>
    <xf numFmtId="2" fontId="4" fillId="4" borderId="4" xfId="0" applyNumberFormat="1" applyFont="1" applyFill="1" applyBorder="1" applyAlignment="1">
      <alignment horizontal="right" vertical="top"/>
    </xf>
    <xf numFmtId="2" fontId="5" fillId="3" borderId="4" xfId="0" applyNumberFormat="1" applyFont="1" applyFill="1" applyBorder="1"/>
    <xf numFmtId="49" fontId="5" fillId="0" borderId="8" xfId="0" applyNumberFormat="1" applyFont="1" applyBorder="1" applyAlignment="1">
      <alignment horizontal="center" vertical="center" wrapText="1"/>
    </xf>
    <xf numFmtId="2" fontId="0" fillId="0" borderId="4" xfId="0" applyNumberFormat="1" applyBorder="1"/>
    <xf numFmtId="2" fontId="0" fillId="4" borderId="4" xfId="0" applyNumberFormat="1" applyFill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5" xfId="0" applyNumberFormat="1" applyBorder="1" applyAlignment="1">
      <alignment horizontal="center" vertical="center" textRotation="90"/>
    </xf>
    <xf numFmtId="49" fontId="0" fillId="0" borderId="7" xfId="0" applyNumberFormat="1" applyBorder="1" applyAlignment="1">
      <alignment horizontal="center" vertical="center" textRotation="90"/>
    </xf>
    <xf numFmtId="49" fontId="0" fillId="0" borderId="8" xfId="0" applyNumberFormat="1" applyBorder="1" applyAlignment="1">
      <alignment horizontal="center" vertical="center" textRotation="90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3"/>
  <sheetViews>
    <sheetView tabSelected="1" topLeftCell="E133" workbookViewId="0">
      <selection activeCell="P144" sqref="P144"/>
    </sheetView>
  </sheetViews>
  <sheetFormatPr defaultRowHeight="15" x14ac:dyDescent="0.25"/>
  <cols>
    <col min="1" max="1" width="7" customWidth="1"/>
    <col min="2" max="2" width="10" customWidth="1"/>
    <col min="3" max="3" width="11.28515625" customWidth="1"/>
    <col min="4" max="4" width="38.28515625" customWidth="1"/>
    <col min="5" max="5" width="12.28515625" customWidth="1"/>
    <col min="6" max="6" width="11.85546875" customWidth="1"/>
    <col min="7" max="7" width="11.28515625" customWidth="1"/>
    <col min="8" max="9" width="12.42578125" customWidth="1"/>
    <col min="10" max="10" width="12.28515625" customWidth="1"/>
    <col min="11" max="12" width="10.5703125" customWidth="1"/>
    <col min="13" max="13" width="11.28515625" customWidth="1"/>
    <col min="14" max="14" width="11.85546875" customWidth="1"/>
    <col min="15" max="15" width="12.7109375" customWidth="1"/>
    <col min="16" max="16" width="12" customWidth="1"/>
    <col min="17" max="17" width="11.7109375" customWidth="1"/>
    <col min="18" max="18" width="12.28515625" customWidth="1"/>
    <col min="19" max="19" width="12" customWidth="1"/>
    <col min="20" max="20" width="13" customWidth="1"/>
  </cols>
  <sheetData>
    <row r="1" spans="1:20" ht="15.75" thickBot="1" x14ac:dyDescent="0.3"/>
    <row r="2" spans="1:20" ht="16.149999999999999" customHeight="1" thickBot="1" x14ac:dyDescent="0.3">
      <c r="D2" s="32" t="s">
        <v>62</v>
      </c>
      <c r="E2" s="33"/>
      <c r="F2" s="33"/>
      <c r="G2" s="33"/>
      <c r="H2" s="33"/>
      <c r="I2" s="34"/>
      <c r="J2" s="14"/>
    </row>
    <row r="3" spans="1:20" ht="16.5" thickBot="1" x14ac:dyDescent="0.3">
      <c r="D3" s="32"/>
      <c r="E3" s="33"/>
      <c r="F3" s="33"/>
      <c r="G3" s="33"/>
      <c r="H3" s="33"/>
      <c r="I3" s="34"/>
      <c r="J3" s="14"/>
    </row>
    <row r="4" spans="1:20" ht="15.75" x14ac:dyDescent="0.25">
      <c r="B4" s="1"/>
      <c r="C4" s="1"/>
      <c r="D4" s="35"/>
      <c r="E4" s="35"/>
      <c r="F4" s="35"/>
      <c r="G4" s="1"/>
      <c r="H4" s="1"/>
      <c r="I4" s="1"/>
      <c r="J4" s="1"/>
      <c r="K4" s="1"/>
      <c r="L4" s="1"/>
      <c r="M4" s="1"/>
      <c r="N4" s="1"/>
      <c r="O4" s="1"/>
      <c r="P4" s="1"/>
    </row>
    <row r="5" spans="1:20" ht="78.75" x14ac:dyDescent="0.25">
      <c r="A5" s="26" t="s">
        <v>63</v>
      </c>
      <c r="B5" s="2" t="s">
        <v>0</v>
      </c>
      <c r="C5" s="2" t="s">
        <v>1</v>
      </c>
      <c r="D5" s="3" t="s">
        <v>2</v>
      </c>
      <c r="E5" s="2" t="s">
        <v>3</v>
      </c>
      <c r="F5" s="2" t="s">
        <v>4</v>
      </c>
      <c r="G5" s="2" t="s">
        <v>27</v>
      </c>
      <c r="H5" s="2" t="s">
        <v>36</v>
      </c>
      <c r="I5" s="2" t="s">
        <v>28</v>
      </c>
      <c r="J5" s="2" t="s">
        <v>5</v>
      </c>
      <c r="K5" s="2" t="s">
        <v>29</v>
      </c>
      <c r="L5" s="2" t="s">
        <v>37</v>
      </c>
      <c r="M5" s="2" t="s">
        <v>30</v>
      </c>
      <c r="N5" s="2" t="s">
        <v>38</v>
      </c>
      <c r="O5" s="2" t="s">
        <v>31</v>
      </c>
      <c r="P5" s="2" t="s">
        <v>39</v>
      </c>
      <c r="Q5" s="15" t="s">
        <v>32</v>
      </c>
      <c r="R5" s="15" t="s">
        <v>40</v>
      </c>
      <c r="S5" s="2" t="s">
        <v>33</v>
      </c>
      <c r="T5" s="2" t="s">
        <v>41</v>
      </c>
    </row>
    <row r="6" spans="1:20" ht="15.75" x14ac:dyDescent="0.25">
      <c r="A6" s="48" t="s">
        <v>64</v>
      </c>
      <c r="B6" s="36" t="s">
        <v>42</v>
      </c>
      <c r="C6" s="17" t="s">
        <v>25</v>
      </c>
      <c r="D6" s="18" t="s">
        <v>43</v>
      </c>
      <c r="E6" s="19">
        <v>6</v>
      </c>
      <c r="F6" s="19"/>
      <c r="G6" s="16">
        <v>42.96</v>
      </c>
      <c r="H6" s="30">
        <f>G6*1.95583</f>
        <v>84.0224568</v>
      </c>
      <c r="I6" s="16"/>
      <c r="J6" s="16"/>
      <c r="K6" s="16">
        <f>E6*G6</f>
        <v>257.76</v>
      </c>
      <c r="L6" s="30">
        <f>E6*H6</f>
        <v>504.13474080000003</v>
      </c>
      <c r="M6" s="16"/>
      <c r="N6" s="16"/>
      <c r="O6" s="16">
        <f>K6+M6</f>
        <v>257.76</v>
      </c>
      <c r="P6" s="30"/>
      <c r="Q6" s="45"/>
      <c r="R6" s="45"/>
      <c r="S6" s="45"/>
      <c r="T6" s="45"/>
    </row>
    <row r="7" spans="1:20" ht="15.75" x14ac:dyDescent="0.25">
      <c r="A7" s="49"/>
      <c r="B7" s="37"/>
      <c r="C7" s="17" t="s">
        <v>25</v>
      </c>
      <c r="D7" s="18" t="s">
        <v>44</v>
      </c>
      <c r="E7" s="19">
        <v>4</v>
      </c>
      <c r="F7" s="19"/>
      <c r="G7" s="16">
        <v>42.96</v>
      </c>
      <c r="H7" s="30">
        <f>G7*1.95583</f>
        <v>84.0224568</v>
      </c>
      <c r="I7" s="16"/>
      <c r="J7" s="16"/>
      <c r="K7" s="16">
        <f>E7*G7</f>
        <v>171.84</v>
      </c>
      <c r="L7" s="30">
        <f>E7*H7</f>
        <v>336.0898272</v>
      </c>
      <c r="M7" s="16"/>
      <c r="N7" s="16"/>
      <c r="O7" s="16">
        <f>K7+M7</f>
        <v>171.84</v>
      </c>
      <c r="P7" s="30"/>
      <c r="Q7" s="46"/>
      <c r="R7" s="46"/>
      <c r="S7" s="46"/>
      <c r="T7" s="46"/>
    </row>
    <row r="8" spans="1:20" ht="15.75" x14ac:dyDescent="0.25">
      <c r="A8" s="49"/>
      <c r="B8" s="37"/>
      <c r="C8" s="17" t="s">
        <v>25</v>
      </c>
      <c r="D8" s="18" t="s">
        <v>45</v>
      </c>
      <c r="E8" s="19">
        <v>17</v>
      </c>
      <c r="F8" s="19">
        <v>28</v>
      </c>
      <c r="G8" s="16"/>
      <c r="H8" s="30"/>
      <c r="I8" s="16">
        <v>12.33</v>
      </c>
      <c r="J8" s="30">
        <f>I8*1.95583</f>
        <v>24.115383900000001</v>
      </c>
      <c r="K8" s="16"/>
      <c r="L8" s="30"/>
      <c r="M8" s="16">
        <f>F8*I8</f>
        <v>345.24</v>
      </c>
      <c r="N8" s="30">
        <f>F8*J8</f>
        <v>675.23074919999999</v>
      </c>
      <c r="O8" s="16">
        <f t="shared" ref="O8:O20" si="0">K8+M8</f>
        <v>345.24</v>
      </c>
      <c r="P8" s="30"/>
      <c r="Q8" s="46"/>
      <c r="R8" s="46"/>
      <c r="S8" s="46"/>
      <c r="T8" s="46"/>
    </row>
    <row r="9" spans="1:20" ht="15.75" x14ac:dyDescent="0.25">
      <c r="A9" s="49"/>
      <c r="B9" s="37"/>
      <c r="C9" s="17" t="s">
        <v>21</v>
      </c>
      <c r="D9" s="18" t="s">
        <v>43</v>
      </c>
      <c r="E9" s="19">
        <v>1</v>
      </c>
      <c r="F9" s="19"/>
      <c r="G9" s="16">
        <v>45.51</v>
      </c>
      <c r="H9" s="30">
        <f t="shared" ref="H9:H10" si="1">G9*1.95583</f>
        <v>89.009823299999994</v>
      </c>
      <c r="I9" s="16"/>
      <c r="J9" s="30"/>
      <c r="K9" s="16">
        <f t="shared" ref="K9:K10" si="2">E9*G9</f>
        <v>45.51</v>
      </c>
      <c r="L9" s="30">
        <f t="shared" ref="L9:L10" si="3">E9*H9</f>
        <v>89.009823299999994</v>
      </c>
      <c r="M9" s="16"/>
      <c r="N9" s="30"/>
      <c r="O9" s="16">
        <f t="shared" si="0"/>
        <v>45.51</v>
      </c>
      <c r="P9" s="30"/>
      <c r="Q9" s="46"/>
      <c r="R9" s="46"/>
      <c r="S9" s="46"/>
      <c r="T9" s="46"/>
    </row>
    <row r="10" spans="1:20" ht="15.75" x14ac:dyDescent="0.25">
      <c r="A10" s="49"/>
      <c r="B10" s="37"/>
      <c r="C10" s="17" t="s">
        <v>21</v>
      </c>
      <c r="D10" s="18" t="s">
        <v>44</v>
      </c>
      <c r="E10" s="19">
        <v>13</v>
      </c>
      <c r="F10" s="19"/>
      <c r="G10" s="16">
        <v>45.51</v>
      </c>
      <c r="H10" s="30">
        <f t="shared" si="1"/>
        <v>89.009823299999994</v>
      </c>
      <c r="I10" s="16"/>
      <c r="J10" s="30"/>
      <c r="K10" s="16">
        <f t="shared" si="2"/>
        <v>591.63</v>
      </c>
      <c r="L10" s="30">
        <f t="shared" si="3"/>
        <v>1157.1277028999998</v>
      </c>
      <c r="M10" s="16"/>
      <c r="N10" s="30"/>
      <c r="O10" s="16">
        <f t="shared" si="0"/>
        <v>591.63</v>
      </c>
      <c r="P10" s="30"/>
      <c r="Q10" s="46"/>
      <c r="R10" s="46"/>
      <c r="S10" s="46"/>
      <c r="T10" s="46"/>
    </row>
    <row r="11" spans="1:20" ht="15.75" x14ac:dyDescent="0.25">
      <c r="A11" s="49"/>
      <c r="B11" s="37"/>
      <c r="C11" s="17" t="s">
        <v>21</v>
      </c>
      <c r="D11" s="18" t="s">
        <v>46</v>
      </c>
      <c r="E11" s="19">
        <v>9</v>
      </c>
      <c r="F11" s="19">
        <v>15</v>
      </c>
      <c r="G11" s="16"/>
      <c r="H11" s="30"/>
      <c r="I11" s="16">
        <v>14.38</v>
      </c>
      <c r="J11" s="30">
        <f t="shared" ref="J11:J12" si="4">I11*1.95583</f>
        <v>28.124835400000002</v>
      </c>
      <c r="K11" s="16"/>
      <c r="L11" s="30"/>
      <c r="M11" s="16">
        <f t="shared" ref="M11:M12" si="5">F11*I11</f>
        <v>215.70000000000002</v>
      </c>
      <c r="N11" s="30">
        <f t="shared" ref="N11:N12" si="6">F11*J11</f>
        <v>421.87253100000004</v>
      </c>
      <c r="O11" s="16">
        <f t="shared" si="0"/>
        <v>215.70000000000002</v>
      </c>
      <c r="P11" s="30"/>
      <c r="Q11" s="46"/>
      <c r="R11" s="46"/>
      <c r="S11" s="46"/>
      <c r="T11" s="46"/>
    </row>
    <row r="12" spans="1:20" ht="15.75" x14ac:dyDescent="0.25">
      <c r="A12" s="49"/>
      <c r="B12" s="37"/>
      <c r="C12" s="17" t="s">
        <v>21</v>
      </c>
      <c r="D12" s="18" t="s">
        <v>45</v>
      </c>
      <c r="E12" s="19">
        <v>115</v>
      </c>
      <c r="F12" s="19">
        <v>192</v>
      </c>
      <c r="G12" s="16"/>
      <c r="H12" s="30"/>
      <c r="I12" s="16">
        <v>14.38</v>
      </c>
      <c r="J12" s="30">
        <f t="shared" si="4"/>
        <v>28.124835400000002</v>
      </c>
      <c r="K12" s="16"/>
      <c r="L12" s="30"/>
      <c r="M12" s="16">
        <f t="shared" si="5"/>
        <v>2760.96</v>
      </c>
      <c r="N12" s="30">
        <f t="shared" si="6"/>
        <v>5399.9683968000008</v>
      </c>
      <c r="O12" s="16">
        <f t="shared" si="0"/>
        <v>2760.96</v>
      </c>
      <c r="P12" s="30"/>
      <c r="Q12" s="46"/>
      <c r="R12" s="46"/>
      <c r="S12" s="46"/>
      <c r="T12" s="46"/>
    </row>
    <row r="13" spans="1:20" ht="15.75" x14ac:dyDescent="0.25">
      <c r="A13" s="49"/>
      <c r="B13" s="37"/>
      <c r="C13" s="17" t="s">
        <v>23</v>
      </c>
      <c r="D13" s="18" t="s">
        <v>43</v>
      </c>
      <c r="E13" s="19">
        <v>12</v>
      </c>
      <c r="F13" s="19"/>
      <c r="G13" s="16">
        <v>45.51</v>
      </c>
      <c r="H13" s="30">
        <f t="shared" ref="H13:H14" si="7">G13*1.95583</f>
        <v>89.009823299999994</v>
      </c>
      <c r="I13" s="16"/>
      <c r="J13" s="30"/>
      <c r="K13" s="16">
        <f t="shared" ref="K13:K14" si="8">E13*G13</f>
        <v>546.12</v>
      </c>
      <c r="L13" s="30">
        <f t="shared" ref="L13:L14" si="9">E13*H13</f>
        <v>1068.1178795999999</v>
      </c>
      <c r="M13" s="16"/>
      <c r="N13" s="30"/>
      <c r="O13" s="16">
        <f t="shared" si="0"/>
        <v>546.12</v>
      </c>
      <c r="P13" s="30"/>
      <c r="Q13" s="46"/>
      <c r="R13" s="46"/>
      <c r="S13" s="46"/>
      <c r="T13" s="46"/>
    </row>
    <row r="14" spans="1:20" ht="15.75" x14ac:dyDescent="0.25">
      <c r="A14" s="49"/>
      <c r="B14" s="37"/>
      <c r="C14" s="17" t="s">
        <v>23</v>
      </c>
      <c r="D14" s="18" t="s">
        <v>44</v>
      </c>
      <c r="E14" s="19">
        <v>8</v>
      </c>
      <c r="F14" s="19"/>
      <c r="G14" s="16">
        <v>45.51</v>
      </c>
      <c r="H14" s="30">
        <f t="shared" si="7"/>
        <v>89.009823299999994</v>
      </c>
      <c r="I14" s="16"/>
      <c r="J14" s="30"/>
      <c r="K14" s="16">
        <f t="shared" si="8"/>
        <v>364.08</v>
      </c>
      <c r="L14" s="30">
        <f t="shared" si="9"/>
        <v>712.07858639999995</v>
      </c>
      <c r="M14" s="16"/>
      <c r="N14" s="30"/>
      <c r="O14" s="16">
        <f t="shared" si="0"/>
        <v>364.08</v>
      </c>
      <c r="P14" s="30"/>
      <c r="Q14" s="46"/>
      <c r="R14" s="46"/>
      <c r="S14" s="46"/>
      <c r="T14" s="46"/>
    </row>
    <row r="15" spans="1:20" ht="15.75" x14ac:dyDescent="0.25">
      <c r="A15" s="49"/>
      <c r="B15" s="37"/>
      <c r="C15" s="17" t="s">
        <v>23</v>
      </c>
      <c r="D15" s="18" t="s">
        <v>46</v>
      </c>
      <c r="E15" s="19">
        <v>1</v>
      </c>
      <c r="F15" s="19">
        <v>2</v>
      </c>
      <c r="G15" s="16"/>
      <c r="H15" s="30"/>
      <c r="I15" s="16">
        <v>14.38</v>
      </c>
      <c r="J15" s="30">
        <f t="shared" ref="J15:J17" si="10">I15*1.95583</f>
        <v>28.124835400000002</v>
      </c>
      <c r="K15" s="16"/>
      <c r="L15" s="30"/>
      <c r="M15" s="16">
        <f t="shared" ref="M15:M17" si="11">F15*I15</f>
        <v>28.76</v>
      </c>
      <c r="N15" s="30">
        <f t="shared" ref="N15:N17" si="12">F15*J15</f>
        <v>56.249670800000004</v>
      </c>
      <c r="O15" s="16">
        <f t="shared" si="0"/>
        <v>28.76</v>
      </c>
      <c r="P15" s="30"/>
      <c r="Q15" s="46"/>
      <c r="R15" s="46"/>
      <c r="S15" s="46"/>
      <c r="T15" s="46"/>
    </row>
    <row r="16" spans="1:20" ht="15.75" x14ac:dyDescent="0.25">
      <c r="A16" s="49"/>
      <c r="B16" s="37"/>
      <c r="C16" s="17" t="s">
        <v>23</v>
      </c>
      <c r="D16" s="18" t="s">
        <v>47</v>
      </c>
      <c r="E16" s="19">
        <v>2</v>
      </c>
      <c r="F16" s="19">
        <v>3</v>
      </c>
      <c r="G16" s="16"/>
      <c r="H16" s="30"/>
      <c r="I16" s="16">
        <v>14.38</v>
      </c>
      <c r="J16" s="30">
        <f t="shared" si="10"/>
        <v>28.124835400000002</v>
      </c>
      <c r="K16" s="16"/>
      <c r="L16" s="30"/>
      <c r="M16" s="16">
        <f t="shared" si="11"/>
        <v>43.14</v>
      </c>
      <c r="N16" s="30">
        <f t="shared" si="12"/>
        <v>84.374506200000013</v>
      </c>
      <c r="O16" s="16">
        <f t="shared" si="0"/>
        <v>43.14</v>
      </c>
      <c r="P16" s="30"/>
      <c r="Q16" s="46"/>
      <c r="R16" s="46"/>
      <c r="S16" s="46"/>
      <c r="T16" s="46"/>
    </row>
    <row r="17" spans="1:20" ht="15.75" x14ac:dyDescent="0.25">
      <c r="A17" s="49"/>
      <c r="B17" s="37"/>
      <c r="C17" s="17" t="s">
        <v>23</v>
      </c>
      <c r="D17" s="18" t="s">
        <v>45</v>
      </c>
      <c r="E17" s="19">
        <v>43</v>
      </c>
      <c r="F17" s="19">
        <v>72</v>
      </c>
      <c r="G17" s="16"/>
      <c r="H17" s="30"/>
      <c r="I17" s="16">
        <v>14.38</v>
      </c>
      <c r="J17" s="30">
        <f t="shared" si="10"/>
        <v>28.124835400000002</v>
      </c>
      <c r="K17" s="16"/>
      <c r="L17" s="30"/>
      <c r="M17" s="16">
        <f t="shared" si="11"/>
        <v>1035.3600000000001</v>
      </c>
      <c r="N17" s="30">
        <f t="shared" si="12"/>
        <v>2024.9881488000001</v>
      </c>
      <c r="O17" s="16">
        <f t="shared" si="0"/>
        <v>1035.3600000000001</v>
      </c>
      <c r="P17" s="30"/>
      <c r="Q17" s="46"/>
      <c r="R17" s="46"/>
      <c r="S17" s="46"/>
      <c r="T17" s="46"/>
    </row>
    <row r="18" spans="1:20" ht="15.75" x14ac:dyDescent="0.25">
      <c r="A18" s="49"/>
      <c r="B18" s="37"/>
      <c r="C18" s="17" t="s">
        <v>48</v>
      </c>
      <c r="D18" s="18" t="s">
        <v>43</v>
      </c>
      <c r="E18" s="19">
        <v>1</v>
      </c>
      <c r="F18" s="19"/>
      <c r="G18" s="16">
        <v>83.86</v>
      </c>
      <c r="H18" s="30">
        <f>G18*1.95583</f>
        <v>164.01590379999999</v>
      </c>
      <c r="I18" s="16"/>
      <c r="J18" s="30"/>
      <c r="K18" s="16">
        <f>E18*G18</f>
        <v>83.86</v>
      </c>
      <c r="L18" s="30">
        <f>E18*H18</f>
        <v>164.01590379999999</v>
      </c>
      <c r="M18" s="16"/>
      <c r="N18" s="30"/>
      <c r="O18" s="16">
        <f>K18+M18</f>
        <v>83.86</v>
      </c>
      <c r="P18" s="30"/>
      <c r="Q18" s="46"/>
      <c r="R18" s="46"/>
      <c r="S18" s="46"/>
      <c r="T18" s="46"/>
    </row>
    <row r="19" spans="1:20" ht="15.75" x14ac:dyDescent="0.25">
      <c r="A19" s="49"/>
      <c r="B19" s="37"/>
      <c r="C19" s="17" t="s">
        <v>48</v>
      </c>
      <c r="D19" s="18" t="s">
        <v>45</v>
      </c>
      <c r="E19" s="19">
        <v>8</v>
      </c>
      <c r="F19" s="19">
        <v>13</v>
      </c>
      <c r="G19" s="16"/>
      <c r="H19" s="30"/>
      <c r="I19" s="16">
        <v>14.38</v>
      </c>
      <c r="J19" s="30">
        <f t="shared" ref="J19:J20" si="13">I19*1.95583</f>
        <v>28.124835400000002</v>
      </c>
      <c r="K19" s="16"/>
      <c r="L19" s="30"/>
      <c r="M19" s="16">
        <f t="shared" ref="M19:M20" si="14">F19*I19</f>
        <v>186.94</v>
      </c>
      <c r="N19" s="30">
        <f t="shared" ref="N19:N20" si="15">F19*J19</f>
        <v>365.62286020000005</v>
      </c>
      <c r="O19" s="16">
        <f t="shared" si="0"/>
        <v>186.94</v>
      </c>
      <c r="P19" s="30"/>
      <c r="Q19" s="46"/>
      <c r="R19" s="46"/>
      <c r="S19" s="46"/>
      <c r="T19" s="46"/>
    </row>
    <row r="20" spans="1:20" ht="15.75" x14ac:dyDescent="0.25">
      <c r="A20" s="49"/>
      <c r="B20" s="37"/>
      <c r="C20" s="17" t="s">
        <v>22</v>
      </c>
      <c r="D20" s="18" t="s">
        <v>45</v>
      </c>
      <c r="E20" s="19">
        <v>7</v>
      </c>
      <c r="F20" s="19">
        <v>12</v>
      </c>
      <c r="G20" s="16"/>
      <c r="H20" s="30"/>
      <c r="I20" s="16">
        <v>14.38</v>
      </c>
      <c r="J20" s="30">
        <f t="shared" si="13"/>
        <v>28.124835400000002</v>
      </c>
      <c r="K20" s="16"/>
      <c r="L20" s="30"/>
      <c r="M20" s="16">
        <f t="shared" si="14"/>
        <v>172.56</v>
      </c>
      <c r="N20" s="30">
        <f t="shared" si="15"/>
        <v>337.49802480000005</v>
      </c>
      <c r="O20" s="16">
        <f t="shared" si="0"/>
        <v>172.56</v>
      </c>
      <c r="P20" s="30"/>
      <c r="Q20" s="46"/>
      <c r="R20" s="46"/>
      <c r="S20" s="46"/>
      <c r="T20" s="46"/>
    </row>
    <row r="21" spans="1:20" ht="15.75" x14ac:dyDescent="0.25">
      <c r="A21" s="49"/>
      <c r="B21" s="38"/>
      <c r="C21" s="21"/>
      <c r="D21" s="21" t="s">
        <v>49</v>
      </c>
      <c r="E21" s="22">
        <f>SUM(E6:E20)</f>
        <v>247</v>
      </c>
      <c r="F21" s="22">
        <f t="shared" ref="F21" si="16">SUM(F6:F20)</f>
        <v>337</v>
      </c>
      <c r="G21" s="23"/>
      <c r="H21" s="31"/>
      <c r="I21" s="23"/>
      <c r="J21" s="31"/>
      <c r="K21" s="22">
        <f t="shared" ref="K21:O21" si="17">SUM(K6:K20)</f>
        <v>2060.8000000000002</v>
      </c>
      <c r="L21" s="27">
        <f t="shared" si="17"/>
        <v>4030.5744639999998</v>
      </c>
      <c r="M21" s="22">
        <f t="shared" si="17"/>
        <v>4788.66</v>
      </c>
      <c r="N21" s="27">
        <f t="shared" si="17"/>
        <v>9365.8048877999991</v>
      </c>
      <c r="O21" s="22">
        <f t="shared" si="17"/>
        <v>6849.46</v>
      </c>
      <c r="P21" s="27">
        <f>O21*1.95583</f>
        <v>13396.3793518</v>
      </c>
      <c r="Q21" s="46"/>
      <c r="R21" s="46"/>
      <c r="S21" s="46"/>
      <c r="T21" s="46"/>
    </row>
    <row r="22" spans="1:20" ht="15.75" x14ac:dyDescent="0.25">
      <c r="A22" s="49"/>
      <c r="B22" s="39" t="s">
        <v>50</v>
      </c>
      <c r="C22" s="17" t="s">
        <v>25</v>
      </c>
      <c r="D22" s="18" t="s">
        <v>43</v>
      </c>
      <c r="E22" s="19">
        <v>7</v>
      </c>
      <c r="F22" s="19"/>
      <c r="G22" s="16">
        <v>42.96</v>
      </c>
      <c r="H22" s="30">
        <f t="shared" ref="H22:H23" si="18">G22*1.95583</f>
        <v>84.0224568</v>
      </c>
      <c r="I22" s="16"/>
      <c r="J22" s="30"/>
      <c r="K22" s="16">
        <f>E22*G22</f>
        <v>300.72000000000003</v>
      </c>
      <c r="L22" s="30">
        <f t="shared" ref="L22:L23" si="19">E22*H22</f>
        <v>588.15719760000002</v>
      </c>
      <c r="M22" s="16"/>
      <c r="N22" s="30"/>
      <c r="O22" s="16">
        <f t="shared" ref="O22:O23" si="20">K22+M22</f>
        <v>300.72000000000003</v>
      </c>
      <c r="P22" s="30"/>
      <c r="Q22" s="46"/>
      <c r="R22" s="46"/>
      <c r="S22" s="46"/>
      <c r="T22" s="46"/>
    </row>
    <row r="23" spans="1:20" ht="15.75" x14ac:dyDescent="0.25">
      <c r="A23" s="49"/>
      <c r="B23" s="40"/>
      <c r="C23" s="17" t="s">
        <v>25</v>
      </c>
      <c r="D23" s="18" t="s">
        <v>44</v>
      </c>
      <c r="E23" s="19">
        <v>5</v>
      </c>
      <c r="F23" s="19"/>
      <c r="G23" s="16">
        <v>42.96</v>
      </c>
      <c r="H23" s="30">
        <f t="shared" si="18"/>
        <v>84.0224568</v>
      </c>
      <c r="I23" s="16"/>
      <c r="J23" s="30"/>
      <c r="K23" s="16">
        <f t="shared" ref="K23" si="21">E23*G23</f>
        <v>214.8</v>
      </c>
      <c r="L23" s="30">
        <f t="shared" si="19"/>
        <v>420.11228399999999</v>
      </c>
      <c r="M23" s="16"/>
      <c r="N23" s="30"/>
      <c r="O23" s="16">
        <f t="shared" si="20"/>
        <v>214.8</v>
      </c>
      <c r="P23" s="30"/>
      <c r="Q23" s="46"/>
      <c r="R23" s="46"/>
      <c r="S23" s="46"/>
      <c r="T23" s="46"/>
    </row>
    <row r="24" spans="1:20" ht="15.75" x14ac:dyDescent="0.25">
      <c r="A24" s="49"/>
      <c r="B24" s="40"/>
      <c r="C24" s="17" t="s">
        <v>25</v>
      </c>
      <c r="D24" s="18" t="s">
        <v>46</v>
      </c>
      <c r="E24" s="19">
        <v>1</v>
      </c>
      <c r="F24" s="19">
        <v>2</v>
      </c>
      <c r="G24" s="16"/>
      <c r="H24" s="30"/>
      <c r="I24" s="16">
        <v>12.33</v>
      </c>
      <c r="J24" s="30">
        <f t="shared" ref="J24:J25" si="22">I24*1.95583</f>
        <v>24.115383900000001</v>
      </c>
      <c r="K24" s="16"/>
      <c r="L24" s="30"/>
      <c r="M24" s="16">
        <f t="shared" ref="M24:M25" si="23">F24*I24</f>
        <v>24.66</v>
      </c>
      <c r="N24" s="30">
        <f t="shared" ref="N24:N25" si="24">F24*J24</f>
        <v>48.230767800000002</v>
      </c>
      <c r="O24" s="16">
        <f t="shared" ref="O24:O85" si="25">K24+M24</f>
        <v>24.66</v>
      </c>
      <c r="P24" s="30"/>
      <c r="Q24" s="46"/>
      <c r="R24" s="46"/>
      <c r="S24" s="46"/>
      <c r="T24" s="46"/>
    </row>
    <row r="25" spans="1:20" ht="15.75" x14ac:dyDescent="0.25">
      <c r="A25" s="49"/>
      <c r="B25" s="40"/>
      <c r="C25" s="17" t="s">
        <v>25</v>
      </c>
      <c r="D25" s="18" t="s">
        <v>45</v>
      </c>
      <c r="E25" s="19">
        <v>251</v>
      </c>
      <c r="F25" s="19">
        <v>418</v>
      </c>
      <c r="G25" s="16"/>
      <c r="H25" s="30"/>
      <c r="I25" s="16">
        <v>12.33</v>
      </c>
      <c r="J25" s="30">
        <f t="shared" si="22"/>
        <v>24.115383900000001</v>
      </c>
      <c r="K25" s="16"/>
      <c r="L25" s="30"/>
      <c r="M25" s="16">
        <f t="shared" si="23"/>
        <v>5153.9399999999996</v>
      </c>
      <c r="N25" s="30">
        <f t="shared" si="24"/>
        <v>10080.2304702</v>
      </c>
      <c r="O25" s="16">
        <f t="shared" si="25"/>
        <v>5153.9399999999996</v>
      </c>
      <c r="P25" s="30"/>
      <c r="Q25" s="46"/>
      <c r="R25" s="46"/>
      <c r="S25" s="46"/>
      <c r="T25" s="46"/>
    </row>
    <row r="26" spans="1:20" ht="15.75" x14ac:dyDescent="0.25">
      <c r="A26" s="49"/>
      <c r="B26" s="40"/>
      <c r="C26" s="17" t="s">
        <v>21</v>
      </c>
      <c r="D26" s="18" t="s">
        <v>44</v>
      </c>
      <c r="E26" s="19">
        <v>13</v>
      </c>
      <c r="F26" s="19"/>
      <c r="G26" s="16">
        <v>45.51</v>
      </c>
      <c r="H26" s="30">
        <f>G26*1.95583</f>
        <v>89.009823299999994</v>
      </c>
      <c r="I26" s="16"/>
      <c r="J26" s="30"/>
      <c r="K26" s="16">
        <f>E26*G26</f>
        <v>591.63</v>
      </c>
      <c r="L26" s="30">
        <f>E26*H26</f>
        <v>1157.1277028999998</v>
      </c>
      <c r="M26" s="16"/>
      <c r="N26" s="30"/>
      <c r="O26" s="16">
        <f>K26+M26</f>
        <v>591.63</v>
      </c>
      <c r="P26" s="30"/>
      <c r="Q26" s="46"/>
      <c r="R26" s="46"/>
      <c r="S26" s="46"/>
      <c r="T26" s="46"/>
    </row>
    <row r="27" spans="1:20" ht="15.75" x14ac:dyDescent="0.25">
      <c r="A27" s="49"/>
      <c r="B27" s="40"/>
      <c r="C27" s="17" t="s">
        <v>21</v>
      </c>
      <c r="D27" s="18" t="s">
        <v>46</v>
      </c>
      <c r="E27" s="19">
        <v>8</v>
      </c>
      <c r="F27" s="19">
        <v>13</v>
      </c>
      <c r="G27" s="16"/>
      <c r="H27" s="30"/>
      <c r="I27" s="16">
        <v>14.38</v>
      </c>
      <c r="J27" s="30">
        <f t="shared" ref="J27:J28" si="26">I27*1.95583</f>
        <v>28.124835400000002</v>
      </c>
      <c r="K27" s="16"/>
      <c r="L27" s="30"/>
      <c r="M27" s="16">
        <f t="shared" ref="M27:M28" si="27">F27*I27</f>
        <v>186.94</v>
      </c>
      <c r="N27" s="30">
        <f t="shared" ref="N27:N28" si="28">F27*J27</f>
        <v>365.62286020000005</v>
      </c>
      <c r="O27" s="16">
        <f t="shared" si="25"/>
        <v>186.94</v>
      </c>
      <c r="P27" s="30"/>
      <c r="Q27" s="46"/>
      <c r="R27" s="46"/>
      <c r="S27" s="46"/>
      <c r="T27" s="46"/>
    </row>
    <row r="28" spans="1:20" ht="15.75" x14ac:dyDescent="0.25">
      <c r="A28" s="49"/>
      <c r="B28" s="40"/>
      <c r="C28" s="17" t="s">
        <v>21</v>
      </c>
      <c r="D28" s="18" t="s">
        <v>45</v>
      </c>
      <c r="E28" s="19">
        <v>142</v>
      </c>
      <c r="F28" s="19">
        <v>237</v>
      </c>
      <c r="G28" s="16"/>
      <c r="H28" s="30"/>
      <c r="I28" s="16">
        <v>14.38</v>
      </c>
      <c r="J28" s="30">
        <f t="shared" si="26"/>
        <v>28.124835400000002</v>
      </c>
      <c r="K28" s="16"/>
      <c r="L28" s="30"/>
      <c r="M28" s="16">
        <f t="shared" si="27"/>
        <v>3408.0600000000004</v>
      </c>
      <c r="N28" s="30">
        <f t="shared" si="28"/>
        <v>6665.5859898000008</v>
      </c>
      <c r="O28" s="16">
        <f t="shared" si="25"/>
        <v>3408.0600000000004</v>
      </c>
      <c r="P28" s="30"/>
      <c r="Q28" s="46"/>
      <c r="R28" s="46"/>
      <c r="S28" s="46"/>
      <c r="T28" s="46"/>
    </row>
    <row r="29" spans="1:20" ht="15.75" x14ac:dyDescent="0.25">
      <c r="A29" s="49"/>
      <c r="B29" s="40"/>
      <c r="C29" s="17" t="s">
        <v>51</v>
      </c>
      <c r="D29" s="18" t="s">
        <v>44</v>
      </c>
      <c r="E29" s="19">
        <v>1</v>
      </c>
      <c r="F29" s="19"/>
      <c r="G29" s="16">
        <v>58.29</v>
      </c>
      <c r="H29" s="30">
        <f>G29*1.95583</f>
        <v>114.0053307</v>
      </c>
      <c r="I29" s="16"/>
      <c r="J29" s="30"/>
      <c r="K29" s="16">
        <f>E29*G29</f>
        <v>58.29</v>
      </c>
      <c r="L29" s="30">
        <f>E29*H29</f>
        <v>114.0053307</v>
      </c>
      <c r="M29" s="16"/>
      <c r="N29" s="30"/>
      <c r="O29" s="16">
        <f>K29+M29</f>
        <v>58.29</v>
      </c>
      <c r="P29" s="30"/>
      <c r="Q29" s="46"/>
      <c r="R29" s="46"/>
      <c r="S29" s="46"/>
      <c r="T29" s="46"/>
    </row>
    <row r="30" spans="1:20" ht="15.75" x14ac:dyDescent="0.25">
      <c r="A30" s="49"/>
      <c r="B30" s="40"/>
      <c r="C30" s="17" t="s">
        <v>51</v>
      </c>
      <c r="D30" s="18" t="s">
        <v>45</v>
      </c>
      <c r="E30" s="19">
        <v>118</v>
      </c>
      <c r="F30" s="19">
        <v>197</v>
      </c>
      <c r="G30" s="16"/>
      <c r="H30" s="30"/>
      <c r="I30" s="16">
        <v>14.38</v>
      </c>
      <c r="J30" s="30">
        <f t="shared" ref="J30:J34" si="29">I30*1.95583</f>
        <v>28.124835400000002</v>
      </c>
      <c r="K30" s="16"/>
      <c r="L30" s="30"/>
      <c r="M30" s="16">
        <f t="shared" ref="M30:M34" si="30">F30*I30</f>
        <v>2832.86</v>
      </c>
      <c r="N30" s="30">
        <f t="shared" ref="N30:N34" si="31">F30*J30</f>
        <v>5540.5925738000005</v>
      </c>
      <c r="O30" s="16">
        <f t="shared" si="25"/>
        <v>2832.86</v>
      </c>
      <c r="P30" s="30"/>
      <c r="Q30" s="46"/>
      <c r="R30" s="46"/>
      <c r="S30" s="46"/>
      <c r="T30" s="46"/>
    </row>
    <row r="31" spans="1:20" ht="15.75" x14ac:dyDescent="0.25">
      <c r="A31" s="49"/>
      <c r="B31" s="40"/>
      <c r="C31" s="17" t="s">
        <v>23</v>
      </c>
      <c r="D31" s="18" t="s">
        <v>47</v>
      </c>
      <c r="E31" s="19">
        <v>3</v>
      </c>
      <c r="F31" s="19">
        <v>5</v>
      </c>
      <c r="G31" s="16"/>
      <c r="H31" s="30"/>
      <c r="I31" s="16">
        <v>14.38</v>
      </c>
      <c r="J31" s="30">
        <f t="shared" si="29"/>
        <v>28.124835400000002</v>
      </c>
      <c r="K31" s="16"/>
      <c r="L31" s="30"/>
      <c r="M31" s="16">
        <f t="shared" si="30"/>
        <v>71.900000000000006</v>
      </c>
      <c r="N31" s="30">
        <f t="shared" si="31"/>
        <v>140.624177</v>
      </c>
      <c r="O31" s="16">
        <f t="shared" si="25"/>
        <v>71.900000000000006</v>
      </c>
      <c r="P31" s="30"/>
      <c r="Q31" s="46"/>
      <c r="R31" s="46"/>
      <c r="S31" s="46"/>
      <c r="T31" s="46"/>
    </row>
    <row r="32" spans="1:20" ht="15.75" x14ac:dyDescent="0.25">
      <c r="A32" s="49"/>
      <c r="B32" s="40"/>
      <c r="C32" s="17" t="s">
        <v>23</v>
      </c>
      <c r="D32" s="18" t="s">
        <v>45</v>
      </c>
      <c r="E32" s="19">
        <v>120</v>
      </c>
      <c r="F32" s="19">
        <v>200</v>
      </c>
      <c r="G32" s="16"/>
      <c r="H32" s="30"/>
      <c r="I32" s="16">
        <v>14.38</v>
      </c>
      <c r="J32" s="30">
        <f t="shared" si="29"/>
        <v>28.124835400000002</v>
      </c>
      <c r="K32" s="16"/>
      <c r="L32" s="30"/>
      <c r="M32" s="16">
        <f t="shared" si="30"/>
        <v>2876</v>
      </c>
      <c r="N32" s="30">
        <f t="shared" si="31"/>
        <v>5624.9670800000004</v>
      </c>
      <c r="O32" s="16">
        <f t="shared" si="25"/>
        <v>2876</v>
      </c>
      <c r="P32" s="30"/>
      <c r="Q32" s="46"/>
      <c r="R32" s="46"/>
      <c r="S32" s="46"/>
      <c r="T32" s="46"/>
    </row>
    <row r="33" spans="1:20" ht="15.75" x14ac:dyDescent="0.25">
      <c r="A33" s="49"/>
      <c r="B33" s="40"/>
      <c r="C33" s="17" t="s">
        <v>48</v>
      </c>
      <c r="D33" s="18" t="s">
        <v>45</v>
      </c>
      <c r="E33" s="19">
        <v>70</v>
      </c>
      <c r="F33" s="19">
        <v>117</v>
      </c>
      <c r="G33" s="16"/>
      <c r="H33" s="30"/>
      <c r="I33" s="16">
        <v>14.38</v>
      </c>
      <c r="J33" s="30">
        <f t="shared" si="29"/>
        <v>28.124835400000002</v>
      </c>
      <c r="K33" s="16"/>
      <c r="L33" s="30"/>
      <c r="M33" s="16">
        <f t="shared" si="30"/>
        <v>1682.46</v>
      </c>
      <c r="N33" s="30">
        <f t="shared" si="31"/>
        <v>3290.6057418</v>
      </c>
      <c r="O33" s="16">
        <f t="shared" si="25"/>
        <v>1682.46</v>
      </c>
      <c r="P33" s="30"/>
      <c r="Q33" s="46"/>
      <c r="R33" s="46"/>
      <c r="S33" s="46"/>
      <c r="T33" s="46"/>
    </row>
    <row r="34" spans="1:20" ht="15.75" x14ac:dyDescent="0.25">
      <c r="A34" s="49"/>
      <c r="B34" s="40"/>
      <c r="C34" s="17" t="s">
        <v>22</v>
      </c>
      <c r="D34" s="18" t="s">
        <v>45</v>
      </c>
      <c r="E34" s="19">
        <v>37</v>
      </c>
      <c r="F34" s="19">
        <v>62</v>
      </c>
      <c r="G34" s="16"/>
      <c r="H34" s="30"/>
      <c r="I34" s="16">
        <v>14.38</v>
      </c>
      <c r="J34" s="30">
        <f t="shared" si="29"/>
        <v>28.124835400000002</v>
      </c>
      <c r="K34" s="16"/>
      <c r="L34" s="30"/>
      <c r="M34" s="16">
        <f t="shared" si="30"/>
        <v>891.56000000000006</v>
      </c>
      <c r="N34" s="30">
        <f t="shared" si="31"/>
        <v>1743.7397948</v>
      </c>
      <c r="O34" s="16">
        <f t="shared" si="25"/>
        <v>891.56000000000006</v>
      </c>
      <c r="P34" s="30"/>
      <c r="Q34" s="46"/>
      <c r="R34" s="46"/>
      <c r="S34" s="46"/>
      <c r="T34" s="46"/>
    </row>
    <row r="35" spans="1:20" ht="15.75" x14ac:dyDescent="0.25">
      <c r="A35" s="49"/>
      <c r="B35" s="41"/>
      <c r="C35" s="21"/>
      <c r="D35" s="21" t="s">
        <v>49</v>
      </c>
      <c r="E35" s="22">
        <f>SUM(E22:E34)</f>
        <v>776</v>
      </c>
      <c r="F35" s="22">
        <f t="shared" ref="F35" si="32">SUM(F22:F34)</f>
        <v>1251</v>
      </c>
      <c r="G35" s="23"/>
      <c r="H35" s="31"/>
      <c r="I35" s="23"/>
      <c r="J35" s="31"/>
      <c r="K35" s="22">
        <f t="shared" ref="K35:O35" si="33">SUM(K22:K34)</f>
        <v>1165.44</v>
      </c>
      <c r="L35" s="27">
        <f t="shared" si="33"/>
        <v>2279.4025151999995</v>
      </c>
      <c r="M35" s="22">
        <f t="shared" si="33"/>
        <v>17128.38</v>
      </c>
      <c r="N35" s="27">
        <f t="shared" si="33"/>
        <v>33500.199455399998</v>
      </c>
      <c r="O35" s="22">
        <f t="shared" si="33"/>
        <v>18293.820000000003</v>
      </c>
      <c r="P35" s="27">
        <f>O35*1.95583</f>
        <v>35779.601970600008</v>
      </c>
      <c r="Q35" s="46"/>
      <c r="R35" s="46"/>
      <c r="S35" s="46"/>
      <c r="T35" s="46"/>
    </row>
    <row r="36" spans="1:20" ht="15.75" x14ac:dyDescent="0.25">
      <c r="A36" s="49"/>
      <c r="B36" s="42" t="s">
        <v>52</v>
      </c>
      <c r="C36" s="17" t="s">
        <v>21</v>
      </c>
      <c r="D36" s="18" t="s">
        <v>44</v>
      </c>
      <c r="E36" s="19">
        <v>7</v>
      </c>
      <c r="F36" s="19"/>
      <c r="G36" s="16">
        <v>45.51</v>
      </c>
      <c r="H36" s="30">
        <f>G36*1.95583</f>
        <v>89.009823299999994</v>
      </c>
      <c r="I36" s="16"/>
      <c r="J36" s="30"/>
      <c r="K36" s="16">
        <f>E36*G36</f>
        <v>318.57</v>
      </c>
      <c r="L36" s="30">
        <f>E36*H36</f>
        <v>623.06876309999996</v>
      </c>
      <c r="M36" s="16"/>
      <c r="N36" s="30"/>
      <c r="O36" s="16">
        <f>K36+M36</f>
        <v>318.57</v>
      </c>
      <c r="P36" s="30"/>
      <c r="Q36" s="46"/>
      <c r="R36" s="46"/>
      <c r="S36" s="46"/>
      <c r="T36" s="46"/>
    </row>
    <row r="37" spans="1:20" ht="15.75" x14ac:dyDescent="0.25">
      <c r="A37" s="49"/>
      <c r="B37" s="43"/>
      <c r="C37" s="17" t="s">
        <v>21</v>
      </c>
      <c r="D37" s="18" t="s">
        <v>46</v>
      </c>
      <c r="E37" s="19">
        <v>8</v>
      </c>
      <c r="F37" s="19">
        <v>13</v>
      </c>
      <c r="G37" s="16"/>
      <c r="H37" s="30"/>
      <c r="I37" s="16">
        <v>14.38</v>
      </c>
      <c r="J37" s="30">
        <f t="shared" ref="J37:J39" si="34">I37*1.95583</f>
        <v>28.124835400000002</v>
      </c>
      <c r="K37" s="16"/>
      <c r="L37" s="30"/>
      <c r="M37" s="16">
        <f t="shared" ref="M37:M39" si="35">F37*I37</f>
        <v>186.94</v>
      </c>
      <c r="N37" s="30">
        <f t="shared" ref="N37:N39" si="36">F37*J37</f>
        <v>365.62286020000005</v>
      </c>
      <c r="O37" s="16">
        <f t="shared" si="25"/>
        <v>186.94</v>
      </c>
      <c r="P37" s="30"/>
      <c r="Q37" s="46"/>
      <c r="R37" s="46"/>
      <c r="S37" s="46"/>
      <c r="T37" s="46"/>
    </row>
    <row r="38" spans="1:20" ht="15.75" x14ac:dyDescent="0.25">
      <c r="A38" s="49"/>
      <c r="B38" s="43"/>
      <c r="C38" s="17" t="s">
        <v>21</v>
      </c>
      <c r="D38" s="18" t="s">
        <v>47</v>
      </c>
      <c r="E38" s="19">
        <v>2</v>
      </c>
      <c r="F38" s="19">
        <v>3</v>
      </c>
      <c r="G38" s="16"/>
      <c r="H38" s="30"/>
      <c r="I38" s="16">
        <v>14.38</v>
      </c>
      <c r="J38" s="30">
        <f t="shared" si="34"/>
        <v>28.124835400000002</v>
      </c>
      <c r="K38" s="16"/>
      <c r="L38" s="30"/>
      <c r="M38" s="16">
        <f t="shared" si="35"/>
        <v>43.14</v>
      </c>
      <c r="N38" s="30">
        <f t="shared" si="36"/>
        <v>84.374506200000013</v>
      </c>
      <c r="O38" s="16">
        <f t="shared" si="25"/>
        <v>43.14</v>
      </c>
      <c r="P38" s="30"/>
      <c r="Q38" s="46"/>
      <c r="R38" s="46"/>
      <c r="S38" s="46"/>
      <c r="T38" s="46"/>
    </row>
    <row r="39" spans="1:20" ht="15.75" x14ac:dyDescent="0.25">
      <c r="A39" s="49"/>
      <c r="B39" s="43"/>
      <c r="C39" s="17" t="s">
        <v>21</v>
      </c>
      <c r="D39" s="18" t="s">
        <v>45</v>
      </c>
      <c r="E39" s="19">
        <v>81</v>
      </c>
      <c r="F39" s="19">
        <v>135</v>
      </c>
      <c r="G39" s="16"/>
      <c r="H39" s="30"/>
      <c r="I39" s="16">
        <v>14.38</v>
      </c>
      <c r="J39" s="30">
        <f t="shared" si="34"/>
        <v>28.124835400000002</v>
      </c>
      <c r="K39" s="16"/>
      <c r="L39" s="30"/>
      <c r="M39" s="16">
        <f t="shared" si="35"/>
        <v>1941.3000000000002</v>
      </c>
      <c r="N39" s="30">
        <f t="shared" si="36"/>
        <v>3796.8527790000003</v>
      </c>
      <c r="O39" s="16">
        <f t="shared" si="25"/>
        <v>1941.3000000000002</v>
      </c>
      <c r="P39" s="30"/>
      <c r="Q39" s="46"/>
      <c r="R39" s="46"/>
      <c r="S39" s="46"/>
      <c r="T39" s="46"/>
    </row>
    <row r="40" spans="1:20" ht="15.75" x14ac:dyDescent="0.25">
      <c r="A40" s="49"/>
      <c r="B40" s="43"/>
      <c r="C40" s="20" t="s">
        <v>23</v>
      </c>
      <c r="D40" s="18" t="s">
        <v>44</v>
      </c>
      <c r="E40" s="16">
        <v>1</v>
      </c>
      <c r="F40" s="16"/>
      <c r="G40" s="16">
        <v>45.51</v>
      </c>
      <c r="H40" s="30">
        <f>G40*1.95583</f>
        <v>89.009823299999994</v>
      </c>
      <c r="I40" s="16"/>
      <c r="J40" s="30"/>
      <c r="K40" s="16">
        <f>E40*G40</f>
        <v>45.51</v>
      </c>
      <c r="L40" s="30">
        <f>E40*H40</f>
        <v>89.009823299999994</v>
      </c>
      <c r="M40" s="16"/>
      <c r="N40" s="30"/>
      <c r="O40" s="16">
        <f>K40+M40</f>
        <v>45.51</v>
      </c>
      <c r="P40" s="30"/>
      <c r="Q40" s="46"/>
      <c r="R40" s="46"/>
      <c r="S40" s="46"/>
      <c r="T40" s="46"/>
    </row>
    <row r="41" spans="1:20" ht="15.75" x14ac:dyDescent="0.25">
      <c r="A41" s="49"/>
      <c r="B41" s="43"/>
      <c r="C41" s="17" t="s">
        <v>23</v>
      </c>
      <c r="D41" s="18" t="s">
        <v>47</v>
      </c>
      <c r="E41" s="19">
        <v>2</v>
      </c>
      <c r="F41" s="19">
        <v>3</v>
      </c>
      <c r="G41" s="16"/>
      <c r="H41" s="30"/>
      <c r="I41" s="16">
        <v>14.38</v>
      </c>
      <c r="J41" s="30">
        <f t="shared" ref="J41:J44" si="37">I41*1.95583</f>
        <v>28.124835400000002</v>
      </c>
      <c r="K41" s="16"/>
      <c r="L41" s="30"/>
      <c r="M41" s="16">
        <f t="shared" ref="M41:M44" si="38">F41*I41</f>
        <v>43.14</v>
      </c>
      <c r="N41" s="30">
        <f t="shared" ref="N41:N44" si="39">F41*J41</f>
        <v>84.374506200000013</v>
      </c>
      <c r="O41" s="16">
        <f t="shared" si="25"/>
        <v>43.14</v>
      </c>
      <c r="P41" s="30"/>
      <c r="Q41" s="46"/>
      <c r="R41" s="46"/>
      <c r="S41" s="46"/>
      <c r="T41" s="46"/>
    </row>
    <row r="42" spans="1:20" ht="15.75" x14ac:dyDescent="0.25">
      <c r="A42" s="49"/>
      <c r="B42" s="43"/>
      <c r="C42" s="17" t="s">
        <v>23</v>
      </c>
      <c r="D42" s="18" t="s">
        <v>45</v>
      </c>
      <c r="E42" s="19">
        <v>80</v>
      </c>
      <c r="F42" s="19">
        <v>133</v>
      </c>
      <c r="G42" s="16"/>
      <c r="H42" s="30"/>
      <c r="I42" s="16">
        <v>14.38</v>
      </c>
      <c r="J42" s="30">
        <f t="shared" si="37"/>
        <v>28.124835400000002</v>
      </c>
      <c r="K42" s="16"/>
      <c r="L42" s="30"/>
      <c r="M42" s="16">
        <f t="shared" si="38"/>
        <v>1912.5400000000002</v>
      </c>
      <c r="N42" s="30">
        <f t="shared" si="39"/>
        <v>3740.6031082000004</v>
      </c>
      <c r="O42" s="16">
        <f t="shared" si="25"/>
        <v>1912.5400000000002</v>
      </c>
      <c r="P42" s="30"/>
      <c r="Q42" s="46"/>
      <c r="R42" s="46"/>
      <c r="S42" s="46"/>
      <c r="T42" s="46"/>
    </row>
    <row r="43" spans="1:20" ht="15.75" x14ac:dyDescent="0.25">
      <c r="A43" s="49"/>
      <c r="B43" s="43"/>
      <c r="C43" s="17" t="s">
        <v>25</v>
      </c>
      <c r="D43" s="18" t="s">
        <v>45</v>
      </c>
      <c r="E43" s="19">
        <v>16</v>
      </c>
      <c r="F43" s="19">
        <v>27</v>
      </c>
      <c r="G43" s="16"/>
      <c r="H43" s="30"/>
      <c r="I43" s="16">
        <v>12.33</v>
      </c>
      <c r="J43" s="30">
        <f t="shared" si="37"/>
        <v>24.115383900000001</v>
      </c>
      <c r="K43" s="16"/>
      <c r="L43" s="30"/>
      <c r="M43" s="16">
        <f t="shared" si="38"/>
        <v>332.91</v>
      </c>
      <c r="N43" s="30">
        <f t="shared" si="39"/>
        <v>651.11536530000001</v>
      </c>
      <c r="O43" s="16">
        <f t="shared" si="25"/>
        <v>332.91</v>
      </c>
      <c r="P43" s="30"/>
      <c r="Q43" s="46"/>
      <c r="R43" s="46"/>
      <c r="S43" s="46"/>
      <c r="T43" s="46"/>
    </row>
    <row r="44" spans="1:20" ht="15.75" x14ac:dyDescent="0.25">
      <c r="A44" s="49"/>
      <c r="B44" s="43"/>
      <c r="C44" s="17" t="s">
        <v>22</v>
      </c>
      <c r="D44" s="18" t="s">
        <v>45</v>
      </c>
      <c r="E44" s="19">
        <v>17</v>
      </c>
      <c r="F44" s="19">
        <v>28</v>
      </c>
      <c r="G44" s="16"/>
      <c r="H44" s="30"/>
      <c r="I44" s="16">
        <v>14.38</v>
      </c>
      <c r="J44" s="30">
        <f t="shared" si="37"/>
        <v>28.124835400000002</v>
      </c>
      <c r="K44" s="16"/>
      <c r="L44" s="30"/>
      <c r="M44" s="16">
        <f t="shared" si="38"/>
        <v>402.64000000000004</v>
      </c>
      <c r="N44" s="30">
        <f t="shared" si="39"/>
        <v>787.49539120000009</v>
      </c>
      <c r="O44" s="16">
        <f t="shared" si="25"/>
        <v>402.64000000000004</v>
      </c>
      <c r="P44" s="30"/>
      <c r="Q44" s="46"/>
      <c r="R44" s="46"/>
      <c r="S44" s="46"/>
      <c r="T44" s="46"/>
    </row>
    <row r="45" spans="1:20" ht="15.75" x14ac:dyDescent="0.25">
      <c r="A45" s="49"/>
      <c r="B45" s="44"/>
      <c r="C45" s="21"/>
      <c r="D45" s="21" t="s">
        <v>49</v>
      </c>
      <c r="E45" s="22">
        <f>SUM(E36:E44)</f>
        <v>214</v>
      </c>
      <c r="F45" s="22">
        <f t="shared" ref="F45" si="40">SUM(F36:F44)</f>
        <v>342</v>
      </c>
      <c r="G45" s="23"/>
      <c r="H45" s="31"/>
      <c r="I45" s="23"/>
      <c r="J45" s="31"/>
      <c r="K45" s="22">
        <f t="shared" ref="K45:O45" si="41">SUM(K36:K44)</f>
        <v>364.08</v>
      </c>
      <c r="L45" s="27">
        <f t="shared" si="41"/>
        <v>712.07858639999995</v>
      </c>
      <c r="M45" s="22">
        <f t="shared" si="41"/>
        <v>4862.6100000000006</v>
      </c>
      <c r="N45" s="27">
        <f t="shared" si="41"/>
        <v>9510.4385163000006</v>
      </c>
      <c r="O45" s="22">
        <f t="shared" si="41"/>
        <v>5226.6900000000005</v>
      </c>
      <c r="P45" s="27">
        <f>O45*1.95583</f>
        <v>10222.517102700001</v>
      </c>
      <c r="Q45" s="46"/>
      <c r="R45" s="46"/>
      <c r="S45" s="46"/>
      <c r="T45" s="46"/>
    </row>
    <row r="46" spans="1:20" ht="15.75" x14ac:dyDescent="0.25">
      <c r="A46" s="49"/>
      <c r="B46" s="42" t="s">
        <v>53</v>
      </c>
      <c r="C46" s="17" t="s">
        <v>23</v>
      </c>
      <c r="D46" s="18" t="s">
        <v>43</v>
      </c>
      <c r="E46" s="19">
        <v>2</v>
      </c>
      <c r="F46" s="19"/>
      <c r="G46" s="16">
        <v>45.51</v>
      </c>
      <c r="H46" s="30">
        <f t="shared" ref="H46:H47" si="42">G46*1.95583</f>
        <v>89.009823299999994</v>
      </c>
      <c r="I46" s="16"/>
      <c r="J46" s="30"/>
      <c r="K46" s="16">
        <f t="shared" ref="K46:K47" si="43">E46*G46</f>
        <v>91.02</v>
      </c>
      <c r="L46" s="30">
        <f t="shared" ref="L46:L47" si="44">E46*H46</f>
        <v>178.01964659999999</v>
      </c>
      <c r="M46" s="16"/>
      <c r="N46" s="30"/>
      <c r="O46" s="16">
        <f t="shared" ref="O46:O47" si="45">K46+M46</f>
        <v>91.02</v>
      </c>
      <c r="P46" s="30"/>
      <c r="Q46" s="46"/>
      <c r="R46" s="46"/>
      <c r="S46" s="46"/>
      <c r="T46" s="46"/>
    </row>
    <row r="47" spans="1:20" ht="15.75" x14ac:dyDescent="0.25">
      <c r="A47" s="49"/>
      <c r="B47" s="43"/>
      <c r="C47" s="17" t="s">
        <v>23</v>
      </c>
      <c r="D47" s="18" t="s">
        <v>44</v>
      </c>
      <c r="E47" s="19">
        <v>1</v>
      </c>
      <c r="F47" s="19"/>
      <c r="G47" s="16">
        <v>45.51</v>
      </c>
      <c r="H47" s="30">
        <f t="shared" si="42"/>
        <v>89.009823299999994</v>
      </c>
      <c r="I47" s="16"/>
      <c r="J47" s="30"/>
      <c r="K47" s="16">
        <f t="shared" si="43"/>
        <v>45.51</v>
      </c>
      <c r="L47" s="30">
        <f t="shared" si="44"/>
        <v>89.009823299999994</v>
      </c>
      <c r="M47" s="16"/>
      <c r="N47" s="30"/>
      <c r="O47" s="16">
        <f t="shared" si="45"/>
        <v>45.51</v>
      </c>
      <c r="P47" s="30"/>
      <c r="Q47" s="46"/>
      <c r="R47" s="46"/>
      <c r="S47" s="46"/>
      <c r="T47" s="46"/>
    </row>
    <row r="48" spans="1:20" ht="15.75" x14ac:dyDescent="0.25">
      <c r="A48" s="49"/>
      <c r="B48" s="43"/>
      <c r="C48" s="17" t="s">
        <v>23</v>
      </c>
      <c r="D48" s="18" t="s">
        <v>47</v>
      </c>
      <c r="E48" s="19">
        <v>1</v>
      </c>
      <c r="F48" s="19">
        <v>2</v>
      </c>
      <c r="G48" s="16"/>
      <c r="H48" s="30"/>
      <c r="I48" s="16">
        <v>14.38</v>
      </c>
      <c r="J48" s="30">
        <f t="shared" ref="J48:J49" si="46">I48*1.95583</f>
        <v>28.124835400000002</v>
      </c>
      <c r="K48" s="16"/>
      <c r="L48" s="30"/>
      <c r="M48" s="16">
        <f t="shared" ref="M48:M49" si="47">F48*I48</f>
        <v>28.76</v>
      </c>
      <c r="N48" s="30">
        <f t="shared" ref="N48:N49" si="48">F48*J48</f>
        <v>56.249670800000004</v>
      </c>
      <c r="O48" s="16">
        <f t="shared" si="25"/>
        <v>28.76</v>
      </c>
      <c r="P48" s="30"/>
      <c r="Q48" s="46"/>
      <c r="R48" s="46"/>
      <c r="S48" s="46"/>
      <c r="T48" s="46"/>
    </row>
    <row r="49" spans="1:20" ht="15.75" x14ac:dyDescent="0.25">
      <c r="A49" s="49"/>
      <c r="B49" s="43"/>
      <c r="C49" s="17" t="s">
        <v>23</v>
      </c>
      <c r="D49" s="18" t="s">
        <v>45</v>
      </c>
      <c r="E49" s="19">
        <v>50</v>
      </c>
      <c r="F49" s="19">
        <v>83</v>
      </c>
      <c r="G49" s="16"/>
      <c r="H49" s="30"/>
      <c r="I49" s="16">
        <v>14.38</v>
      </c>
      <c r="J49" s="30">
        <f t="shared" si="46"/>
        <v>28.124835400000002</v>
      </c>
      <c r="K49" s="16"/>
      <c r="L49" s="30"/>
      <c r="M49" s="16">
        <f t="shared" si="47"/>
        <v>1193.54</v>
      </c>
      <c r="N49" s="30">
        <f t="shared" si="48"/>
        <v>2334.3613382000003</v>
      </c>
      <c r="O49" s="16">
        <f t="shared" si="25"/>
        <v>1193.54</v>
      </c>
      <c r="P49" s="30"/>
      <c r="Q49" s="46"/>
      <c r="R49" s="46"/>
      <c r="S49" s="46"/>
      <c r="T49" s="46"/>
    </row>
    <row r="50" spans="1:20" ht="15.75" x14ac:dyDescent="0.25">
      <c r="A50" s="49"/>
      <c r="B50" s="43"/>
      <c r="C50" s="17" t="s">
        <v>21</v>
      </c>
      <c r="D50" s="18" t="s">
        <v>44</v>
      </c>
      <c r="E50" s="19">
        <v>1</v>
      </c>
      <c r="F50" s="19"/>
      <c r="G50" s="16">
        <v>45.51</v>
      </c>
      <c r="H50" s="30">
        <f>G50*1.95583</f>
        <v>89.009823299999994</v>
      </c>
      <c r="I50" s="16"/>
      <c r="J50" s="30"/>
      <c r="K50" s="16">
        <f>E50*G50</f>
        <v>45.51</v>
      </c>
      <c r="L50" s="30">
        <f>E50*H50</f>
        <v>89.009823299999994</v>
      </c>
      <c r="M50" s="16"/>
      <c r="N50" s="30"/>
      <c r="O50" s="16">
        <f>K50+M50</f>
        <v>45.51</v>
      </c>
      <c r="P50" s="30"/>
      <c r="Q50" s="46"/>
      <c r="R50" s="46"/>
      <c r="S50" s="46"/>
      <c r="T50" s="46"/>
    </row>
    <row r="51" spans="1:20" ht="15.75" x14ac:dyDescent="0.25">
      <c r="A51" s="49"/>
      <c r="B51" s="43"/>
      <c r="C51" s="17" t="s">
        <v>21</v>
      </c>
      <c r="D51" s="18" t="s">
        <v>46</v>
      </c>
      <c r="E51" s="19">
        <v>2</v>
      </c>
      <c r="F51" s="19">
        <v>3</v>
      </c>
      <c r="G51" s="16"/>
      <c r="H51" s="30"/>
      <c r="I51" s="16">
        <v>14.38</v>
      </c>
      <c r="J51" s="30">
        <f t="shared" ref="J51:J55" si="49">I51*1.95583</f>
        <v>28.124835400000002</v>
      </c>
      <c r="K51" s="16"/>
      <c r="L51" s="30"/>
      <c r="M51" s="16">
        <f t="shared" ref="M51:M55" si="50">F51*I51</f>
        <v>43.14</v>
      </c>
      <c r="N51" s="30">
        <f t="shared" ref="N51:N55" si="51">F51*J51</f>
        <v>84.374506200000013</v>
      </c>
      <c r="O51" s="16">
        <f t="shared" si="25"/>
        <v>43.14</v>
      </c>
      <c r="P51" s="30"/>
      <c r="Q51" s="46"/>
      <c r="R51" s="46"/>
      <c r="S51" s="46"/>
      <c r="T51" s="46"/>
    </row>
    <row r="52" spans="1:20" ht="15.75" x14ac:dyDescent="0.25">
      <c r="A52" s="49"/>
      <c r="B52" s="43"/>
      <c r="C52" s="17" t="s">
        <v>21</v>
      </c>
      <c r="D52" s="18" t="s">
        <v>45</v>
      </c>
      <c r="E52" s="19">
        <v>29</v>
      </c>
      <c r="F52" s="19">
        <v>48</v>
      </c>
      <c r="G52" s="16"/>
      <c r="H52" s="30"/>
      <c r="I52" s="16">
        <v>14.38</v>
      </c>
      <c r="J52" s="30">
        <f t="shared" si="49"/>
        <v>28.124835400000002</v>
      </c>
      <c r="K52" s="16"/>
      <c r="L52" s="30"/>
      <c r="M52" s="16">
        <f t="shared" si="50"/>
        <v>690.24</v>
      </c>
      <c r="N52" s="30">
        <f t="shared" si="51"/>
        <v>1349.9920992000002</v>
      </c>
      <c r="O52" s="16">
        <f t="shared" si="25"/>
        <v>690.24</v>
      </c>
      <c r="P52" s="30"/>
      <c r="Q52" s="46"/>
      <c r="R52" s="46"/>
      <c r="S52" s="46"/>
      <c r="T52" s="46"/>
    </row>
    <row r="53" spans="1:20" ht="15.75" x14ac:dyDescent="0.25">
      <c r="A53" s="49"/>
      <c r="B53" s="43"/>
      <c r="C53" s="17" t="s">
        <v>54</v>
      </c>
      <c r="D53" s="18" t="s">
        <v>45</v>
      </c>
      <c r="E53" s="19">
        <v>32</v>
      </c>
      <c r="F53" s="19">
        <v>53</v>
      </c>
      <c r="G53" s="16"/>
      <c r="H53" s="30"/>
      <c r="I53" s="16">
        <v>14.38</v>
      </c>
      <c r="J53" s="30">
        <f t="shared" si="49"/>
        <v>28.124835400000002</v>
      </c>
      <c r="K53" s="16"/>
      <c r="L53" s="30"/>
      <c r="M53" s="16">
        <f t="shared" si="50"/>
        <v>762.14</v>
      </c>
      <c r="N53" s="30">
        <f t="shared" si="51"/>
        <v>1490.6162762000001</v>
      </c>
      <c r="O53" s="16">
        <f t="shared" si="25"/>
        <v>762.14</v>
      </c>
      <c r="P53" s="30"/>
      <c r="Q53" s="46"/>
      <c r="R53" s="46"/>
      <c r="S53" s="46"/>
      <c r="T53" s="46"/>
    </row>
    <row r="54" spans="1:20" ht="15.75" x14ac:dyDescent="0.25">
      <c r="A54" s="49"/>
      <c r="B54" s="43"/>
      <c r="C54" s="17" t="s">
        <v>25</v>
      </c>
      <c r="D54" s="18" t="s">
        <v>45</v>
      </c>
      <c r="E54" s="19">
        <v>10</v>
      </c>
      <c r="F54" s="19">
        <v>17</v>
      </c>
      <c r="G54" s="16"/>
      <c r="H54" s="30"/>
      <c r="I54" s="16">
        <v>12.33</v>
      </c>
      <c r="J54" s="30">
        <f t="shared" si="49"/>
        <v>24.115383900000001</v>
      </c>
      <c r="K54" s="16"/>
      <c r="L54" s="30"/>
      <c r="M54" s="16">
        <f t="shared" si="50"/>
        <v>209.61</v>
      </c>
      <c r="N54" s="30">
        <f t="shared" si="51"/>
        <v>409.9615263</v>
      </c>
      <c r="O54" s="16">
        <f t="shared" si="25"/>
        <v>209.61</v>
      </c>
      <c r="P54" s="30"/>
      <c r="Q54" s="46"/>
      <c r="R54" s="46"/>
      <c r="S54" s="46"/>
      <c r="T54" s="46"/>
    </row>
    <row r="55" spans="1:20" ht="15.75" x14ac:dyDescent="0.25">
      <c r="A55" s="49"/>
      <c r="B55" s="43"/>
      <c r="C55" s="17" t="s">
        <v>22</v>
      </c>
      <c r="D55" s="18" t="s">
        <v>45</v>
      </c>
      <c r="E55" s="19">
        <v>7</v>
      </c>
      <c r="F55" s="19">
        <v>12</v>
      </c>
      <c r="G55" s="16"/>
      <c r="H55" s="30"/>
      <c r="I55" s="16">
        <v>14.38</v>
      </c>
      <c r="J55" s="30">
        <f t="shared" si="49"/>
        <v>28.124835400000002</v>
      </c>
      <c r="K55" s="16"/>
      <c r="L55" s="30"/>
      <c r="M55" s="16">
        <f t="shared" si="50"/>
        <v>172.56</v>
      </c>
      <c r="N55" s="30">
        <f t="shared" si="51"/>
        <v>337.49802480000005</v>
      </c>
      <c r="O55" s="16">
        <f t="shared" si="25"/>
        <v>172.56</v>
      </c>
      <c r="P55" s="30"/>
      <c r="Q55" s="46"/>
      <c r="R55" s="46"/>
      <c r="S55" s="46"/>
      <c r="T55" s="46"/>
    </row>
    <row r="56" spans="1:20" ht="15.75" x14ac:dyDescent="0.25">
      <c r="A56" s="49"/>
      <c r="B56" s="44"/>
      <c r="C56" s="21"/>
      <c r="D56" s="21" t="s">
        <v>49</v>
      </c>
      <c r="E56" s="22">
        <f>SUM(E46:E55)</f>
        <v>135</v>
      </c>
      <c r="F56" s="22">
        <f t="shared" ref="F56" si="52">SUM(F46:F55)</f>
        <v>218</v>
      </c>
      <c r="G56" s="23"/>
      <c r="H56" s="31"/>
      <c r="I56" s="23"/>
      <c r="J56" s="31"/>
      <c r="K56" s="22">
        <f t="shared" ref="K56:O56" si="53">SUM(K46:K55)</f>
        <v>182.04</v>
      </c>
      <c r="L56" s="27">
        <f t="shared" si="53"/>
        <v>356.03929319999997</v>
      </c>
      <c r="M56" s="22">
        <f t="shared" si="53"/>
        <v>3099.9900000000002</v>
      </c>
      <c r="N56" s="27">
        <f t="shared" si="53"/>
        <v>6063.0534416999999</v>
      </c>
      <c r="O56" s="22">
        <f t="shared" si="53"/>
        <v>3282.03</v>
      </c>
      <c r="P56" s="27">
        <f>O56*1.95583</f>
        <v>6419.0927349000003</v>
      </c>
      <c r="Q56" s="46"/>
      <c r="R56" s="46"/>
      <c r="S56" s="46"/>
      <c r="T56" s="46"/>
    </row>
    <row r="57" spans="1:20" ht="15.75" x14ac:dyDescent="0.25">
      <c r="A57" s="49"/>
      <c r="B57" s="42" t="s">
        <v>55</v>
      </c>
      <c r="C57" s="17" t="s">
        <v>21</v>
      </c>
      <c r="D57" s="18" t="s">
        <v>46</v>
      </c>
      <c r="E57" s="19">
        <v>41</v>
      </c>
      <c r="F57" s="19">
        <v>68</v>
      </c>
      <c r="G57" s="16"/>
      <c r="H57" s="30"/>
      <c r="I57" s="16">
        <v>14.38</v>
      </c>
      <c r="J57" s="30">
        <f t="shared" ref="J57:J59" si="54">I57*1.95583</f>
        <v>28.124835400000002</v>
      </c>
      <c r="K57" s="16"/>
      <c r="L57" s="30"/>
      <c r="M57" s="16">
        <f t="shared" ref="M57:M59" si="55">F57*I57</f>
        <v>977.84</v>
      </c>
      <c r="N57" s="30">
        <f t="shared" ref="N57:N59" si="56">F57*J57</f>
        <v>1912.4888072000001</v>
      </c>
      <c r="O57" s="16">
        <f t="shared" si="25"/>
        <v>977.84</v>
      </c>
      <c r="P57" s="30"/>
      <c r="Q57" s="46"/>
      <c r="R57" s="46"/>
      <c r="S57" s="46"/>
      <c r="T57" s="46"/>
    </row>
    <row r="58" spans="1:20" ht="15.75" x14ac:dyDescent="0.25">
      <c r="A58" s="49"/>
      <c r="B58" s="43"/>
      <c r="C58" s="17" t="s">
        <v>21</v>
      </c>
      <c r="D58" s="18" t="s">
        <v>47</v>
      </c>
      <c r="E58" s="19">
        <v>2</v>
      </c>
      <c r="F58" s="19">
        <v>3</v>
      </c>
      <c r="G58" s="16"/>
      <c r="H58" s="30"/>
      <c r="I58" s="16">
        <v>14.38</v>
      </c>
      <c r="J58" s="30">
        <f t="shared" si="54"/>
        <v>28.124835400000002</v>
      </c>
      <c r="K58" s="16"/>
      <c r="L58" s="30"/>
      <c r="M58" s="16">
        <f t="shared" si="55"/>
        <v>43.14</v>
      </c>
      <c r="N58" s="30">
        <f t="shared" si="56"/>
        <v>84.374506200000013</v>
      </c>
      <c r="O58" s="16">
        <f t="shared" si="25"/>
        <v>43.14</v>
      </c>
      <c r="P58" s="30"/>
      <c r="Q58" s="46"/>
      <c r="R58" s="46"/>
      <c r="S58" s="46"/>
      <c r="T58" s="46"/>
    </row>
    <row r="59" spans="1:20" ht="15.75" x14ac:dyDescent="0.25">
      <c r="A59" s="49"/>
      <c r="B59" s="43"/>
      <c r="C59" s="17" t="s">
        <v>21</v>
      </c>
      <c r="D59" s="18" t="s">
        <v>45</v>
      </c>
      <c r="E59" s="19">
        <v>305</v>
      </c>
      <c r="F59" s="19">
        <v>508</v>
      </c>
      <c r="G59" s="16"/>
      <c r="H59" s="30"/>
      <c r="I59" s="16">
        <v>14.38</v>
      </c>
      <c r="J59" s="30">
        <f t="shared" si="54"/>
        <v>28.124835400000002</v>
      </c>
      <c r="K59" s="16"/>
      <c r="L59" s="30"/>
      <c r="M59" s="16">
        <f t="shared" si="55"/>
        <v>7305.04</v>
      </c>
      <c r="N59" s="30">
        <f t="shared" si="56"/>
        <v>14287.416383200001</v>
      </c>
      <c r="O59" s="16">
        <f t="shared" si="25"/>
        <v>7305.04</v>
      </c>
      <c r="P59" s="30"/>
      <c r="Q59" s="46"/>
      <c r="R59" s="46"/>
      <c r="S59" s="46"/>
      <c r="T59" s="46"/>
    </row>
    <row r="60" spans="1:20" ht="15.75" x14ac:dyDescent="0.25">
      <c r="A60" s="49"/>
      <c r="B60" s="43"/>
      <c r="C60" s="17" t="s">
        <v>25</v>
      </c>
      <c r="D60" s="18" t="s">
        <v>43</v>
      </c>
      <c r="E60" s="19">
        <v>9</v>
      </c>
      <c r="F60" s="19"/>
      <c r="G60" s="16">
        <v>42.96</v>
      </c>
      <c r="H60" s="30">
        <f t="shared" ref="H60:H61" si="57">G60*1.95583</f>
        <v>84.0224568</v>
      </c>
      <c r="I60" s="16"/>
      <c r="J60" s="30"/>
      <c r="K60" s="16">
        <f t="shared" ref="K60:K61" si="58">E60*G60</f>
        <v>386.64</v>
      </c>
      <c r="L60" s="30">
        <f t="shared" ref="L60:L61" si="59">E60*H60</f>
        <v>756.20211119999999</v>
      </c>
      <c r="M60" s="16"/>
      <c r="N60" s="30"/>
      <c r="O60" s="16">
        <f t="shared" si="25"/>
        <v>386.64</v>
      </c>
      <c r="P60" s="30"/>
      <c r="Q60" s="46"/>
      <c r="R60" s="46"/>
      <c r="S60" s="46"/>
      <c r="T60" s="46"/>
    </row>
    <row r="61" spans="1:20" ht="15.75" x14ac:dyDescent="0.25">
      <c r="A61" s="49"/>
      <c r="B61" s="43"/>
      <c r="C61" s="17" t="s">
        <v>25</v>
      </c>
      <c r="D61" s="18" t="s">
        <v>44</v>
      </c>
      <c r="E61" s="19">
        <v>5</v>
      </c>
      <c r="F61" s="19"/>
      <c r="G61" s="16">
        <v>42.96</v>
      </c>
      <c r="H61" s="30">
        <f t="shared" si="57"/>
        <v>84.0224568</v>
      </c>
      <c r="I61" s="16"/>
      <c r="J61" s="30"/>
      <c r="K61" s="16">
        <f t="shared" si="58"/>
        <v>214.8</v>
      </c>
      <c r="L61" s="30">
        <f t="shared" si="59"/>
        <v>420.11228399999999</v>
      </c>
      <c r="M61" s="16"/>
      <c r="N61" s="30"/>
      <c r="O61" s="16">
        <f t="shared" si="25"/>
        <v>214.8</v>
      </c>
      <c r="P61" s="30"/>
      <c r="Q61" s="46"/>
      <c r="R61" s="46"/>
      <c r="S61" s="46"/>
      <c r="T61" s="46"/>
    </row>
    <row r="62" spans="1:20" ht="15.75" x14ac:dyDescent="0.25">
      <c r="A62" s="49"/>
      <c r="B62" s="43"/>
      <c r="C62" s="17" t="s">
        <v>25</v>
      </c>
      <c r="D62" s="18" t="s">
        <v>46</v>
      </c>
      <c r="E62" s="19">
        <v>1</v>
      </c>
      <c r="F62" s="19">
        <v>2</v>
      </c>
      <c r="G62" s="16"/>
      <c r="H62" s="30"/>
      <c r="I62" s="16">
        <v>12.33</v>
      </c>
      <c r="J62" s="30">
        <f t="shared" ref="J62:J68" si="60">I62*1.95583</f>
        <v>24.115383900000001</v>
      </c>
      <c r="K62" s="16"/>
      <c r="L62" s="30"/>
      <c r="M62" s="16">
        <f t="shared" ref="M62:M68" si="61">F62*I62</f>
        <v>24.66</v>
      </c>
      <c r="N62" s="30">
        <f t="shared" ref="N62:N68" si="62">F62*J62</f>
        <v>48.230767800000002</v>
      </c>
      <c r="O62" s="16">
        <f t="shared" si="25"/>
        <v>24.66</v>
      </c>
      <c r="P62" s="30"/>
      <c r="Q62" s="46"/>
      <c r="R62" s="46"/>
      <c r="S62" s="46"/>
      <c r="T62" s="46"/>
    </row>
    <row r="63" spans="1:20" ht="15.75" x14ac:dyDescent="0.25">
      <c r="A63" s="49"/>
      <c r="B63" s="43"/>
      <c r="C63" s="17" t="s">
        <v>25</v>
      </c>
      <c r="D63" s="18" t="s">
        <v>45</v>
      </c>
      <c r="E63" s="19">
        <v>59</v>
      </c>
      <c r="F63" s="19">
        <v>98</v>
      </c>
      <c r="G63" s="16"/>
      <c r="H63" s="30"/>
      <c r="I63" s="16">
        <v>12.33</v>
      </c>
      <c r="J63" s="30">
        <f t="shared" si="60"/>
        <v>24.115383900000001</v>
      </c>
      <c r="K63" s="16"/>
      <c r="L63" s="30"/>
      <c r="M63" s="16">
        <f t="shared" si="61"/>
        <v>1208.3399999999999</v>
      </c>
      <c r="N63" s="30">
        <f t="shared" si="62"/>
        <v>2363.3076222</v>
      </c>
      <c r="O63" s="16">
        <f t="shared" si="25"/>
        <v>1208.3399999999999</v>
      </c>
      <c r="P63" s="30"/>
      <c r="Q63" s="46"/>
      <c r="R63" s="46"/>
      <c r="S63" s="46"/>
      <c r="T63" s="46"/>
    </row>
    <row r="64" spans="1:20" ht="15.75" x14ac:dyDescent="0.25">
      <c r="A64" s="49"/>
      <c r="B64" s="43"/>
      <c r="C64" s="17" t="s">
        <v>51</v>
      </c>
      <c r="D64" s="18" t="s">
        <v>45</v>
      </c>
      <c r="E64" s="19">
        <v>13</v>
      </c>
      <c r="F64" s="19">
        <v>22</v>
      </c>
      <c r="G64" s="16"/>
      <c r="H64" s="30"/>
      <c r="I64" s="16">
        <v>14.38</v>
      </c>
      <c r="J64" s="30">
        <f t="shared" si="60"/>
        <v>28.124835400000002</v>
      </c>
      <c r="K64" s="16"/>
      <c r="L64" s="30"/>
      <c r="M64" s="16">
        <f t="shared" si="61"/>
        <v>316.36</v>
      </c>
      <c r="N64" s="30">
        <f t="shared" si="62"/>
        <v>618.7463788</v>
      </c>
      <c r="O64" s="16">
        <f t="shared" si="25"/>
        <v>316.36</v>
      </c>
      <c r="P64" s="30"/>
      <c r="Q64" s="46"/>
      <c r="R64" s="46"/>
      <c r="S64" s="46"/>
      <c r="T64" s="46"/>
    </row>
    <row r="65" spans="1:20" ht="15.75" x14ac:dyDescent="0.25">
      <c r="A65" s="49"/>
      <c r="B65" s="43"/>
      <c r="C65" s="17" t="s">
        <v>23</v>
      </c>
      <c r="D65" s="18" t="s">
        <v>45</v>
      </c>
      <c r="E65" s="19">
        <v>2</v>
      </c>
      <c r="F65" s="19">
        <v>3</v>
      </c>
      <c r="G65" s="16"/>
      <c r="H65" s="30"/>
      <c r="I65" s="16">
        <v>14.38</v>
      </c>
      <c r="J65" s="30">
        <f t="shared" si="60"/>
        <v>28.124835400000002</v>
      </c>
      <c r="K65" s="16"/>
      <c r="L65" s="30"/>
      <c r="M65" s="16">
        <f t="shared" si="61"/>
        <v>43.14</v>
      </c>
      <c r="N65" s="30">
        <f t="shared" si="62"/>
        <v>84.374506200000013</v>
      </c>
      <c r="O65" s="16">
        <f t="shared" si="25"/>
        <v>43.14</v>
      </c>
      <c r="P65" s="30"/>
      <c r="Q65" s="46"/>
      <c r="R65" s="46"/>
      <c r="S65" s="46"/>
      <c r="T65" s="46"/>
    </row>
    <row r="66" spans="1:20" ht="15.75" x14ac:dyDescent="0.25">
      <c r="A66" s="49"/>
      <c r="B66" s="43"/>
      <c r="C66" s="17" t="s">
        <v>56</v>
      </c>
      <c r="D66" s="18" t="s">
        <v>45</v>
      </c>
      <c r="E66" s="19">
        <v>2</v>
      </c>
      <c r="F66" s="19">
        <v>3</v>
      </c>
      <c r="G66" s="16"/>
      <c r="H66" s="30"/>
      <c r="I66" s="16">
        <v>14.38</v>
      </c>
      <c r="J66" s="30">
        <f t="shared" si="60"/>
        <v>28.124835400000002</v>
      </c>
      <c r="K66" s="16"/>
      <c r="L66" s="30"/>
      <c r="M66" s="16">
        <f t="shared" si="61"/>
        <v>43.14</v>
      </c>
      <c r="N66" s="30">
        <f t="shared" si="62"/>
        <v>84.374506200000013</v>
      </c>
      <c r="O66" s="16">
        <f t="shared" si="25"/>
        <v>43.14</v>
      </c>
      <c r="P66" s="30"/>
      <c r="Q66" s="46"/>
      <c r="R66" s="46"/>
      <c r="S66" s="46"/>
      <c r="T66" s="46"/>
    </row>
    <row r="67" spans="1:20" ht="15.75" x14ac:dyDescent="0.25">
      <c r="A67" s="49"/>
      <c r="B67" s="43"/>
      <c r="C67" s="17" t="s">
        <v>22</v>
      </c>
      <c r="D67" s="18" t="s">
        <v>46</v>
      </c>
      <c r="E67" s="19">
        <v>3</v>
      </c>
      <c r="F67" s="19">
        <v>5</v>
      </c>
      <c r="G67" s="16"/>
      <c r="H67" s="30"/>
      <c r="I67" s="16">
        <v>14.38</v>
      </c>
      <c r="J67" s="30">
        <f t="shared" si="60"/>
        <v>28.124835400000002</v>
      </c>
      <c r="K67" s="16"/>
      <c r="L67" s="30"/>
      <c r="M67" s="16">
        <f t="shared" si="61"/>
        <v>71.900000000000006</v>
      </c>
      <c r="N67" s="30">
        <f t="shared" si="62"/>
        <v>140.624177</v>
      </c>
      <c r="O67" s="16">
        <f t="shared" si="25"/>
        <v>71.900000000000006</v>
      </c>
      <c r="P67" s="30"/>
      <c r="Q67" s="46"/>
      <c r="R67" s="46"/>
      <c r="S67" s="46"/>
      <c r="T67" s="46"/>
    </row>
    <row r="68" spans="1:20" ht="15.75" x14ac:dyDescent="0.25">
      <c r="A68" s="49"/>
      <c r="B68" s="43"/>
      <c r="C68" s="17" t="s">
        <v>22</v>
      </c>
      <c r="D68" s="18" t="s">
        <v>45</v>
      </c>
      <c r="E68" s="19">
        <v>13</v>
      </c>
      <c r="F68" s="19">
        <v>22</v>
      </c>
      <c r="G68" s="16"/>
      <c r="H68" s="30"/>
      <c r="I68" s="16">
        <v>14.38</v>
      </c>
      <c r="J68" s="30">
        <f t="shared" si="60"/>
        <v>28.124835400000002</v>
      </c>
      <c r="K68" s="16"/>
      <c r="L68" s="30"/>
      <c r="M68" s="16">
        <f t="shared" si="61"/>
        <v>316.36</v>
      </c>
      <c r="N68" s="30">
        <f t="shared" si="62"/>
        <v>618.7463788</v>
      </c>
      <c r="O68" s="16">
        <f t="shared" si="25"/>
        <v>316.36</v>
      </c>
      <c r="P68" s="30"/>
      <c r="Q68" s="46"/>
      <c r="R68" s="46"/>
      <c r="S68" s="46"/>
      <c r="T68" s="46"/>
    </row>
    <row r="69" spans="1:20" ht="15.75" x14ac:dyDescent="0.25">
      <c r="A69" s="49"/>
      <c r="B69" s="44"/>
      <c r="C69" s="21"/>
      <c r="D69" s="21" t="s">
        <v>49</v>
      </c>
      <c r="E69" s="22">
        <f>SUM(E57:E68)</f>
        <v>455</v>
      </c>
      <c r="F69" s="22">
        <f t="shared" ref="F69" si="63">SUM(F57:F68)</f>
        <v>734</v>
      </c>
      <c r="G69" s="23"/>
      <c r="H69" s="31"/>
      <c r="I69" s="23"/>
      <c r="J69" s="31"/>
      <c r="K69" s="22">
        <f t="shared" ref="K69:O69" si="64">SUM(K57:K68)</f>
        <v>601.44000000000005</v>
      </c>
      <c r="L69" s="27">
        <f t="shared" si="64"/>
        <v>1176.3143952</v>
      </c>
      <c r="M69" s="22">
        <f t="shared" si="64"/>
        <v>10349.92</v>
      </c>
      <c r="N69" s="27">
        <f t="shared" si="64"/>
        <v>20242.684033600006</v>
      </c>
      <c r="O69" s="22">
        <f t="shared" si="64"/>
        <v>10951.359999999999</v>
      </c>
      <c r="P69" s="27">
        <f>O69*1.95583</f>
        <v>21418.998428799998</v>
      </c>
      <c r="Q69" s="46"/>
      <c r="R69" s="46"/>
      <c r="S69" s="46"/>
      <c r="T69" s="46"/>
    </row>
    <row r="70" spans="1:20" ht="15.75" x14ac:dyDescent="0.25">
      <c r="A70" s="49"/>
      <c r="B70" s="42" t="s">
        <v>57</v>
      </c>
      <c r="C70" s="17" t="s">
        <v>21</v>
      </c>
      <c r="D70" s="18" t="s">
        <v>46</v>
      </c>
      <c r="E70" s="19">
        <v>47</v>
      </c>
      <c r="F70" s="19">
        <v>78</v>
      </c>
      <c r="G70" s="16"/>
      <c r="H70" s="30"/>
      <c r="I70" s="16">
        <v>14.38</v>
      </c>
      <c r="J70" s="30">
        <f t="shared" ref="J70:J74" si="65">I70*1.95583</f>
        <v>28.124835400000002</v>
      </c>
      <c r="K70" s="16"/>
      <c r="L70" s="30"/>
      <c r="M70" s="16">
        <f t="shared" ref="M70:M74" si="66">F70*I70</f>
        <v>1121.6400000000001</v>
      </c>
      <c r="N70" s="30">
        <f t="shared" ref="N70:N74" si="67">F70*J70</f>
        <v>2193.7371612000002</v>
      </c>
      <c r="O70" s="16">
        <f t="shared" si="25"/>
        <v>1121.6400000000001</v>
      </c>
      <c r="P70" s="30"/>
      <c r="Q70" s="46"/>
      <c r="R70" s="46"/>
      <c r="S70" s="46"/>
      <c r="T70" s="46"/>
    </row>
    <row r="71" spans="1:20" ht="15.75" x14ac:dyDescent="0.25">
      <c r="A71" s="49"/>
      <c r="B71" s="43"/>
      <c r="C71" s="17" t="s">
        <v>21</v>
      </c>
      <c r="D71" s="18" t="s">
        <v>47</v>
      </c>
      <c r="E71" s="19">
        <v>10</v>
      </c>
      <c r="F71" s="19">
        <v>17</v>
      </c>
      <c r="G71" s="16"/>
      <c r="H71" s="30"/>
      <c r="I71" s="16">
        <v>14.38</v>
      </c>
      <c r="J71" s="30">
        <f t="shared" si="65"/>
        <v>28.124835400000002</v>
      </c>
      <c r="K71" s="16"/>
      <c r="L71" s="30"/>
      <c r="M71" s="16">
        <f t="shared" si="66"/>
        <v>244.46</v>
      </c>
      <c r="N71" s="30">
        <f t="shared" si="67"/>
        <v>478.12220180000003</v>
      </c>
      <c r="O71" s="16">
        <f t="shared" si="25"/>
        <v>244.46</v>
      </c>
      <c r="P71" s="30"/>
      <c r="Q71" s="46"/>
      <c r="R71" s="46"/>
      <c r="S71" s="46"/>
      <c r="T71" s="46"/>
    </row>
    <row r="72" spans="1:20" ht="15.75" x14ac:dyDescent="0.25">
      <c r="A72" s="49"/>
      <c r="B72" s="43"/>
      <c r="C72" s="17" t="s">
        <v>21</v>
      </c>
      <c r="D72" s="18" t="s">
        <v>45</v>
      </c>
      <c r="E72" s="19">
        <v>364</v>
      </c>
      <c r="F72" s="19">
        <v>607</v>
      </c>
      <c r="G72" s="16"/>
      <c r="H72" s="30"/>
      <c r="I72" s="16">
        <v>14.38</v>
      </c>
      <c r="J72" s="30">
        <f t="shared" si="65"/>
        <v>28.124835400000002</v>
      </c>
      <c r="K72" s="16"/>
      <c r="L72" s="30"/>
      <c r="M72" s="16">
        <f t="shared" si="66"/>
        <v>8728.66</v>
      </c>
      <c r="N72" s="30">
        <f t="shared" si="67"/>
        <v>17071.775087800001</v>
      </c>
      <c r="O72" s="16">
        <f t="shared" si="25"/>
        <v>8728.66</v>
      </c>
      <c r="P72" s="30"/>
      <c r="Q72" s="46"/>
      <c r="R72" s="46"/>
      <c r="S72" s="46"/>
      <c r="T72" s="46"/>
    </row>
    <row r="73" spans="1:20" ht="15.75" x14ac:dyDescent="0.25">
      <c r="A73" s="49"/>
      <c r="B73" s="43"/>
      <c r="C73" s="17" t="s">
        <v>51</v>
      </c>
      <c r="D73" s="18" t="s">
        <v>45</v>
      </c>
      <c r="E73" s="19">
        <v>26</v>
      </c>
      <c r="F73" s="19">
        <v>43</v>
      </c>
      <c r="G73" s="16"/>
      <c r="H73" s="30"/>
      <c r="I73" s="16">
        <v>14.38</v>
      </c>
      <c r="J73" s="30">
        <f t="shared" si="65"/>
        <v>28.124835400000002</v>
      </c>
      <c r="K73" s="16"/>
      <c r="L73" s="30"/>
      <c r="M73" s="16">
        <f t="shared" si="66"/>
        <v>618.34</v>
      </c>
      <c r="N73" s="30">
        <f t="shared" si="67"/>
        <v>1209.3679222000001</v>
      </c>
      <c r="O73" s="16">
        <f t="shared" si="25"/>
        <v>618.34</v>
      </c>
      <c r="P73" s="30"/>
      <c r="Q73" s="46"/>
      <c r="R73" s="46"/>
      <c r="S73" s="46"/>
      <c r="T73" s="46"/>
    </row>
    <row r="74" spans="1:20" ht="15.75" x14ac:dyDescent="0.25">
      <c r="A74" s="49"/>
      <c r="B74" s="43"/>
      <c r="C74" s="17" t="s">
        <v>23</v>
      </c>
      <c r="D74" s="18" t="s">
        <v>45</v>
      </c>
      <c r="E74" s="19">
        <v>5</v>
      </c>
      <c r="F74" s="19">
        <v>8</v>
      </c>
      <c r="G74" s="16"/>
      <c r="H74" s="30"/>
      <c r="I74" s="16">
        <v>14.38</v>
      </c>
      <c r="J74" s="30">
        <f t="shared" si="65"/>
        <v>28.124835400000002</v>
      </c>
      <c r="K74" s="16"/>
      <c r="L74" s="30"/>
      <c r="M74" s="16">
        <f t="shared" si="66"/>
        <v>115.04</v>
      </c>
      <c r="N74" s="30">
        <f t="shared" si="67"/>
        <v>224.99868320000002</v>
      </c>
      <c r="O74" s="16">
        <f t="shared" si="25"/>
        <v>115.04</v>
      </c>
      <c r="P74" s="30"/>
      <c r="Q74" s="46"/>
      <c r="R74" s="46"/>
      <c r="S74" s="46"/>
      <c r="T74" s="46"/>
    </row>
    <row r="75" spans="1:20" ht="15.75" x14ac:dyDescent="0.25">
      <c r="A75" s="49"/>
      <c r="B75" s="43"/>
      <c r="C75" s="17" t="s">
        <v>25</v>
      </c>
      <c r="D75" s="18" t="s">
        <v>43</v>
      </c>
      <c r="E75" s="19">
        <v>2</v>
      </c>
      <c r="F75" s="19"/>
      <c r="G75" s="16">
        <v>42.96</v>
      </c>
      <c r="H75" s="30">
        <f t="shared" ref="H75:H76" si="68">G75*1.95583</f>
        <v>84.0224568</v>
      </c>
      <c r="I75" s="16"/>
      <c r="J75" s="30"/>
      <c r="K75" s="16">
        <f t="shared" ref="K75:K76" si="69">E75*G75</f>
        <v>85.92</v>
      </c>
      <c r="L75" s="30">
        <f t="shared" ref="L75:L76" si="70">E75*H75</f>
        <v>168.0449136</v>
      </c>
      <c r="M75" s="16"/>
      <c r="N75" s="30"/>
      <c r="O75" s="16">
        <f t="shared" si="25"/>
        <v>85.92</v>
      </c>
      <c r="P75" s="30"/>
      <c r="Q75" s="46"/>
      <c r="R75" s="46"/>
      <c r="S75" s="46"/>
      <c r="T75" s="46"/>
    </row>
    <row r="76" spans="1:20" ht="15.75" x14ac:dyDescent="0.25">
      <c r="A76" s="49"/>
      <c r="B76" s="43"/>
      <c r="C76" s="17" t="s">
        <v>25</v>
      </c>
      <c r="D76" s="18" t="s">
        <v>44</v>
      </c>
      <c r="E76" s="19">
        <v>2</v>
      </c>
      <c r="F76" s="19"/>
      <c r="G76" s="16">
        <v>42.96</v>
      </c>
      <c r="H76" s="30">
        <f t="shared" si="68"/>
        <v>84.0224568</v>
      </c>
      <c r="I76" s="16"/>
      <c r="J76" s="30"/>
      <c r="K76" s="16">
        <f t="shared" si="69"/>
        <v>85.92</v>
      </c>
      <c r="L76" s="30">
        <f t="shared" si="70"/>
        <v>168.0449136</v>
      </c>
      <c r="M76" s="16"/>
      <c r="N76" s="30"/>
      <c r="O76" s="16">
        <f t="shared" si="25"/>
        <v>85.92</v>
      </c>
      <c r="P76" s="30"/>
      <c r="Q76" s="46"/>
      <c r="R76" s="46"/>
      <c r="S76" s="46"/>
      <c r="T76" s="46"/>
    </row>
    <row r="77" spans="1:20" ht="15.75" x14ac:dyDescent="0.25">
      <c r="A77" s="49"/>
      <c r="B77" s="43"/>
      <c r="C77" s="17" t="s">
        <v>25</v>
      </c>
      <c r="D77" s="18" t="s">
        <v>46</v>
      </c>
      <c r="E77" s="19">
        <v>1</v>
      </c>
      <c r="F77" s="19">
        <v>2</v>
      </c>
      <c r="G77" s="16"/>
      <c r="H77" s="30"/>
      <c r="I77" s="16">
        <v>12.33</v>
      </c>
      <c r="J77" s="30">
        <f t="shared" ref="J77:J80" si="71">I77*1.95583</f>
        <v>24.115383900000001</v>
      </c>
      <c r="K77" s="16"/>
      <c r="L77" s="30"/>
      <c r="M77" s="16">
        <f t="shared" ref="M77:M80" si="72">F77*I77</f>
        <v>24.66</v>
      </c>
      <c r="N77" s="30">
        <f t="shared" ref="N77:N80" si="73">F77*J77</f>
        <v>48.230767800000002</v>
      </c>
      <c r="O77" s="16">
        <f t="shared" si="25"/>
        <v>24.66</v>
      </c>
      <c r="P77" s="30"/>
      <c r="Q77" s="46"/>
      <c r="R77" s="46"/>
      <c r="S77" s="46"/>
      <c r="T77" s="46"/>
    </row>
    <row r="78" spans="1:20" ht="15.75" x14ac:dyDescent="0.25">
      <c r="A78" s="49"/>
      <c r="B78" s="43"/>
      <c r="C78" s="17" t="s">
        <v>25</v>
      </c>
      <c r="D78" s="18" t="s">
        <v>45</v>
      </c>
      <c r="E78" s="19">
        <v>21</v>
      </c>
      <c r="F78" s="19">
        <v>35</v>
      </c>
      <c r="G78" s="16"/>
      <c r="H78" s="30"/>
      <c r="I78" s="16">
        <v>12.33</v>
      </c>
      <c r="J78" s="30">
        <f t="shared" si="71"/>
        <v>24.115383900000001</v>
      </c>
      <c r="K78" s="16"/>
      <c r="L78" s="30"/>
      <c r="M78" s="16">
        <f t="shared" si="72"/>
        <v>431.55</v>
      </c>
      <c r="N78" s="30">
        <f t="shared" si="73"/>
        <v>844.03843649999999</v>
      </c>
      <c r="O78" s="16">
        <f t="shared" si="25"/>
        <v>431.55</v>
      </c>
      <c r="P78" s="30"/>
      <c r="Q78" s="46"/>
      <c r="R78" s="46"/>
      <c r="S78" s="46"/>
      <c r="T78" s="46"/>
    </row>
    <row r="79" spans="1:20" ht="15.75" x14ac:dyDescent="0.25">
      <c r="A79" s="49"/>
      <c r="B79" s="43"/>
      <c r="C79" s="17" t="s">
        <v>22</v>
      </c>
      <c r="D79" s="18" t="s">
        <v>46</v>
      </c>
      <c r="E79" s="19">
        <v>2</v>
      </c>
      <c r="F79" s="19">
        <v>3</v>
      </c>
      <c r="G79" s="16"/>
      <c r="H79" s="30"/>
      <c r="I79" s="16">
        <v>14.38</v>
      </c>
      <c r="J79" s="30">
        <f t="shared" si="71"/>
        <v>28.124835400000002</v>
      </c>
      <c r="K79" s="16"/>
      <c r="L79" s="30"/>
      <c r="M79" s="16">
        <f t="shared" si="72"/>
        <v>43.14</v>
      </c>
      <c r="N79" s="30">
        <f t="shared" si="73"/>
        <v>84.374506200000013</v>
      </c>
      <c r="O79" s="16">
        <f t="shared" si="25"/>
        <v>43.14</v>
      </c>
      <c r="P79" s="30"/>
      <c r="Q79" s="46"/>
      <c r="R79" s="46"/>
      <c r="S79" s="46"/>
      <c r="T79" s="46"/>
    </row>
    <row r="80" spans="1:20" ht="15.75" x14ac:dyDescent="0.25">
      <c r="A80" s="49"/>
      <c r="B80" s="43"/>
      <c r="C80" s="17" t="s">
        <v>22</v>
      </c>
      <c r="D80" s="18" t="s">
        <v>45</v>
      </c>
      <c r="E80" s="19">
        <v>15</v>
      </c>
      <c r="F80" s="19">
        <v>25</v>
      </c>
      <c r="G80" s="16"/>
      <c r="H80" s="30"/>
      <c r="I80" s="16">
        <v>14.38</v>
      </c>
      <c r="J80" s="30">
        <f t="shared" si="71"/>
        <v>28.124835400000002</v>
      </c>
      <c r="K80" s="16"/>
      <c r="L80" s="30"/>
      <c r="M80" s="16">
        <f t="shared" si="72"/>
        <v>359.5</v>
      </c>
      <c r="N80" s="30">
        <f t="shared" si="73"/>
        <v>703.12088500000004</v>
      </c>
      <c r="O80" s="16">
        <f t="shared" si="25"/>
        <v>359.5</v>
      </c>
      <c r="P80" s="30"/>
      <c r="Q80" s="46"/>
      <c r="R80" s="46"/>
      <c r="S80" s="46"/>
      <c r="T80" s="46"/>
    </row>
    <row r="81" spans="1:20" ht="15.75" x14ac:dyDescent="0.25">
      <c r="A81" s="49"/>
      <c r="B81" s="44"/>
      <c r="C81" s="21"/>
      <c r="D81" s="21" t="s">
        <v>49</v>
      </c>
      <c r="E81" s="22">
        <f>SUM(E70:E80)</f>
        <v>495</v>
      </c>
      <c r="F81" s="22">
        <f t="shared" ref="F81" si="74">SUM(F70:F80)</f>
        <v>818</v>
      </c>
      <c r="G81" s="23"/>
      <c r="H81" s="31"/>
      <c r="I81" s="23"/>
      <c r="J81" s="31"/>
      <c r="K81" s="22">
        <f t="shared" ref="K81:O81" si="75">SUM(K70:K80)</f>
        <v>171.84</v>
      </c>
      <c r="L81" s="27">
        <f t="shared" si="75"/>
        <v>336.0898272</v>
      </c>
      <c r="M81" s="22">
        <f t="shared" si="75"/>
        <v>11686.99</v>
      </c>
      <c r="N81" s="27">
        <f t="shared" si="75"/>
        <v>22857.7656517</v>
      </c>
      <c r="O81" s="22">
        <f t="shared" si="75"/>
        <v>11858.83</v>
      </c>
      <c r="P81" s="27">
        <f>O81*1.95583</f>
        <v>23193.855478900001</v>
      </c>
      <c r="Q81" s="46"/>
      <c r="R81" s="46"/>
      <c r="S81" s="46"/>
      <c r="T81" s="46"/>
    </row>
    <row r="82" spans="1:20" ht="15.75" x14ac:dyDescent="0.25">
      <c r="A82" s="49"/>
      <c r="B82" s="42" t="s">
        <v>58</v>
      </c>
      <c r="C82" s="17" t="s">
        <v>26</v>
      </c>
      <c r="D82" s="18" t="s">
        <v>43</v>
      </c>
      <c r="E82" s="19">
        <v>52</v>
      </c>
      <c r="F82" s="19"/>
      <c r="G82" s="16">
        <v>88.97</v>
      </c>
      <c r="H82" s="30">
        <f t="shared" ref="H82:H83" si="76">G82*1.95583</f>
        <v>174.0101951</v>
      </c>
      <c r="I82" s="16"/>
      <c r="J82" s="30"/>
      <c r="K82" s="16">
        <f t="shared" ref="K82:K83" si="77">E82*G82</f>
        <v>4626.4399999999996</v>
      </c>
      <c r="L82" s="30">
        <f t="shared" ref="L82:L83" si="78">E82*H82</f>
        <v>9048.5301452000003</v>
      </c>
      <c r="M82" s="16"/>
      <c r="N82" s="30"/>
      <c r="O82" s="16">
        <f t="shared" ref="O82:O83" si="79">K82+M82</f>
        <v>4626.4399999999996</v>
      </c>
      <c r="P82" s="30"/>
      <c r="Q82" s="46"/>
      <c r="R82" s="46"/>
      <c r="S82" s="46"/>
      <c r="T82" s="46"/>
    </row>
    <row r="83" spans="1:20" ht="15.75" x14ac:dyDescent="0.25">
      <c r="A83" s="49"/>
      <c r="B83" s="43"/>
      <c r="C83" s="17" t="s">
        <v>26</v>
      </c>
      <c r="D83" s="18" t="s">
        <v>44</v>
      </c>
      <c r="E83" s="19">
        <v>43</v>
      </c>
      <c r="F83" s="19"/>
      <c r="G83" s="16">
        <v>76.19</v>
      </c>
      <c r="H83" s="30">
        <f t="shared" si="76"/>
        <v>149.0146877</v>
      </c>
      <c r="I83" s="16"/>
      <c r="J83" s="30"/>
      <c r="K83" s="16">
        <f t="shared" si="77"/>
        <v>3276.17</v>
      </c>
      <c r="L83" s="30">
        <f t="shared" si="78"/>
        <v>6407.6315710999997</v>
      </c>
      <c r="M83" s="16"/>
      <c r="N83" s="30"/>
      <c r="O83" s="16">
        <f t="shared" si="79"/>
        <v>3276.17</v>
      </c>
      <c r="P83" s="30"/>
      <c r="Q83" s="46"/>
      <c r="R83" s="46"/>
      <c r="S83" s="46"/>
      <c r="T83" s="46"/>
    </row>
    <row r="84" spans="1:20" ht="15.75" x14ac:dyDescent="0.25">
      <c r="A84" s="49"/>
      <c r="B84" s="43"/>
      <c r="C84" s="17" t="s">
        <v>26</v>
      </c>
      <c r="D84" s="18" t="s">
        <v>46</v>
      </c>
      <c r="E84" s="19">
        <v>3</v>
      </c>
      <c r="F84" s="19">
        <v>5</v>
      </c>
      <c r="G84" s="16"/>
      <c r="H84" s="30"/>
      <c r="I84" s="16">
        <v>14.38</v>
      </c>
      <c r="J84" s="30">
        <f t="shared" ref="J84:J86" si="80">I84*1.95583</f>
        <v>28.124835400000002</v>
      </c>
      <c r="K84" s="16"/>
      <c r="L84" s="30"/>
      <c r="M84" s="16">
        <f t="shared" ref="M84:M86" si="81">F84*I84</f>
        <v>71.900000000000006</v>
      </c>
      <c r="N84" s="30">
        <f t="shared" ref="N84:N86" si="82">F84*J84</f>
        <v>140.624177</v>
      </c>
      <c r="O84" s="16">
        <f t="shared" si="25"/>
        <v>71.900000000000006</v>
      </c>
      <c r="P84" s="30"/>
      <c r="Q84" s="46"/>
      <c r="R84" s="46"/>
      <c r="S84" s="46"/>
      <c r="T84" s="46"/>
    </row>
    <row r="85" spans="1:20" ht="15.75" x14ac:dyDescent="0.25">
      <c r="A85" s="49"/>
      <c r="B85" s="43"/>
      <c r="C85" s="17" t="s">
        <v>26</v>
      </c>
      <c r="D85" s="18" t="s">
        <v>47</v>
      </c>
      <c r="E85" s="19">
        <v>11</v>
      </c>
      <c r="F85" s="19">
        <v>18</v>
      </c>
      <c r="G85" s="16"/>
      <c r="H85" s="30"/>
      <c r="I85" s="16">
        <v>14.38</v>
      </c>
      <c r="J85" s="30">
        <f t="shared" si="80"/>
        <v>28.124835400000002</v>
      </c>
      <c r="K85" s="16"/>
      <c r="L85" s="30"/>
      <c r="M85" s="16">
        <f t="shared" si="81"/>
        <v>258.84000000000003</v>
      </c>
      <c r="N85" s="30">
        <f t="shared" si="82"/>
        <v>506.24703720000002</v>
      </c>
      <c r="O85" s="16">
        <f t="shared" si="25"/>
        <v>258.84000000000003</v>
      </c>
      <c r="P85" s="30"/>
      <c r="Q85" s="46"/>
      <c r="R85" s="46"/>
      <c r="S85" s="46"/>
      <c r="T85" s="46"/>
    </row>
    <row r="86" spans="1:20" ht="15.75" x14ac:dyDescent="0.25">
      <c r="A86" s="49"/>
      <c r="B86" s="43"/>
      <c r="C86" s="17" t="s">
        <v>26</v>
      </c>
      <c r="D86" s="18" t="s">
        <v>45</v>
      </c>
      <c r="E86" s="19">
        <v>464</v>
      </c>
      <c r="F86" s="19">
        <v>773</v>
      </c>
      <c r="G86" s="16"/>
      <c r="H86" s="30"/>
      <c r="I86" s="16">
        <v>14.38</v>
      </c>
      <c r="J86" s="30">
        <f t="shared" si="80"/>
        <v>28.124835400000002</v>
      </c>
      <c r="K86" s="16"/>
      <c r="L86" s="30"/>
      <c r="M86" s="16">
        <f t="shared" si="81"/>
        <v>11115.74</v>
      </c>
      <c r="N86" s="30">
        <f t="shared" si="82"/>
        <v>21740.497764200001</v>
      </c>
      <c r="O86" s="16">
        <f t="shared" ref="O86:O141" si="83">K86+M86</f>
        <v>11115.74</v>
      </c>
      <c r="P86" s="30"/>
      <c r="Q86" s="46"/>
      <c r="R86" s="46"/>
      <c r="S86" s="46"/>
      <c r="T86" s="46"/>
    </row>
    <row r="87" spans="1:20" ht="15.75" x14ac:dyDescent="0.25">
      <c r="A87" s="49"/>
      <c r="B87" s="43"/>
      <c r="C87" s="17" t="s">
        <v>24</v>
      </c>
      <c r="D87" s="18" t="s">
        <v>43</v>
      </c>
      <c r="E87" s="19">
        <v>9</v>
      </c>
      <c r="F87" s="19"/>
      <c r="G87" s="16">
        <v>88.97</v>
      </c>
      <c r="H87" s="30">
        <f t="shared" ref="H87:H88" si="84">G87*1.95583</f>
        <v>174.0101951</v>
      </c>
      <c r="I87" s="16"/>
      <c r="J87" s="30"/>
      <c r="K87" s="16">
        <f t="shared" ref="K87:K88" si="85">E87*G87</f>
        <v>800.73</v>
      </c>
      <c r="L87" s="30">
        <f t="shared" ref="L87:L88" si="86">E87*H87</f>
        <v>1566.0917559</v>
      </c>
      <c r="M87" s="16"/>
      <c r="N87" s="30"/>
      <c r="O87" s="16">
        <f t="shared" si="83"/>
        <v>800.73</v>
      </c>
      <c r="P87" s="30"/>
      <c r="Q87" s="46"/>
      <c r="R87" s="46"/>
      <c r="S87" s="46"/>
      <c r="T87" s="46"/>
    </row>
    <row r="88" spans="1:20" ht="15.75" x14ac:dyDescent="0.25">
      <c r="A88" s="49"/>
      <c r="B88" s="43"/>
      <c r="C88" s="17" t="s">
        <v>24</v>
      </c>
      <c r="D88" s="18" t="s">
        <v>44</v>
      </c>
      <c r="E88" s="19">
        <v>12</v>
      </c>
      <c r="F88" s="19"/>
      <c r="G88" s="16">
        <v>76.19</v>
      </c>
      <c r="H88" s="30">
        <f t="shared" si="84"/>
        <v>149.0146877</v>
      </c>
      <c r="I88" s="16"/>
      <c r="J88" s="30"/>
      <c r="K88" s="16">
        <f t="shared" si="85"/>
        <v>914.28</v>
      </c>
      <c r="L88" s="30">
        <f t="shared" si="86"/>
        <v>1788.1762524000001</v>
      </c>
      <c r="M88" s="16"/>
      <c r="N88" s="30"/>
      <c r="O88" s="16">
        <f t="shared" si="83"/>
        <v>914.28</v>
      </c>
      <c r="P88" s="30"/>
      <c r="Q88" s="46"/>
      <c r="R88" s="46"/>
      <c r="S88" s="46"/>
      <c r="T88" s="46"/>
    </row>
    <row r="89" spans="1:20" ht="15.75" x14ac:dyDescent="0.25">
      <c r="A89" s="49"/>
      <c r="B89" s="43"/>
      <c r="C89" s="17" t="s">
        <v>24</v>
      </c>
      <c r="D89" s="18" t="s">
        <v>46</v>
      </c>
      <c r="E89" s="19">
        <v>1</v>
      </c>
      <c r="F89" s="19">
        <v>2</v>
      </c>
      <c r="G89" s="16"/>
      <c r="H89" s="30"/>
      <c r="I89" s="16">
        <v>14.38</v>
      </c>
      <c r="J89" s="30">
        <f t="shared" ref="J89:J100" si="87">I89*1.95583</f>
        <v>28.124835400000002</v>
      </c>
      <c r="K89" s="16"/>
      <c r="L89" s="30"/>
      <c r="M89" s="16">
        <f t="shared" ref="M89:M100" si="88">F89*I89</f>
        <v>28.76</v>
      </c>
      <c r="N89" s="30">
        <f t="shared" ref="N89:N100" si="89">F89*J89</f>
        <v>56.249670800000004</v>
      </c>
      <c r="O89" s="16">
        <f t="shared" si="83"/>
        <v>28.76</v>
      </c>
      <c r="P89" s="30"/>
      <c r="Q89" s="46"/>
      <c r="R89" s="46"/>
      <c r="S89" s="46"/>
      <c r="T89" s="46"/>
    </row>
    <row r="90" spans="1:20" ht="15.75" x14ac:dyDescent="0.25">
      <c r="A90" s="49"/>
      <c r="B90" s="43"/>
      <c r="C90" s="17" t="s">
        <v>24</v>
      </c>
      <c r="D90" s="18" t="s">
        <v>47</v>
      </c>
      <c r="E90" s="19">
        <v>4</v>
      </c>
      <c r="F90" s="19">
        <v>7</v>
      </c>
      <c r="G90" s="16"/>
      <c r="H90" s="30"/>
      <c r="I90" s="16">
        <v>14.38</v>
      </c>
      <c r="J90" s="30">
        <f t="shared" si="87"/>
        <v>28.124835400000002</v>
      </c>
      <c r="K90" s="16"/>
      <c r="L90" s="30"/>
      <c r="M90" s="16">
        <f t="shared" si="88"/>
        <v>100.66000000000001</v>
      </c>
      <c r="N90" s="30">
        <f t="shared" si="89"/>
        <v>196.87384780000002</v>
      </c>
      <c r="O90" s="16">
        <f t="shared" si="83"/>
        <v>100.66000000000001</v>
      </c>
      <c r="P90" s="30"/>
      <c r="Q90" s="46"/>
      <c r="R90" s="46"/>
      <c r="S90" s="46"/>
      <c r="T90" s="46"/>
    </row>
    <row r="91" spans="1:20" ht="15.75" x14ac:dyDescent="0.25">
      <c r="A91" s="49"/>
      <c r="B91" s="43"/>
      <c r="C91" s="17" t="s">
        <v>24</v>
      </c>
      <c r="D91" s="18" t="s">
        <v>45</v>
      </c>
      <c r="E91" s="19">
        <v>179</v>
      </c>
      <c r="F91" s="19">
        <v>298</v>
      </c>
      <c r="G91" s="16"/>
      <c r="H91" s="30"/>
      <c r="I91" s="16">
        <v>14.38</v>
      </c>
      <c r="J91" s="30">
        <f t="shared" si="87"/>
        <v>28.124835400000002</v>
      </c>
      <c r="K91" s="16"/>
      <c r="L91" s="30"/>
      <c r="M91" s="16">
        <f t="shared" si="88"/>
        <v>4285.24</v>
      </c>
      <c r="N91" s="30">
        <f t="shared" si="89"/>
        <v>8381.2009491999997</v>
      </c>
      <c r="O91" s="16">
        <f t="shared" si="83"/>
        <v>4285.24</v>
      </c>
      <c r="P91" s="30"/>
      <c r="Q91" s="46"/>
      <c r="R91" s="46"/>
      <c r="S91" s="46"/>
      <c r="T91" s="46"/>
    </row>
    <row r="92" spans="1:20" ht="15.75" x14ac:dyDescent="0.25">
      <c r="A92" s="49"/>
      <c r="B92" s="43"/>
      <c r="C92" s="17" t="s">
        <v>51</v>
      </c>
      <c r="D92" s="18" t="s">
        <v>45</v>
      </c>
      <c r="E92" s="19">
        <v>5</v>
      </c>
      <c r="F92" s="19">
        <v>8</v>
      </c>
      <c r="G92" s="16"/>
      <c r="H92" s="30"/>
      <c r="I92" s="16">
        <v>14.38</v>
      </c>
      <c r="J92" s="30">
        <f t="shared" si="87"/>
        <v>28.124835400000002</v>
      </c>
      <c r="K92" s="16"/>
      <c r="L92" s="30"/>
      <c r="M92" s="16">
        <f t="shared" si="88"/>
        <v>115.04</v>
      </c>
      <c r="N92" s="30">
        <f t="shared" si="89"/>
        <v>224.99868320000002</v>
      </c>
      <c r="O92" s="16">
        <f t="shared" si="83"/>
        <v>115.04</v>
      </c>
      <c r="P92" s="30"/>
      <c r="Q92" s="46"/>
      <c r="R92" s="46"/>
      <c r="S92" s="46"/>
      <c r="T92" s="46"/>
    </row>
    <row r="93" spans="1:20" ht="15.75" x14ac:dyDescent="0.25">
      <c r="A93" s="49"/>
      <c r="B93" s="43"/>
      <c r="C93" s="17" t="s">
        <v>21</v>
      </c>
      <c r="D93" s="18" t="s">
        <v>46</v>
      </c>
      <c r="E93" s="19">
        <v>2</v>
      </c>
      <c r="F93" s="19">
        <v>3</v>
      </c>
      <c r="G93" s="16"/>
      <c r="H93" s="30"/>
      <c r="I93" s="16">
        <v>14.38</v>
      </c>
      <c r="J93" s="30">
        <f t="shared" si="87"/>
        <v>28.124835400000002</v>
      </c>
      <c r="K93" s="16"/>
      <c r="L93" s="30"/>
      <c r="M93" s="16">
        <f t="shared" si="88"/>
        <v>43.14</v>
      </c>
      <c r="N93" s="30">
        <f t="shared" si="89"/>
        <v>84.374506200000013</v>
      </c>
      <c r="O93" s="16">
        <f t="shared" si="83"/>
        <v>43.14</v>
      </c>
      <c r="P93" s="30"/>
      <c r="Q93" s="46"/>
      <c r="R93" s="46"/>
      <c r="S93" s="46"/>
      <c r="T93" s="46"/>
    </row>
    <row r="94" spans="1:20" ht="15.75" x14ac:dyDescent="0.25">
      <c r="A94" s="49"/>
      <c r="B94" s="43"/>
      <c r="C94" s="17" t="s">
        <v>21</v>
      </c>
      <c r="D94" s="18" t="s">
        <v>45</v>
      </c>
      <c r="E94" s="19">
        <v>20</v>
      </c>
      <c r="F94" s="19">
        <v>33</v>
      </c>
      <c r="G94" s="16"/>
      <c r="H94" s="30"/>
      <c r="I94" s="16">
        <v>14.38</v>
      </c>
      <c r="J94" s="30">
        <f t="shared" si="87"/>
        <v>28.124835400000002</v>
      </c>
      <c r="K94" s="16"/>
      <c r="L94" s="30"/>
      <c r="M94" s="16">
        <f t="shared" si="88"/>
        <v>474.54</v>
      </c>
      <c r="N94" s="30">
        <f t="shared" si="89"/>
        <v>928.11956820000012</v>
      </c>
      <c r="O94" s="16">
        <f t="shared" si="83"/>
        <v>474.54</v>
      </c>
      <c r="P94" s="30"/>
      <c r="Q94" s="46"/>
      <c r="R94" s="46"/>
      <c r="S94" s="46"/>
      <c r="T94" s="46"/>
    </row>
    <row r="95" spans="1:20" ht="15.75" x14ac:dyDescent="0.25">
      <c r="A95" s="49"/>
      <c r="B95" s="43"/>
      <c r="C95" s="17" t="s">
        <v>23</v>
      </c>
      <c r="D95" s="18" t="s">
        <v>47</v>
      </c>
      <c r="E95" s="19">
        <v>1</v>
      </c>
      <c r="F95" s="19">
        <v>2</v>
      </c>
      <c r="G95" s="16"/>
      <c r="H95" s="30"/>
      <c r="I95" s="16">
        <v>14.38</v>
      </c>
      <c r="J95" s="30">
        <f t="shared" si="87"/>
        <v>28.124835400000002</v>
      </c>
      <c r="K95" s="16"/>
      <c r="L95" s="30"/>
      <c r="M95" s="16">
        <f t="shared" si="88"/>
        <v>28.76</v>
      </c>
      <c r="N95" s="30">
        <f t="shared" si="89"/>
        <v>56.249670800000004</v>
      </c>
      <c r="O95" s="16">
        <f t="shared" si="83"/>
        <v>28.76</v>
      </c>
      <c r="P95" s="30"/>
      <c r="Q95" s="46"/>
      <c r="R95" s="46"/>
      <c r="S95" s="46"/>
      <c r="T95" s="46"/>
    </row>
    <row r="96" spans="1:20" ht="15.75" x14ac:dyDescent="0.25">
      <c r="A96" s="49"/>
      <c r="B96" s="43"/>
      <c r="C96" s="17" t="s">
        <v>23</v>
      </c>
      <c r="D96" s="18" t="s">
        <v>45</v>
      </c>
      <c r="E96" s="19">
        <v>30</v>
      </c>
      <c r="F96" s="19">
        <v>50</v>
      </c>
      <c r="G96" s="16"/>
      <c r="H96" s="30"/>
      <c r="I96" s="16">
        <v>14.38</v>
      </c>
      <c r="J96" s="30">
        <f t="shared" si="87"/>
        <v>28.124835400000002</v>
      </c>
      <c r="K96" s="16"/>
      <c r="L96" s="30"/>
      <c r="M96" s="16">
        <f t="shared" si="88"/>
        <v>719</v>
      </c>
      <c r="N96" s="30">
        <f t="shared" si="89"/>
        <v>1406.2417700000001</v>
      </c>
      <c r="O96" s="16">
        <f t="shared" si="83"/>
        <v>719</v>
      </c>
      <c r="P96" s="30"/>
      <c r="Q96" s="46"/>
      <c r="R96" s="46"/>
      <c r="S96" s="46"/>
      <c r="T96" s="46"/>
    </row>
    <row r="97" spans="1:20" ht="15.75" x14ac:dyDescent="0.25">
      <c r="A97" s="49"/>
      <c r="B97" s="43"/>
      <c r="C97" s="17" t="s">
        <v>25</v>
      </c>
      <c r="D97" s="18" t="s">
        <v>46</v>
      </c>
      <c r="E97" s="19">
        <v>2</v>
      </c>
      <c r="F97" s="19">
        <v>3</v>
      </c>
      <c r="G97" s="16"/>
      <c r="H97" s="30"/>
      <c r="I97" s="16">
        <v>12.33</v>
      </c>
      <c r="J97" s="30">
        <f t="shared" si="87"/>
        <v>24.115383900000001</v>
      </c>
      <c r="K97" s="16"/>
      <c r="L97" s="30"/>
      <c r="M97" s="16">
        <f t="shared" si="88"/>
        <v>36.99</v>
      </c>
      <c r="N97" s="30">
        <f t="shared" si="89"/>
        <v>72.346151700000007</v>
      </c>
      <c r="O97" s="16">
        <f t="shared" si="83"/>
        <v>36.99</v>
      </c>
      <c r="P97" s="30"/>
      <c r="Q97" s="46"/>
      <c r="R97" s="46"/>
      <c r="S97" s="46"/>
      <c r="T97" s="46"/>
    </row>
    <row r="98" spans="1:20" ht="15.75" x14ac:dyDescent="0.25">
      <c r="A98" s="49"/>
      <c r="B98" s="43"/>
      <c r="C98" s="17" t="s">
        <v>25</v>
      </c>
      <c r="D98" s="18" t="s">
        <v>45</v>
      </c>
      <c r="E98" s="19">
        <v>33</v>
      </c>
      <c r="F98" s="19">
        <v>55</v>
      </c>
      <c r="G98" s="16"/>
      <c r="H98" s="30"/>
      <c r="I98" s="16">
        <v>12.33</v>
      </c>
      <c r="J98" s="30">
        <f t="shared" si="87"/>
        <v>24.115383900000001</v>
      </c>
      <c r="K98" s="16"/>
      <c r="L98" s="30"/>
      <c r="M98" s="16">
        <f t="shared" si="88"/>
        <v>678.15</v>
      </c>
      <c r="N98" s="30">
        <f t="shared" si="89"/>
        <v>1326.3461145000001</v>
      </c>
      <c r="O98" s="16">
        <f t="shared" si="83"/>
        <v>678.15</v>
      </c>
      <c r="P98" s="30"/>
      <c r="Q98" s="46"/>
      <c r="R98" s="46"/>
      <c r="S98" s="46"/>
      <c r="T98" s="46"/>
    </row>
    <row r="99" spans="1:20" ht="15.75" x14ac:dyDescent="0.25">
      <c r="A99" s="49"/>
      <c r="B99" s="43"/>
      <c r="C99" s="17" t="s">
        <v>22</v>
      </c>
      <c r="D99" s="18" t="s">
        <v>45</v>
      </c>
      <c r="E99" s="19">
        <v>4</v>
      </c>
      <c r="F99" s="19">
        <v>7</v>
      </c>
      <c r="G99" s="16"/>
      <c r="H99" s="30"/>
      <c r="I99" s="16">
        <v>14.38</v>
      </c>
      <c r="J99" s="30">
        <f t="shared" si="87"/>
        <v>28.124835400000002</v>
      </c>
      <c r="K99" s="16"/>
      <c r="L99" s="30"/>
      <c r="M99" s="16">
        <f t="shared" si="88"/>
        <v>100.66000000000001</v>
      </c>
      <c r="N99" s="30">
        <f t="shared" si="89"/>
        <v>196.87384780000002</v>
      </c>
      <c r="O99" s="16">
        <f t="shared" si="83"/>
        <v>100.66000000000001</v>
      </c>
      <c r="P99" s="30"/>
      <c r="Q99" s="46"/>
      <c r="R99" s="46"/>
      <c r="S99" s="46"/>
      <c r="T99" s="46"/>
    </row>
    <row r="100" spans="1:20" ht="15.75" x14ac:dyDescent="0.25">
      <c r="A100" s="49"/>
      <c r="B100" s="43"/>
      <c r="C100" s="17" t="s">
        <v>54</v>
      </c>
      <c r="D100" s="18" t="s">
        <v>45</v>
      </c>
      <c r="E100" s="19">
        <v>2</v>
      </c>
      <c r="F100" s="19">
        <v>3</v>
      </c>
      <c r="G100" s="16"/>
      <c r="H100" s="30"/>
      <c r="I100" s="16">
        <v>14.38</v>
      </c>
      <c r="J100" s="30">
        <f t="shared" si="87"/>
        <v>28.124835400000002</v>
      </c>
      <c r="K100" s="16"/>
      <c r="L100" s="30"/>
      <c r="M100" s="16">
        <f t="shared" si="88"/>
        <v>43.14</v>
      </c>
      <c r="N100" s="30">
        <f t="shared" si="89"/>
        <v>84.374506200000013</v>
      </c>
      <c r="O100" s="16">
        <f t="shared" si="83"/>
        <v>43.14</v>
      </c>
      <c r="P100" s="30"/>
      <c r="Q100" s="46"/>
      <c r="R100" s="46"/>
      <c r="S100" s="46"/>
      <c r="T100" s="46"/>
    </row>
    <row r="101" spans="1:20" ht="15.75" x14ac:dyDescent="0.25">
      <c r="A101" s="49"/>
      <c r="B101" s="44"/>
      <c r="C101" s="21"/>
      <c r="D101" s="21" t="s">
        <v>49</v>
      </c>
      <c r="E101" s="22">
        <f>SUM(E82:E100)</f>
        <v>877</v>
      </c>
      <c r="F101" s="22">
        <f t="shared" ref="F101" si="90">SUM(F82:F100)</f>
        <v>1267</v>
      </c>
      <c r="G101" s="23"/>
      <c r="H101" s="31"/>
      <c r="I101" s="23"/>
      <c r="J101" s="31"/>
      <c r="K101" s="22">
        <f t="shared" ref="K101:O101" si="91">SUM(K82:K100)</f>
        <v>9617.6200000000008</v>
      </c>
      <c r="L101" s="27">
        <f t="shared" si="91"/>
        <v>18810.429724600002</v>
      </c>
      <c r="M101" s="22">
        <f t="shared" si="91"/>
        <v>18100.560000000001</v>
      </c>
      <c r="N101" s="27">
        <f t="shared" si="91"/>
        <v>35401.618264800003</v>
      </c>
      <c r="O101" s="22">
        <f t="shared" si="91"/>
        <v>27718.179999999997</v>
      </c>
      <c r="P101" s="27">
        <f>O101*1.95583</f>
        <v>54212.047989399995</v>
      </c>
      <c r="Q101" s="46"/>
      <c r="R101" s="46"/>
      <c r="S101" s="46"/>
      <c r="T101" s="46"/>
    </row>
    <row r="102" spans="1:20" ht="15.75" x14ac:dyDescent="0.25">
      <c r="A102" s="49"/>
      <c r="B102" s="42" t="s">
        <v>59</v>
      </c>
      <c r="C102" s="17" t="s">
        <v>26</v>
      </c>
      <c r="D102" s="18" t="s">
        <v>43</v>
      </c>
      <c r="E102" s="19">
        <v>31</v>
      </c>
      <c r="F102" s="19"/>
      <c r="G102" s="16">
        <v>88.97</v>
      </c>
      <c r="H102" s="30">
        <f t="shared" ref="H102:H103" si="92">G102*1.95583</f>
        <v>174.0101951</v>
      </c>
      <c r="I102" s="16"/>
      <c r="J102" s="30"/>
      <c r="K102" s="16">
        <f t="shared" ref="K102:K103" si="93">E102*G102</f>
        <v>2758.07</v>
      </c>
      <c r="L102" s="30">
        <f t="shared" ref="L102:L103" si="94">E102*H102</f>
        <v>5394.3160481000004</v>
      </c>
      <c r="M102" s="16"/>
      <c r="N102" s="30"/>
      <c r="O102" s="16">
        <f t="shared" ref="O102:O103" si="95">K102+M102</f>
        <v>2758.07</v>
      </c>
      <c r="P102" s="30"/>
      <c r="Q102" s="46"/>
      <c r="R102" s="46"/>
      <c r="S102" s="46"/>
      <c r="T102" s="46"/>
    </row>
    <row r="103" spans="1:20" ht="15.75" x14ac:dyDescent="0.25">
      <c r="A103" s="49"/>
      <c r="B103" s="43"/>
      <c r="C103" s="17" t="s">
        <v>26</v>
      </c>
      <c r="D103" s="18" t="s">
        <v>44</v>
      </c>
      <c r="E103" s="19">
        <v>27</v>
      </c>
      <c r="F103" s="19"/>
      <c r="G103" s="16">
        <v>76.19</v>
      </c>
      <c r="H103" s="30">
        <f t="shared" si="92"/>
        <v>149.0146877</v>
      </c>
      <c r="I103" s="16"/>
      <c r="J103" s="30"/>
      <c r="K103" s="16">
        <f t="shared" si="93"/>
        <v>2057.13</v>
      </c>
      <c r="L103" s="30">
        <f t="shared" si="94"/>
        <v>4023.3965678999998</v>
      </c>
      <c r="M103" s="16"/>
      <c r="N103" s="30"/>
      <c r="O103" s="16">
        <f t="shared" si="95"/>
        <v>2057.13</v>
      </c>
      <c r="P103" s="30"/>
      <c r="Q103" s="46"/>
      <c r="R103" s="46"/>
      <c r="S103" s="46"/>
      <c r="T103" s="46"/>
    </row>
    <row r="104" spans="1:20" ht="15.75" x14ac:dyDescent="0.25">
      <c r="A104" s="49"/>
      <c r="B104" s="43"/>
      <c r="C104" s="17" t="s">
        <v>26</v>
      </c>
      <c r="D104" s="18" t="s">
        <v>46</v>
      </c>
      <c r="E104" s="19">
        <v>2</v>
      </c>
      <c r="F104" s="19">
        <v>3</v>
      </c>
      <c r="G104" s="16"/>
      <c r="H104" s="30"/>
      <c r="I104" s="16">
        <v>14.38</v>
      </c>
      <c r="J104" s="30">
        <f t="shared" ref="J104:J106" si="96">I104*1.95583</f>
        <v>28.124835400000002</v>
      </c>
      <c r="K104" s="16"/>
      <c r="L104" s="30"/>
      <c r="M104" s="16">
        <f t="shared" ref="M104:M106" si="97">F104*I104</f>
        <v>43.14</v>
      </c>
      <c r="N104" s="30">
        <f t="shared" ref="N104:N106" si="98">F104*J104</f>
        <v>84.374506200000013</v>
      </c>
      <c r="O104" s="16">
        <f t="shared" si="83"/>
        <v>43.14</v>
      </c>
      <c r="P104" s="30"/>
      <c r="Q104" s="46"/>
      <c r="R104" s="46"/>
      <c r="S104" s="46"/>
      <c r="T104" s="46"/>
    </row>
    <row r="105" spans="1:20" ht="15.75" x14ac:dyDescent="0.25">
      <c r="A105" s="49"/>
      <c r="B105" s="43"/>
      <c r="C105" s="17" t="s">
        <v>26</v>
      </c>
      <c r="D105" s="18" t="s">
        <v>47</v>
      </c>
      <c r="E105" s="19">
        <v>7</v>
      </c>
      <c r="F105" s="19">
        <v>12</v>
      </c>
      <c r="G105" s="16"/>
      <c r="H105" s="30"/>
      <c r="I105" s="16">
        <v>14.38</v>
      </c>
      <c r="J105" s="30">
        <f t="shared" si="96"/>
        <v>28.124835400000002</v>
      </c>
      <c r="K105" s="16"/>
      <c r="L105" s="30"/>
      <c r="M105" s="16">
        <f t="shared" si="97"/>
        <v>172.56</v>
      </c>
      <c r="N105" s="30">
        <f t="shared" si="98"/>
        <v>337.49802480000005</v>
      </c>
      <c r="O105" s="16">
        <f t="shared" si="83"/>
        <v>172.56</v>
      </c>
      <c r="P105" s="30"/>
      <c r="Q105" s="46"/>
      <c r="R105" s="46"/>
      <c r="S105" s="46"/>
      <c r="T105" s="46"/>
    </row>
    <row r="106" spans="1:20" ht="15.75" x14ac:dyDescent="0.25">
      <c r="A106" s="49"/>
      <c r="B106" s="43"/>
      <c r="C106" s="17" t="s">
        <v>26</v>
      </c>
      <c r="D106" s="18" t="s">
        <v>45</v>
      </c>
      <c r="E106" s="19">
        <v>255</v>
      </c>
      <c r="F106" s="19">
        <v>425</v>
      </c>
      <c r="G106" s="16"/>
      <c r="H106" s="30"/>
      <c r="I106" s="16">
        <v>14.38</v>
      </c>
      <c r="J106" s="30">
        <f t="shared" si="96"/>
        <v>28.124835400000002</v>
      </c>
      <c r="K106" s="16"/>
      <c r="L106" s="30"/>
      <c r="M106" s="16">
        <f t="shared" si="97"/>
        <v>6111.5</v>
      </c>
      <c r="N106" s="30">
        <f t="shared" si="98"/>
        <v>11953.055045000001</v>
      </c>
      <c r="O106" s="16">
        <f t="shared" si="83"/>
        <v>6111.5</v>
      </c>
      <c r="P106" s="30"/>
      <c r="Q106" s="46"/>
      <c r="R106" s="46"/>
      <c r="S106" s="46"/>
      <c r="T106" s="46"/>
    </row>
    <row r="107" spans="1:20" ht="15.75" x14ac:dyDescent="0.25">
      <c r="A107" s="49"/>
      <c r="B107" s="43"/>
      <c r="C107" s="17" t="s">
        <v>24</v>
      </c>
      <c r="D107" s="18" t="s">
        <v>43</v>
      </c>
      <c r="E107" s="19">
        <v>23</v>
      </c>
      <c r="F107" s="19"/>
      <c r="G107" s="16">
        <v>88.97</v>
      </c>
      <c r="H107" s="30">
        <f t="shared" ref="H107:H108" si="99">G107*1.95583</f>
        <v>174.0101951</v>
      </c>
      <c r="I107" s="16"/>
      <c r="J107" s="30"/>
      <c r="K107" s="16">
        <f t="shared" ref="K107:K108" si="100">E107*G107</f>
        <v>2046.31</v>
      </c>
      <c r="L107" s="30">
        <f t="shared" ref="L107:L108" si="101">E107*H107</f>
        <v>4002.2344873000002</v>
      </c>
      <c r="M107" s="16"/>
      <c r="N107" s="30"/>
      <c r="O107" s="16">
        <f t="shared" si="83"/>
        <v>2046.31</v>
      </c>
      <c r="P107" s="30"/>
      <c r="Q107" s="46"/>
      <c r="R107" s="46"/>
      <c r="S107" s="46"/>
      <c r="T107" s="46"/>
    </row>
    <row r="108" spans="1:20" ht="15.75" x14ac:dyDescent="0.25">
      <c r="A108" s="49"/>
      <c r="B108" s="43"/>
      <c r="C108" s="17" t="s">
        <v>24</v>
      </c>
      <c r="D108" s="18" t="s">
        <v>44</v>
      </c>
      <c r="E108" s="19">
        <v>35</v>
      </c>
      <c r="F108" s="19"/>
      <c r="G108" s="16">
        <v>76.19</v>
      </c>
      <c r="H108" s="30">
        <f t="shared" si="99"/>
        <v>149.0146877</v>
      </c>
      <c r="I108" s="16"/>
      <c r="J108" s="30"/>
      <c r="K108" s="16">
        <f t="shared" si="100"/>
        <v>2666.65</v>
      </c>
      <c r="L108" s="30">
        <f t="shared" si="101"/>
        <v>5215.5140695</v>
      </c>
      <c r="M108" s="16"/>
      <c r="N108" s="30"/>
      <c r="O108" s="16">
        <f t="shared" si="83"/>
        <v>2666.65</v>
      </c>
      <c r="P108" s="30"/>
      <c r="Q108" s="46"/>
      <c r="R108" s="46"/>
      <c r="S108" s="46"/>
      <c r="T108" s="46"/>
    </row>
    <row r="109" spans="1:20" ht="15.75" x14ac:dyDescent="0.25">
      <c r="A109" s="49"/>
      <c r="B109" s="43"/>
      <c r="C109" s="17" t="s">
        <v>24</v>
      </c>
      <c r="D109" s="18" t="s">
        <v>46</v>
      </c>
      <c r="E109" s="19">
        <v>4</v>
      </c>
      <c r="F109" s="19">
        <v>7</v>
      </c>
      <c r="G109" s="16"/>
      <c r="H109" s="30"/>
      <c r="I109" s="16">
        <v>14.38</v>
      </c>
      <c r="J109" s="30">
        <f t="shared" ref="J109:J115" si="102">I109*1.95583</f>
        <v>28.124835400000002</v>
      </c>
      <c r="K109" s="16"/>
      <c r="L109" s="30"/>
      <c r="M109" s="16">
        <f t="shared" ref="M109:M115" si="103">F109*I109</f>
        <v>100.66000000000001</v>
      </c>
      <c r="N109" s="30">
        <f t="shared" ref="N109:N115" si="104">F109*J109</f>
        <v>196.87384780000002</v>
      </c>
      <c r="O109" s="16">
        <f t="shared" si="83"/>
        <v>100.66000000000001</v>
      </c>
      <c r="P109" s="30"/>
      <c r="Q109" s="46"/>
      <c r="R109" s="46"/>
      <c r="S109" s="46"/>
      <c r="T109" s="46"/>
    </row>
    <row r="110" spans="1:20" ht="15.75" x14ac:dyDescent="0.25">
      <c r="A110" s="49"/>
      <c r="B110" s="43"/>
      <c r="C110" s="17" t="s">
        <v>24</v>
      </c>
      <c r="D110" s="18" t="s">
        <v>47</v>
      </c>
      <c r="E110" s="19">
        <v>8</v>
      </c>
      <c r="F110" s="19">
        <v>13</v>
      </c>
      <c r="G110" s="16"/>
      <c r="H110" s="30"/>
      <c r="I110" s="16">
        <v>14.38</v>
      </c>
      <c r="J110" s="30">
        <f t="shared" si="102"/>
        <v>28.124835400000002</v>
      </c>
      <c r="K110" s="16"/>
      <c r="L110" s="30"/>
      <c r="M110" s="16">
        <f t="shared" si="103"/>
        <v>186.94</v>
      </c>
      <c r="N110" s="30">
        <f t="shared" si="104"/>
        <v>365.62286020000005</v>
      </c>
      <c r="O110" s="16">
        <f t="shared" si="83"/>
        <v>186.94</v>
      </c>
      <c r="P110" s="30"/>
      <c r="Q110" s="46"/>
      <c r="R110" s="46"/>
      <c r="S110" s="46"/>
      <c r="T110" s="46"/>
    </row>
    <row r="111" spans="1:20" ht="15.75" x14ac:dyDescent="0.25">
      <c r="A111" s="49"/>
      <c r="B111" s="43"/>
      <c r="C111" s="17" t="s">
        <v>24</v>
      </c>
      <c r="D111" s="18" t="s">
        <v>45</v>
      </c>
      <c r="E111" s="19">
        <v>281</v>
      </c>
      <c r="F111" s="19">
        <v>468</v>
      </c>
      <c r="G111" s="16"/>
      <c r="H111" s="30"/>
      <c r="I111" s="16">
        <v>14.38</v>
      </c>
      <c r="J111" s="30">
        <f t="shared" si="102"/>
        <v>28.124835400000002</v>
      </c>
      <c r="K111" s="16"/>
      <c r="L111" s="30"/>
      <c r="M111" s="16">
        <f t="shared" si="103"/>
        <v>6729.84</v>
      </c>
      <c r="N111" s="30">
        <f t="shared" si="104"/>
        <v>13162.4229672</v>
      </c>
      <c r="O111" s="16">
        <f t="shared" si="83"/>
        <v>6729.84</v>
      </c>
      <c r="P111" s="30"/>
      <c r="Q111" s="46"/>
      <c r="R111" s="46"/>
      <c r="S111" s="46"/>
      <c r="T111" s="46"/>
    </row>
    <row r="112" spans="1:20" ht="15.75" x14ac:dyDescent="0.25">
      <c r="A112" s="49"/>
      <c r="B112" s="43"/>
      <c r="C112" s="17" t="s">
        <v>23</v>
      </c>
      <c r="D112" s="18" t="s">
        <v>47</v>
      </c>
      <c r="E112" s="19">
        <v>2</v>
      </c>
      <c r="F112" s="19">
        <v>3</v>
      </c>
      <c r="G112" s="16"/>
      <c r="H112" s="30"/>
      <c r="I112" s="16">
        <v>14.38</v>
      </c>
      <c r="J112" s="30">
        <f t="shared" si="102"/>
        <v>28.124835400000002</v>
      </c>
      <c r="K112" s="16"/>
      <c r="L112" s="30"/>
      <c r="M112" s="16">
        <f t="shared" si="103"/>
        <v>43.14</v>
      </c>
      <c r="N112" s="30">
        <f t="shared" si="104"/>
        <v>84.374506200000013</v>
      </c>
      <c r="O112" s="16">
        <f t="shared" si="83"/>
        <v>43.14</v>
      </c>
      <c r="P112" s="30"/>
      <c r="Q112" s="46"/>
      <c r="R112" s="46"/>
      <c r="S112" s="46"/>
      <c r="T112" s="46"/>
    </row>
    <row r="113" spans="1:20" ht="15.75" x14ac:dyDescent="0.25">
      <c r="A113" s="49"/>
      <c r="B113" s="43"/>
      <c r="C113" s="17" t="s">
        <v>23</v>
      </c>
      <c r="D113" s="18" t="s">
        <v>45</v>
      </c>
      <c r="E113" s="19">
        <v>135</v>
      </c>
      <c r="F113" s="19">
        <v>225</v>
      </c>
      <c r="G113" s="16"/>
      <c r="H113" s="30"/>
      <c r="I113" s="16">
        <v>14.38</v>
      </c>
      <c r="J113" s="30">
        <f t="shared" si="102"/>
        <v>28.124835400000002</v>
      </c>
      <c r="K113" s="16"/>
      <c r="L113" s="30"/>
      <c r="M113" s="16">
        <f t="shared" si="103"/>
        <v>3235.5</v>
      </c>
      <c r="N113" s="30">
        <f t="shared" si="104"/>
        <v>6328.0879650000006</v>
      </c>
      <c r="O113" s="16">
        <f t="shared" si="83"/>
        <v>3235.5</v>
      </c>
      <c r="P113" s="30"/>
      <c r="Q113" s="46"/>
      <c r="R113" s="46"/>
      <c r="S113" s="46"/>
      <c r="T113" s="46"/>
    </row>
    <row r="114" spans="1:20" ht="15.75" x14ac:dyDescent="0.25">
      <c r="A114" s="49"/>
      <c r="B114" s="43"/>
      <c r="C114" s="17" t="s">
        <v>51</v>
      </c>
      <c r="D114" s="18" t="s">
        <v>45</v>
      </c>
      <c r="E114" s="19">
        <v>36</v>
      </c>
      <c r="F114" s="19">
        <v>60</v>
      </c>
      <c r="G114" s="16"/>
      <c r="H114" s="30"/>
      <c r="I114" s="16">
        <v>14.38</v>
      </c>
      <c r="J114" s="30">
        <f t="shared" si="102"/>
        <v>28.124835400000002</v>
      </c>
      <c r="K114" s="16"/>
      <c r="L114" s="30"/>
      <c r="M114" s="16">
        <f t="shared" si="103"/>
        <v>862.80000000000007</v>
      </c>
      <c r="N114" s="30">
        <f t="shared" si="104"/>
        <v>1687.4901240000002</v>
      </c>
      <c r="O114" s="16">
        <f t="shared" si="83"/>
        <v>862.80000000000007</v>
      </c>
      <c r="P114" s="30"/>
      <c r="Q114" s="46"/>
      <c r="R114" s="46"/>
      <c r="S114" s="46"/>
      <c r="T114" s="46"/>
    </row>
    <row r="115" spans="1:20" ht="15.75" x14ac:dyDescent="0.25">
      <c r="A115" s="49"/>
      <c r="B115" s="43"/>
      <c r="C115" s="17" t="s">
        <v>21</v>
      </c>
      <c r="D115" s="18" t="s">
        <v>45</v>
      </c>
      <c r="E115" s="19">
        <v>21</v>
      </c>
      <c r="F115" s="19">
        <v>35</v>
      </c>
      <c r="G115" s="16"/>
      <c r="H115" s="30"/>
      <c r="I115" s="16">
        <v>14.38</v>
      </c>
      <c r="J115" s="30">
        <f t="shared" si="102"/>
        <v>28.124835400000002</v>
      </c>
      <c r="K115" s="16"/>
      <c r="L115" s="30"/>
      <c r="M115" s="16">
        <f t="shared" si="103"/>
        <v>503.3</v>
      </c>
      <c r="N115" s="30">
        <f t="shared" si="104"/>
        <v>984.36923900000011</v>
      </c>
      <c r="O115" s="16">
        <f t="shared" si="83"/>
        <v>503.3</v>
      </c>
      <c r="P115" s="30"/>
      <c r="Q115" s="46"/>
      <c r="R115" s="46"/>
      <c r="S115" s="46"/>
      <c r="T115" s="46"/>
    </row>
    <row r="116" spans="1:20" ht="15.75" x14ac:dyDescent="0.25">
      <c r="A116" s="49"/>
      <c r="B116" s="44"/>
      <c r="C116" s="21"/>
      <c r="D116" s="21" t="s">
        <v>49</v>
      </c>
      <c r="E116" s="22">
        <f>SUM(E102:E115)</f>
        <v>867</v>
      </c>
      <c r="F116" s="22">
        <f t="shared" ref="F116" si="105">SUM(F102:F115)</f>
        <v>1251</v>
      </c>
      <c r="G116" s="23"/>
      <c r="H116" s="31"/>
      <c r="I116" s="23"/>
      <c r="J116" s="31"/>
      <c r="K116" s="22">
        <f t="shared" ref="K116:O116" si="106">SUM(K102:K115)</f>
        <v>9528.16</v>
      </c>
      <c r="L116" s="27">
        <f t="shared" si="106"/>
        <v>18635.461172800002</v>
      </c>
      <c r="M116" s="22">
        <f t="shared" si="106"/>
        <v>17989.379999999997</v>
      </c>
      <c r="N116" s="27">
        <f t="shared" si="106"/>
        <v>35184.169085400004</v>
      </c>
      <c r="O116" s="22">
        <f t="shared" si="106"/>
        <v>27517.54</v>
      </c>
      <c r="P116" s="27">
        <f>O116*1.95583</f>
        <v>53819.630258199999</v>
      </c>
      <c r="Q116" s="46"/>
      <c r="R116" s="46"/>
      <c r="S116" s="46"/>
      <c r="T116" s="46"/>
    </row>
    <row r="117" spans="1:20" ht="15.75" x14ac:dyDescent="0.25">
      <c r="A117" s="49"/>
      <c r="B117" s="42" t="s">
        <v>60</v>
      </c>
      <c r="C117" s="17" t="s">
        <v>24</v>
      </c>
      <c r="D117" s="18" t="s">
        <v>43</v>
      </c>
      <c r="E117" s="19">
        <v>4</v>
      </c>
      <c r="F117" s="19"/>
      <c r="G117" s="16">
        <v>88.97</v>
      </c>
      <c r="H117" s="30">
        <f t="shared" ref="H117:H118" si="107">G117*1.95583</f>
        <v>174.0101951</v>
      </c>
      <c r="I117" s="16"/>
      <c r="J117" s="30"/>
      <c r="K117" s="16">
        <f t="shared" ref="K117:K118" si="108">E117*G117</f>
        <v>355.88</v>
      </c>
      <c r="L117" s="30">
        <f t="shared" ref="L117:L118" si="109">E117*H117</f>
        <v>696.04078040000002</v>
      </c>
      <c r="M117" s="16"/>
      <c r="N117" s="30"/>
      <c r="O117" s="16">
        <f t="shared" ref="O117:O118" si="110">K117+M117</f>
        <v>355.88</v>
      </c>
      <c r="P117" s="30"/>
      <c r="Q117" s="46"/>
      <c r="R117" s="46"/>
      <c r="S117" s="46"/>
      <c r="T117" s="46"/>
    </row>
    <row r="118" spans="1:20" ht="15.75" x14ac:dyDescent="0.25">
      <c r="A118" s="49"/>
      <c r="B118" s="43"/>
      <c r="C118" s="17" t="s">
        <v>24</v>
      </c>
      <c r="D118" s="18" t="s">
        <v>44</v>
      </c>
      <c r="E118" s="19">
        <v>10</v>
      </c>
      <c r="F118" s="19"/>
      <c r="G118" s="16">
        <v>76.19</v>
      </c>
      <c r="H118" s="30">
        <f t="shared" si="107"/>
        <v>149.0146877</v>
      </c>
      <c r="I118" s="16"/>
      <c r="J118" s="30"/>
      <c r="K118" s="16">
        <f t="shared" si="108"/>
        <v>761.9</v>
      </c>
      <c r="L118" s="30">
        <f t="shared" si="109"/>
        <v>1490.1468769999999</v>
      </c>
      <c r="M118" s="16"/>
      <c r="N118" s="30"/>
      <c r="O118" s="16">
        <f t="shared" si="110"/>
        <v>761.9</v>
      </c>
      <c r="P118" s="30"/>
      <c r="Q118" s="46"/>
      <c r="R118" s="46"/>
      <c r="S118" s="46"/>
      <c r="T118" s="46"/>
    </row>
    <row r="119" spans="1:20" ht="15.75" x14ac:dyDescent="0.25">
      <c r="A119" s="49"/>
      <c r="B119" s="43"/>
      <c r="C119" s="17" t="s">
        <v>24</v>
      </c>
      <c r="D119" s="18" t="s">
        <v>46</v>
      </c>
      <c r="E119" s="19">
        <v>1</v>
      </c>
      <c r="F119" s="19">
        <v>2</v>
      </c>
      <c r="G119" s="16"/>
      <c r="H119" s="30"/>
      <c r="I119" s="16">
        <v>14.38</v>
      </c>
      <c r="J119" s="30">
        <f t="shared" ref="J119:J121" si="111">I119*1.95583</f>
        <v>28.124835400000002</v>
      </c>
      <c r="K119" s="16"/>
      <c r="L119" s="30"/>
      <c r="M119" s="16">
        <f t="shared" ref="M119:M121" si="112">F119*I119</f>
        <v>28.76</v>
      </c>
      <c r="N119" s="30">
        <f t="shared" ref="N119:N121" si="113">F119*J119</f>
        <v>56.249670800000004</v>
      </c>
      <c r="O119" s="16">
        <f t="shared" si="83"/>
        <v>28.76</v>
      </c>
      <c r="P119" s="30"/>
      <c r="Q119" s="46"/>
      <c r="R119" s="46"/>
      <c r="S119" s="46"/>
      <c r="T119" s="46"/>
    </row>
    <row r="120" spans="1:20" ht="15.75" x14ac:dyDescent="0.25">
      <c r="A120" s="49"/>
      <c r="B120" s="43"/>
      <c r="C120" s="17" t="s">
        <v>24</v>
      </c>
      <c r="D120" s="18" t="s">
        <v>47</v>
      </c>
      <c r="E120" s="19">
        <v>3</v>
      </c>
      <c r="F120" s="19">
        <v>5</v>
      </c>
      <c r="G120" s="16"/>
      <c r="H120" s="30"/>
      <c r="I120" s="16">
        <v>14.38</v>
      </c>
      <c r="J120" s="30">
        <f t="shared" si="111"/>
        <v>28.124835400000002</v>
      </c>
      <c r="K120" s="16"/>
      <c r="L120" s="30"/>
      <c r="M120" s="16">
        <f t="shared" si="112"/>
        <v>71.900000000000006</v>
      </c>
      <c r="N120" s="30">
        <f t="shared" si="113"/>
        <v>140.624177</v>
      </c>
      <c r="O120" s="16">
        <f t="shared" si="83"/>
        <v>71.900000000000006</v>
      </c>
      <c r="P120" s="30"/>
      <c r="Q120" s="46"/>
      <c r="R120" s="46"/>
      <c r="S120" s="46"/>
      <c r="T120" s="46"/>
    </row>
    <row r="121" spans="1:20" ht="15.75" x14ac:dyDescent="0.25">
      <c r="A121" s="49"/>
      <c r="B121" s="43"/>
      <c r="C121" s="17" t="s">
        <v>24</v>
      </c>
      <c r="D121" s="18" t="s">
        <v>45</v>
      </c>
      <c r="E121" s="19">
        <v>141</v>
      </c>
      <c r="F121" s="19">
        <v>235</v>
      </c>
      <c r="G121" s="16"/>
      <c r="H121" s="30"/>
      <c r="I121" s="16">
        <v>14.38</v>
      </c>
      <c r="J121" s="30">
        <f t="shared" si="111"/>
        <v>28.124835400000002</v>
      </c>
      <c r="K121" s="16"/>
      <c r="L121" s="30"/>
      <c r="M121" s="16">
        <f t="shared" si="112"/>
        <v>3379.3</v>
      </c>
      <c r="N121" s="30">
        <f t="shared" si="113"/>
        <v>6609.3363190000009</v>
      </c>
      <c r="O121" s="16">
        <f t="shared" si="83"/>
        <v>3379.3</v>
      </c>
      <c r="P121" s="30"/>
      <c r="Q121" s="46"/>
      <c r="R121" s="46"/>
      <c r="S121" s="46"/>
      <c r="T121" s="46"/>
    </row>
    <row r="122" spans="1:20" ht="15.75" x14ac:dyDescent="0.25">
      <c r="A122" s="49"/>
      <c r="B122" s="43"/>
      <c r="C122" s="17" t="s">
        <v>26</v>
      </c>
      <c r="D122" s="18" t="s">
        <v>43</v>
      </c>
      <c r="E122" s="19">
        <v>7</v>
      </c>
      <c r="F122" s="19"/>
      <c r="G122" s="16">
        <v>88.97</v>
      </c>
      <c r="H122" s="30">
        <f t="shared" ref="H122:H123" si="114">G122*1.95583</f>
        <v>174.0101951</v>
      </c>
      <c r="I122" s="16"/>
      <c r="J122" s="30"/>
      <c r="K122" s="16">
        <f t="shared" ref="K122:K123" si="115">E122*G122</f>
        <v>622.79</v>
      </c>
      <c r="L122" s="30">
        <f t="shared" ref="L122:L123" si="116">E122*H122</f>
        <v>1218.0713657000001</v>
      </c>
      <c r="M122" s="16"/>
      <c r="N122" s="30"/>
      <c r="O122" s="16">
        <f t="shared" si="83"/>
        <v>622.79</v>
      </c>
      <c r="P122" s="30"/>
      <c r="Q122" s="46"/>
      <c r="R122" s="46"/>
      <c r="S122" s="46"/>
      <c r="T122" s="46"/>
    </row>
    <row r="123" spans="1:20" ht="15.75" x14ac:dyDescent="0.25">
      <c r="A123" s="49"/>
      <c r="B123" s="43"/>
      <c r="C123" s="17" t="s">
        <v>26</v>
      </c>
      <c r="D123" s="18" t="s">
        <v>44</v>
      </c>
      <c r="E123" s="19">
        <v>6</v>
      </c>
      <c r="F123" s="19"/>
      <c r="G123" s="16">
        <v>76.19</v>
      </c>
      <c r="H123" s="30">
        <f t="shared" si="114"/>
        <v>149.0146877</v>
      </c>
      <c r="I123" s="16"/>
      <c r="J123" s="30"/>
      <c r="K123" s="16">
        <f t="shared" si="115"/>
        <v>457.14</v>
      </c>
      <c r="L123" s="30">
        <f t="shared" si="116"/>
        <v>894.08812620000003</v>
      </c>
      <c r="M123" s="16"/>
      <c r="N123" s="30"/>
      <c r="O123" s="16">
        <f t="shared" si="83"/>
        <v>457.14</v>
      </c>
      <c r="P123" s="30"/>
      <c r="Q123" s="46"/>
      <c r="R123" s="46"/>
      <c r="S123" s="46"/>
      <c r="T123" s="46"/>
    </row>
    <row r="124" spans="1:20" ht="15.75" x14ac:dyDescent="0.25">
      <c r="A124" s="49"/>
      <c r="B124" s="43"/>
      <c r="C124" s="17" t="s">
        <v>26</v>
      </c>
      <c r="D124" s="18" t="s">
        <v>47</v>
      </c>
      <c r="E124" s="19">
        <v>3</v>
      </c>
      <c r="F124" s="19">
        <v>5</v>
      </c>
      <c r="G124" s="16"/>
      <c r="H124" s="30"/>
      <c r="I124" s="16">
        <v>14.38</v>
      </c>
      <c r="J124" s="30">
        <f t="shared" ref="J124:J129" si="117">I124*1.95583</f>
        <v>28.124835400000002</v>
      </c>
      <c r="K124" s="16"/>
      <c r="L124" s="30"/>
      <c r="M124" s="16">
        <f t="shared" ref="M124:M129" si="118">F124*I124</f>
        <v>71.900000000000006</v>
      </c>
      <c r="N124" s="30">
        <f t="shared" ref="N124:N129" si="119">F124*J124</f>
        <v>140.624177</v>
      </c>
      <c r="O124" s="16">
        <f t="shared" si="83"/>
        <v>71.900000000000006</v>
      </c>
      <c r="P124" s="30"/>
      <c r="Q124" s="46"/>
      <c r="R124" s="46"/>
      <c r="S124" s="46"/>
      <c r="T124" s="46"/>
    </row>
    <row r="125" spans="1:20" ht="15.75" x14ac:dyDescent="0.25">
      <c r="A125" s="49"/>
      <c r="B125" s="43"/>
      <c r="C125" s="17" t="s">
        <v>26</v>
      </c>
      <c r="D125" s="18" t="s">
        <v>45</v>
      </c>
      <c r="E125" s="19">
        <v>127</v>
      </c>
      <c r="F125" s="19">
        <v>212</v>
      </c>
      <c r="G125" s="16"/>
      <c r="H125" s="30"/>
      <c r="I125" s="16">
        <v>14.38</v>
      </c>
      <c r="J125" s="30">
        <f t="shared" si="117"/>
        <v>28.124835400000002</v>
      </c>
      <c r="K125" s="16"/>
      <c r="L125" s="30"/>
      <c r="M125" s="16">
        <f t="shared" si="118"/>
        <v>3048.56</v>
      </c>
      <c r="N125" s="30">
        <f t="shared" si="119"/>
        <v>5962.4651048000005</v>
      </c>
      <c r="O125" s="16">
        <f t="shared" si="83"/>
        <v>3048.56</v>
      </c>
      <c r="P125" s="30"/>
      <c r="Q125" s="46"/>
      <c r="R125" s="46"/>
      <c r="S125" s="46"/>
      <c r="T125" s="46"/>
    </row>
    <row r="126" spans="1:20" ht="15.75" x14ac:dyDescent="0.25">
      <c r="A126" s="49"/>
      <c r="B126" s="43"/>
      <c r="C126" s="17" t="s">
        <v>21</v>
      </c>
      <c r="D126" s="18" t="s">
        <v>45</v>
      </c>
      <c r="E126" s="19">
        <v>9</v>
      </c>
      <c r="F126" s="19">
        <v>15</v>
      </c>
      <c r="G126" s="16"/>
      <c r="H126" s="30"/>
      <c r="I126" s="16">
        <v>14.38</v>
      </c>
      <c r="J126" s="30">
        <f t="shared" si="117"/>
        <v>28.124835400000002</v>
      </c>
      <c r="K126" s="16"/>
      <c r="L126" s="30"/>
      <c r="M126" s="16">
        <f t="shared" si="118"/>
        <v>215.70000000000002</v>
      </c>
      <c r="N126" s="30">
        <f t="shared" si="119"/>
        <v>421.87253100000004</v>
      </c>
      <c r="O126" s="16">
        <f t="shared" si="83"/>
        <v>215.70000000000002</v>
      </c>
      <c r="P126" s="30"/>
      <c r="Q126" s="46"/>
      <c r="R126" s="46"/>
      <c r="S126" s="46"/>
      <c r="T126" s="46"/>
    </row>
    <row r="127" spans="1:20" ht="15.75" x14ac:dyDescent="0.25">
      <c r="A127" s="49"/>
      <c r="B127" s="43"/>
      <c r="C127" s="17" t="s">
        <v>23</v>
      </c>
      <c r="D127" s="18" t="s">
        <v>47</v>
      </c>
      <c r="E127" s="19">
        <v>1</v>
      </c>
      <c r="F127" s="19">
        <v>2</v>
      </c>
      <c r="G127" s="16"/>
      <c r="H127" s="30"/>
      <c r="I127" s="16">
        <v>14.38</v>
      </c>
      <c r="J127" s="30">
        <f t="shared" si="117"/>
        <v>28.124835400000002</v>
      </c>
      <c r="K127" s="16"/>
      <c r="L127" s="30"/>
      <c r="M127" s="16">
        <f t="shared" si="118"/>
        <v>28.76</v>
      </c>
      <c r="N127" s="30">
        <f t="shared" si="119"/>
        <v>56.249670800000004</v>
      </c>
      <c r="O127" s="16">
        <f t="shared" si="83"/>
        <v>28.76</v>
      </c>
      <c r="P127" s="30"/>
      <c r="Q127" s="46"/>
      <c r="R127" s="46"/>
      <c r="S127" s="46"/>
      <c r="T127" s="46"/>
    </row>
    <row r="128" spans="1:20" ht="15.75" x14ac:dyDescent="0.25">
      <c r="A128" s="49"/>
      <c r="B128" s="43"/>
      <c r="C128" s="17" t="s">
        <v>23</v>
      </c>
      <c r="D128" s="18" t="s">
        <v>45</v>
      </c>
      <c r="E128" s="19">
        <v>25</v>
      </c>
      <c r="F128" s="19">
        <v>42</v>
      </c>
      <c r="G128" s="16"/>
      <c r="H128" s="30"/>
      <c r="I128" s="16">
        <v>14.38</v>
      </c>
      <c r="J128" s="30">
        <f t="shared" si="117"/>
        <v>28.124835400000002</v>
      </c>
      <c r="K128" s="16"/>
      <c r="L128" s="30"/>
      <c r="M128" s="16">
        <f t="shared" si="118"/>
        <v>603.96</v>
      </c>
      <c r="N128" s="30">
        <f t="shared" si="119"/>
        <v>1181.2430868000001</v>
      </c>
      <c r="O128" s="16">
        <f t="shared" si="83"/>
        <v>603.96</v>
      </c>
      <c r="P128" s="30"/>
      <c r="Q128" s="46"/>
      <c r="R128" s="46"/>
      <c r="S128" s="46"/>
      <c r="T128" s="46"/>
    </row>
    <row r="129" spans="1:20" ht="15.75" x14ac:dyDescent="0.25">
      <c r="A129" s="49"/>
      <c r="B129" s="43"/>
      <c r="C129" s="17" t="s">
        <v>54</v>
      </c>
      <c r="D129" s="18" t="s">
        <v>45</v>
      </c>
      <c r="E129" s="19">
        <v>23</v>
      </c>
      <c r="F129" s="19">
        <v>38</v>
      </c>
      <c r="G129" s="16"/>
      <c r="H129" s="30"/>
      <c r="I129" s="16">
        <v>14.38</v>
      </c>
      <c r="J129" s="30">
        <f t="shared" si="117"/>
        <v>28.124835400000002</v>
      </c>
      <c r="K129" s="16"/>
      <c r="L129" s="30"/>
      <c r="M129" s="16">
        <f t="shared" si="118"/>
        <v>546.44000000000005</v>
      </c>
      <c r="N129" s="30">
        <f t="shared" si="119"/>
        <v>1068.7437452000001</v>
      </c>
      <c r="O129" s="16">
        <f t="shared" si="83"/>
        <v>546.44000000000005</v>
      </c>
      <c r="P129" s="30"/>
      <c r="Q129" s="46"/>
      <c r="R129" s="46"/>
      <c r="S129" s="46"/>
      <c r="T129" s="46"/>
    </row>
    <row r="130" spans="1:20" ht="15.75" x14ac:dyDescent="0.25">
      <c r="A130" s="49"/>
      <c r="B130" s="44"/>
      <c r="C130" s="21"/>
      <c r="D130" s="21" t="s">
        <v>49</v>
      </c>
      <c r="E130" s="22">
        <f>SUM(E117:E129)</f>
        <v>360</v>
      </c>
      <c r="F130" s="22">
        <f t="shared" ref="F130" si="120">SUM(F117:F129)</f>
        <v>556</v>
      </c>
      <c r="G130" s="23"/>
      <c r="H130" s="31"/>
      <c r="I130" s="23"/>
      <c r="J130" s="31"/>
      <c r="K130" s="22">
        <f t="shared" ref="K130:O130" si="121">SUM(K117:K129)</f>
        <v>2197.71</v>
      </c>
      <c r="L130" s="27">
        <f t="shared" si="121"/>
        <v>4298.3471492999997</v>
      </c>
      <c r="M130" s="22">
        <f t="shared" si="121"/>
        <v>7995.2800000000007</v>
      </c>
      <c r="N130" s="27">
        <f t="shared" si="121"/>
        <v>15637.408482400004</v>
      </c>
      <c r="O130" s="22">
        <f t="shared" si="121"/>
        <v>10192.99</v>
      </c>
      <c r="P130" s="27">
        <f>O130*1.95583</f>
        <v>19935.755631699998</v>
      </c>
      <c r="Q130" s="46"/>
      <c r="R130" s="46"/>
      <c r="S130" s="46"/>
      <c r="T130" s="46"/>
    </row>
    <row r="131" spans="1:20" ht="15.75" x14ac:dyDescent="0.25">
      <c r="A131" s="49"/>
      <c r="B131" s="42" t="s">
        <v>61</v>
      </c>
      <c r="C131" s="17" t="s">
        <v>24</v>
      </c>
      <c r="D131" s="18" t="s">
        <v>43</v>
      </c>
      <c r="E131" s="19">
        <v>6</v>
      </c>
      <c r="F131" s="19"/>
      <c r="G131" s="16">
        <v>88.97</v>
      </c>
      <c r="H131" s="30">
        <f t="shared" ref="H131:H132" si="122">G131*1.95583</f>
        <v>174.0101951</v>
      </c>
      <c r="I131" s="16"/>
      <c r="J131" s="30"/>
      <c r="K131" s="16">
        <f t="shared" ref="K131:K132" si="123">E131*G131</f>
        <v>533.81999999999994</v>
      </c>
      <c r="L131" s="30">
        <f t="shared" ref="L131:L132" si="124">E131*H131</f>
        <v>1044.0611706</v>
      </c>
      <c r="M131" s="16"/>
      <c r="N131" s="30"/>
      <c r="O131" s="16">
        <f t="shared" ref="O131:O132" si="125">K131+M131</f>
        <v>533.81999999999994</v>
      </c>
      <c r="P131" s="30"/>
      <c r="Q131" s="46"/>
      <c r="R131" s="46"/>
      <c r="S131" s="46"/>
      <c r="T131" s="46"/>
    </row>
    <row r="132" spans="1:20" ht="15.75" x14ac:dyDescent="0.25">
      <c r="A132" s="49"/>
      <c r="B132" s="43"/>
      <c r="C132" s="17" t="s">
        <v>24</v>
      </c>
      <c r="D132" s="18" t="s">
        <v>44</v>
      </c>
      <c r="E132" s="19">
        <v>7</v>
      </c>
      <c r="F132" s="19"/>
      <c r="G132" s="16">
        <v>76.19</v>
      </c>
      <c r="H132" s="30">
        <f t="shared" si="122"/>
        <v>149.0146877</v>
      </c>
      <c r="I132" s="16"/>
      <c r="J132" s="30"/>
      <c r="K132" s="16">
        <f t="shared" si="123"/>
        <v>533.32999999999993</v>
      </c>
      <c r="L132" s="30">
        <f t="shared" si="124"/>
        <v>1043.1028139</v>
      </c>
      <c r="M132" s="16"/>
      <c r="N132" s="30"/>
      <c r="O132" s="16">
        <f t="shared" si="125"/>
        <v>533.32999999999993</v>
      </c>
      <c r="P132" s="30"/>
      <c r="Q132" s="46"/>
      <c r="R132" s="46"/>
      <c r="S132" s="46"/>
      <c r="T132" s="46"/>
    </row>
    <row r="133" spans="1:20" ht="15.75" x14ac:dyDescent="0.25">
      <c r="A133" s="49"/>
      <c r="B133" s="43"/>
      <c r="C133" s="17" t="s">
        <v>24</v>
      </c>
      <c r="D133" s="18" t="s">
        <v>46</v>
      </c>
      <c r="E133" s="19">
        <v>1</v>
      </c>
      <c r="F133" s="19">
        <v>2</v>
      </c>
      <c r="G133" s="16"/>
      <c r="H133" s="30"/>
      <c r="I133" s="16">
        <v>14.38</v>
      </c>
      <c r="J133" s="30">
        <f t="shared" ref="J133:J134" si="126">I133*1.95583</f>
        <v>28.124835400000002</v>
      </c>
      <c r="K133" s="16"/>
      <c r="L133" s="30"/>
      <c r="M133" s="16">
        <f t="shared" ref="M133:M134" si="127">F133*I133</f>
        <v>28.76</v>
      </c>
      <c r="N133" s="30">
        <f t="shared" ref="N133:N134" si="128">F133*J133</f>
        <v>56.249670800000004</v>
      </c>
      <c r="O133" s="16">
        <f t="shared" si="83"/>
        <v>28.76</v>
      </c>
      <c r="P133" s="30"/>
      <c r="Q133" s="46"/>
      <c r="R133" s="46"/>
      <c r="S133" s="46"/>
      <c r="T133" s="46"/>
    </row>
    <row r="134" spans="1:20" ht="15.75" x14ac:dyDescent="0.25">
      <c r="A134" s="49"/>
      <c r="B134" s="43"/>
      <c r="C134" s="17" t="s">
        <v>24</v>
      </c>
      <c r="D134" s="18" t="s">
        <v>45</v>
      </c>
      <c r="E134" s="19">
        <v>46</v>
      </c>
      <c r="F134" s="19">
        <v>77</v>
      </c>
      <c r="G134" s="16"/>
      <c r="H134" s="30"/>
      <c r="I134" s="16">
        <v>14.38</v>
      </c>
      <c r="J134" s="30">
        <f t="shared" si="126"/>
        <v>28.124835400000002</v>
      </c>
      <c r="K134" s="16"/>
      <c r="L134" s="30"/>
      <c r="M134" s="16">
        <f t="shared" si="127"/>
        <v>1107.26</v>
      </c>
      <c r="N134" s="30">
        <f t="shared" si="128"/>
        <v>2165.6123258000002</v>
      </c>
      <c r="O134" s="16">
        <f t="shared" si="83"/>
        <v>1107.26</v>
      </c>
      <c r="P134" s="30"/>
      <c r="Q134" s="46"/>
      <c r="R134" s="46"/>
      <c r="S134" s="46"/>
      <c r="T134" s="46"/>
    </row>
    <row r="135" spans="1:20" ht="15.75" x14ac:dyDescent="0.25">
      <c r="A135" s="49"/>
      <c r="B135" s="43"/>
      <c r="C135" s="17" t="s">
        <v>26</v>
      </c>
      <c r="D135" s="18" t="s">
        <v>44</v>
      </c>
      <c r="E135" s="19">
        <v>5</v>
      </c>
      <c r="F135" s="19"/>
      <c r="G135" s="16">
        <v>76.19</v>
      </c>
      <c r="H135" s="30">
        <f>G135*1.95583</f>
        <v>149.0146877</v>
      </c>
      <c r="I135" s="16"/>
      <c r="J135" s="30"/>
      <c r="K135" s="16">
        <f>E135*G135</f>
        <v>380.95</v>
      </c>
      <c r="L135" s="30">
        <f>E135*H135</f>
        <v>745.07343849999995</v>
      </c>
      <c r="M135" s="16"/>
      <c r="N135" s="30"/>
      <c r="O135" s="16">
        <f>K135+M135</f>
        <v>380.95</v>
      </c>
      <c r="P135" s="30"/>
      <c r="Q135" s="46"/>
      <c r="R135" s="46"/>
      <c r="S135" s="46"/>
      <c r="T135" s="46"/>
    </row>
    <row r="136" spans="1:20" ht="15.75" x14ac:dyDescent="0.25">
      <c r="A136" s="49"/>
      <c r="B136" s="43"/>
      <c r="C136" s="17" t="s">
        <v>26</v>
      </c>
      <c r="D136" s="18" t="s">
        <v>46</v>
      </c>
      <c r="E136" s="19">
        <v>1</v>
      </c>
      <c r="F136" s="19">
        <v>2</v>
      </c>
      <c r="G136" s="16"/>
      <c r="H136" s="30"/>
      <c r="I136" s="16">
        <v>14.38</v>
      </c>
      <c r="J136" s="30">
        <f t="shared" ref="J136:J141" si="129">I136*1.95583</f>
        <v>28.124835400000002</v>
      </c>
      <c r="K136" s="16"/>
      <c r="L136" s="30"/>
      <c r="M136" s="16">
        <f t="shared" ref="M136:M141" si="130">F136*I136</f>
        <v>28.76</v>
      </c>
      <c r="N136" s="30">
        <f t="shared" ref="N136:N141" si="131">F136*J136</f>
        <v>56.249670800000004</v>
      </c>
      <c r="O136" s="16">
        <f t="shared" si="83"/>
        <v>28.76</v>
      </c>
      <c r="P136" s="30"/>
      <c r="Q136" s="46"/>
      <c r="R136" s="46"/>
      <c r="S136" s="46"/>
      <c r="T136" s="46"/>
    </row>
    <row r="137" spans="1:20" ht="15.75" x14ac:dyDescent="0.25">
      <c r="A137" s="49"/>
      <c r="B137" s="43"/>
      <c r="C137" s="17" t="s">
        <v>26</v>
      </c>
      <c r="D137" s="18" t="s">
        <v>45</v>
      </c>
      <c r="E137" s="19">
        <v>37</v>
      </c>
      <c r="F137" s="19">
        <v>62</v>
      </c>
      <c r="G137" s="16"/>
      <c r="H137" s="30"/>
      <c r="I137" s="16">
        <v>14.38</v>
      </c>
      <c r="J137" s="30">
        <f t="shared" si="129"/>
        <v>28.124835400000002</v>
      </c>
      <c r="K137" s="16"/>
      <c r="L137" s="30"/>
      <c r="M137" s="16">
        <f t="shared" si="130"/>
        <v>891.56000000000006</v>
      </c>
      <c r="N137" s="30">
        <f t="shared" si="131"/>
        <v>1743.7397948</v>
      </c>
      <c r="O137" s="16">
        <f t="shared" si="83"/>
        <v>891.56000000000006</v>
      </c>
      <c r="P137" s="30"/>
      <c r="Q137" s="46"/>
      <c r="R137" s="46"/>
      <c r="S137" s="46"/>
      <c r="T137" s="46"/>
    </row>
    <row r="138" spans="1:20" ht="15.75" x14ac:dyDescent="0.25">
      <c r="A138" s="49"/>
      <c r="B138" s="43"/>
      <c r="C138" s="17" t="s">
        <v>21</v>
      </c>
      <c r="D138" s="18" t="s">
        <v>45</v>
      </c>
      <c r="E138" s="19">
        <v>8</v>
      </c>
      <c r="F138" s="19">
        <v>13</v>
      </c>
      <c r="G138" s="16"/>
      <c r="H138" s="30"/>
      <c r="I138" s="16">
        <v>14.38</v>
      </c>
      <c r="J138" s="30">
        <f t="shared" si="129"/>
        <v>28.124835400000002</v>
      </c>
      <c r="K138" s="16"/>
      <c r="L138" s="30"/>
      <c r="M138" s="16">
        <f t="shared" si="130"/>
        <v>186.94</v>
      </c>
      <c r="N138" s="30">
        <f t="shared" si="131"/>
        <v>365.62286020000005</v>
      </c>
      <c r="O138" s="16">
        <f t="shared" si="83"/>
        <v>186.94</v>
      </c>
      <c r="P138" s="30"/>
      <c r="Q138" s="46"/>
      <c r="R138" s="46"/>
      <c r="S138" s="46"/>
      <c r="T138" s="46"/>
    </row>
    <row r="139" spans="1:20" ht="15.75" x14ac:dyDescent="0.25">
      <c r="A139" s="49"/>
      <c r="B139" s="43"/>
      <c r="C139" s="17" t="s">
        <v>23</v>
      </c>
      <c r="D139" s="18" t="s">
        <v>47</v>
      </c>
      <c r="E139" s="19">
        <v>1</v>
      </c>
      <c r="F139" s="19">
        <v>2</v>
      </c>
      <c r="G139" s="16"/>
      <c r="H139" s="30"/>
      <c r="I139" s="16">
        <v>14.38</v>
      </c>
      <c r="J139" s="30">
        <f t="shared" si="129"/>
        <v>28.124835400000002</v>
      </c>
      <c r="K139" s="16"/>
      <c r="L139" s="30"/>
      <c r="M139" s="16">
        <f t="shared" si="130"/>
        <v>28.76</v>
      </c>
      <c r="N139" s="30">
        <f t="shared" si="131"/>
        <v>56.249670800000004</v>
      </c>
      <c r="O139" s="16">
        <f t="shared" si="83"/>
        <v>28.76</v>
      </c>
      <c r="P139" s="30"/>
      <c r="Q139" s="46"/>
      <c r="R139" s="46"/>
      <c r="S139" s="46"/>
      <c r="T139" s="46"/>
    </row>
    <row r="140" spans="1:20" ht="15.75" x14ac:dyDescent="0.25">
      <c r="A140" s="49"/>
      <c r="B140" s="43"/>
      <c r="C140" s="17" t="s">
        <v>23</v>
      </c>
      <c r="D140" s="18" t="s">
        <v>45</v>
      </c>
      <c r="E140" s="19">
        <v>28</v>
      </c>
      <c r="F140" s="19">
        <v>47</v>
      </c>
      <c r="G140" s="16"/>
      <c r="H140" s="30"/>
      <c r="I140" s="16">
        <v>14.38</v>
      </c>
      <c r="J140" s="30">
        <f t="shared" si="129"/>
        <v>28.124835400000002</v>
      </c>
      <c r="K140" s="16"/>
      <c r="L140" s="30"/>
      <c r="M140" s="16">
        <f t="shared" si="130"/>
        <v>675.86</v>
      </c>
      <c r="N140" s="30">
        <f t="shared" si="131"/>
        <v>1321.8672638</v>
      </c>
      <c r="O140" s="16">
        <f t="shared" si="83"/>
        <v>675.86</v>
      </c>
      <c r="P140" s="30"/>
      <c r="Q140" s="46"/>
      <c r="R140" s="46"/>
      <c r="S140" s="46"/>
      <c r="T140" s="46"/>
    </row>
    <row r="141" spans="1:20" ht="15.75" x14ac:dyDescent="0.25">
      <c r="A141" s="49"/>
      <c r="B141" s="43"/>
      <c r="C141" s="17" t="s">
        <v>54</v>
      </c>
      <c r="D141" s="18" t="s">
        <v>45</v>
      </c>
      <c r="E141" s="19">
        <v>12</v>
      </c>
      <c r="F141" s="19">
        <v>20</v>
      </c>
      <c r="G141" s="16"/>
      <c r="H141" s="30"/>
      <c r="I141" s="16">
        <v>14.38</v>
      </c>
      <c r="J141" s="30">
        <f t="shared" si="129"/>
        <v>28.124835400000002</v>
      </c>
      <c r="K141" s="16"/>
      <c r="L141" s="30"/>
      <c r="M141" s="16">
        <f t="shared" si="130"/>
        <v>287.60000000000002</v>
      </c>
      <c r="N141" s="30">
        <f t="shared" si="131"/>
        <v>562.49670800000001</v>
      </c>
      <c r="O141" s="16">
        <f t="shared" si="83"/>
        <v>287.60000000000002</v>
      </c>
      <c r="P141" s="30"/>
      <c r="Q141" s="46"/>
      <c r="R141" s="46"/>
      <c r="S141" s="46"/>
      <c r="T141" s="46"/>
    </row>
    <row r="142" spans="1:20" ht="15.75" x14ac:dyDescent="0.25">
      <c r="A142" s="49"/>
      <c r="B142" s="44"/>
      <c r="C142" s="21"/>
      <c r="D142" s="21" t="s">
        <v>49</v>
      </c>
      <c r="E142" s="22">
        <f>SUM(E131:E141)</f>
        <v>152</v>
      </c>
      <c r="F142" s="22">
        <f t="shared" ref="F142" si="132">SUM(F131:F141)</f>
        <v>225</v>
      </c>
      <c r="G142" s="23"/>
      <c r="H142" s="31"/>
      <c r="I142" s="23"/>
      <c r="J142" s="31"/>
      <c r="K142" s="22">
        <f t="shared" ref="K142:O142" si="133">SUM(K131:K141)</f>
        <v>1448.1</v>
      </c>
      <c r="L142" s="27">
        <f t="shared" si="133"/>
        <v>2832.237423</v>
      </c>
      <c r="M142" s="22">
        <f t="shared" si="133"/>
        <v>3235.5000000000005</v>
      </c>
      <c r="N142" s="27">
        <f t="shared" si="133"/>
        <v>6328.0879649999997</v>
      </c>
      <c r="O142" s="27">
        <f t="shared" si="133"/>
        <v>4683.6000000000004</v>
      </c>
      <c r="P142" s="27">
        <f>O142*1.95583</f>
        <v>9160.3253880000011</v>
      </c>
      <c r="Q142" s="47"/>
      <c r="R142" s="47"/>
      <c r="S142" s="47"/>
      <c r="T142" s="47"/>
    </row>
    <row r="143" spans="1:20" x14ac:dyDescent="0.25">
      <c r="A143" s="50"/>
      <c r="B143" s="24"/>
      <c r="C143" s="24"/>
      <c r="D143" s="25" t="s">
        <v>65</v>
      </c>
      <c r="E143" s="25">
        <f>E142+E130+E116+E101+E81+E69+E56+E45+E35+E21</f>
        <v>4578</v>
      </c>
      <c r="F143" s="25">
        <f>F142+F130+F116+F101+F81+F69+F56+F45+F35+F21</f>
        <v>6999</v>
      </c>
      <c r="G143" s="25"/>
      <c r="H143" s="28"/>
      <c r="I143" s="25"/>
      <c r="J143" s="28"/>
      <c r="K143" s="25">
        <f t="shared" ref="K143:P143" si="134">K142+K130+K116+K101+K81+K69+K56+K45+K35+K21</f>
        <v>27337.23</v>
      </c>
      <c r="L143" s="28">
        <f t="shared" si="134"/>
        <v>53466.974550899999</v>
      </c>
      <c r="M143" s="25">
        <f t="shared" si="134"/>
        <v>99237.270000000019</v>
      </c>
      <c r="N143" s="28">
        <f t="shared" si="134"/>
        <v>194091.22978410003</v>
      </c>
      <c r="O143" s="28">
        <f t="shared" si="134"/>
        <v>126574.50000000001</v>
      </c>
      <c r="P143" s="28">
        <f t="shared" si="134"/>
        <v>247558.20433499999</v>
      </c>
      <c r="Q143" s="28">
        <f>O143*5%</f>
        <v>6328.7250000000013</v>
      </c>
      <c r="R143" s="28">
        <f>Q143*1.95583</f>
        <v>12377.910216750002</v>
      </c>
      <c r="S143" s="28">
        <v>1266</v>
      </c>
      <c r="T143" s="28">
        <f>S143*1.95583</f>
        <v>2476.0807799999998</v>
      </c>
    </row>
  </sheetData>
  <mergeCells count="18">
    <mergeCell ref="B70:B81"/>
    <mergeCell ref="B82:B101"/>
    <mergeCell ref="S6:S142"/>
    <mergeCell ref="T6:T142"/>
    <mergeCell ref="A6:A143"/>
    <mergeCell ref="B102:B116"/>
    <mergeCell ref="B117:B130"/>
    <mergeCell ref="B131:B142"/>
    <mergeCell ref="Q6:Q142"/>
    <mergeCell ref="R6:R142"/>
    <mergeCell ref="B36:B45"/>
    <mergeCell ref="B46:B56"/>
    <mergeCell ref="B57:B69"/>
    <mergeCell ref="D2:I2"/>
    <mergeCell ref="D3:I3"/>
    <mergeCell ref="D4:F4"/>
    <mergeCell ref="B6:B21"/>
    <mergeCell ref="B22:B3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143"/>
  <sheetViews>
    <sheetView workbookViewId="0">
      <selection activeCell="C2" sqref="C2:H2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85546875" customWidth="1"/>
    <col min="8" max="8" width="10" customWidth="1"/>
    <col min="9" max="9" width="12.42578125" customWidth="1"/>
    <col min="10" max="11" width="10.5703125" customWidth="1"/>
    <col min="12" max="13" width="11.28515625" customWidth="1"/>
    <col min="14" max="14" width="12" customWidth="1"/>
    <col min="15" max="15" width="12.42578125" customWidth="1"/>
  </cols>
  <sheetData>
    <row r="1" spans="1:15" ht="15.75" thickBot="1" x14ac:dyDescent="0.3"/>
    <row r="2" spans="1:15" ht="16.149999999999999" customHeight="1" thickBot="1" x14ac:dyDescent="0.3">
      <c r="C2" s="32" t="s">
        <v>68</v>
      </c>
      <c r="D2" s="33"/>
      <c r="E2" s="33"/>
      <c r="F2" s="33"/>
      <c r="G2" s="33"/>
      <c r="H2" s="34"/>
      <c r="I2" s="14"/>
    </row>
    <row r="3" spans="1:15" ht="16.5" thickBot="1" x14ac:dyDescent="0.3">
      <c r="C3" s="32"/>
      <c r="D3" s="33"/>
      <c r="E3" s="33"/>
      <c r="F3" s="33"/>
      <c r="G3" s="33"/>
      <c r="H3" s="34"/>
      <c r="I3" s="14"/>
    </row>
    <row r="4" spans="1:15" ht="15.75" x14ac:dyDescent="0.25">
      <c r="A4" s="1"/>
      <c r="B4" s="1"/>
      <c r="C4" s="35"/>
      <c r="D4" s="35"/>
      <c r="E4" s="35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9</v>
      </c>
      <c r="G5" s="2" t="s">
        <v>34</v>
      </c>
      <c r="H5" s="2" t="s">
        <v>10</v>
      </c>
      <c r="I5" s="2" t="s">
        <v>35</v>
      </c>
      <c r="J5" s="2" t="s">
        <v>6</v>
      </c>
      <c r="K5" s="2" t="s">
        <v>29</v>
      </c>
      <c r="L5" s="2" t="s">
        <v>7</v>
      </c>
      <c r="M5" s="2" t="s">
        <v>30</v>
      </c>
      <c r="N5" s="2" t="s">
        <v>8</v>
      </c>
      <c r="O5" s="2" t="s">
        <v>31</v>
      </c>
    </row>
    <row r="6" spans="1:15" ht="15.75" x14ac:dyDescent="0.25">
      <c r="A6" s="36" t="s">
        <v>42</v>
      </c>
      <c r="B6" s="17" t="s">
        <v>25</v>
      </c>
      <c r="C6" s="18" t="s">
        <v>43</v>
      </c>
      <c r="D6" s="19">
        <v>6</v>
      </c>
      <c r="E6" s="19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15.75" x14ac:dyDescent="0.25">
      <c r="A7" s="37"/>
      <c r="B7" s="17" t="s">
        <v>25</v>
      </c>
      <c r="C7" s="18" t="s">
        <v>44</v>
      </c>
      <c r="D7" s="19">
        <v>4</v>
      </c>
      <c r="E7" s="19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spans="1:15" ht="15.75" x14ac:dyDescent="0.25">
      <c r="A8" s="37"/>
      <c r="B8" s="17" t="s">
        <v>25</v>
      </c>
      <c r="C8" s="18" t="s">
        <v>45</v>
      </c>
      <c r="D8" s="19">
        <v>17</v>
      </c>
      <c r="E8" s="19">
        <v>28</v>
      </c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ht="15.75" x14ac:dyDescent="0.25">
      <c r="A9" s="37"/>
      <c r="B9" s="17" t="s">
        <v>21</v>
      </c>
      <c r="C9" s="18" t="s">
        <v>43</v>
      </c>
      <c r="D9" s="19">
        <v>1</v>
      </c>
      <c r="E9" s="19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ht="15.75" x14ac:dyDescent="0.25">
      <c r="A10" s="37"/>
      <c r="B10" s="17" t="s">
        <v>21</v>
      </c>
      <c r="C10" s="18" t="s">
        <v>44</v>
      </c>
      <c r="D10" s="19">
        <v>13</v>
      </c>
      <c r="E10" s="19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ht="15.75" x14ac:dyDescent="0.25">
      <c r="A11" s="37"/>
      <c r="B11" s="17" t="s">
        <v>21</v>
      </c>
      <c r="C11" s="18" t="s">
        <v>46</v>
      </c>
      <c r="D11" s="19">
        <v>9</v>
      </c>
      <c r="E11" s="19">
        <v>15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spans="1:15" ht="15.75" x14ac:dyDescent="0.25">
      <c r="A12" s="37"/>
      <c r="B12" s="17" t="s">
        <v>21</v>
      </c>
      <c r="C12" s="18" t="s">
        <v>45</v>
      </c>
      <c r="D12" s="19">
        <v>115</v>
      </c>
      <c r="E12" s="19">
        <v>192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ht="15.75" x14ac:dyDescent="0.25">
      <c r="A13" s="37"/>
      <c r="B13" s="17" t="s">
        <v>23</v>
      </c>
      <c r="C13" s="18" t="s">
        <v>43</v>
      </c>
      <c r="D13" s="19">
        <v>12</v>
      </c>
      <c r="E13" s="19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15.75" x14ac:dyDescent="0.25">
      <c r="A14" s="37"/>
      <c r="B14" s="17" t="s">
        <v>23</v>
      </c>
      <c r="C14" s="18" t="s">
        <v>44</v>
      </c>
      <c r="D14" s="19">
        <v>8</v>
      </c>
      <c r="E14" s="19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ht="15.75" x14ac:dyDescent="0.25">
      <c r="A15" s="37"/>
      <c r="B15" s="17" t="s">
        <v>23</v>
      </c>
      <c r="C15" s="18" t="s">
        <v>46</v>
      </c>
      <c r="D15" s="19">
        <v>1</v>
      </c>
      <c r="E15" s="19">
        <v>2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spans="1:15" ht="15.75" x14ac:dyDescent="0.25">
      <c r="A16" s="37"/>
      <c r="B16" s="17" t="s">
        <v>23</v>
      </c>
      <c r="C16" s="18" t="s">
        <v>47</v>
      </c>
      <c r="D16" s="19">
        <v>2</v>
      </c>
      <c r="E16" s="19">
        <v>3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1:15" ht="15.75" x14ac:dyDescent="0.25">
      <c r="A17" s="37"/>
      <c r="B17" s="17" t="s">
        <v>23</v>
      </c>
      <c r="C17" s="18" t="s">
        <v>45</v>
      </c>
      <c r="D17" s="19">
        <v>43</v>
      </c>
      <c r="E17" s="19">
        <v>72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spans="1:15" ht="15.75" x14ac:dyDescent="0.25">
      <c r="A18" s="37"/>
      <c r="B18" s="17" t="s">
        <v>48</v>
      </c>
      <c r="C18" s="18" t="s">
        <v>43</v>
      </c>
      <c r="D18" s="19">
        <v>1</v>
      </c>
      <c r="E18" s="19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1:15" ht="15.75" x14ac:dyDescent="0.25">
      <c r="A19" s="37"/>
      <c r="B19" s="17" t="s">
        <v>48</v>
      </c>
      <c r="C19" s="18" t="s">
        <v>45</v>
      </c>
      <c r="D19" s="19">
        <v>8</v>
      </c>
      <c r="E19" s="19">
        <v>13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15" ht="15.75" x14ac:dyDescent="0.25">
      <c r="A20" s="37"/>
      <c r="B20" s="17" t="s">
        <v>22</v>
      </c>
      <c r="C20" s="18" t="s">
        <v>45</v>
      </c>
      <c r="D20" s="19">
        <v>7</v>
      </c>
      <c r="E20" s="19">
        <v>12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1:15" ht="15.75" x14ac:dyDescent="0.25">
      <c r="A21" s="38"/>
      <c r="B21" s="21"/>
      <c r="C21" s="21" t="s">
        <v>49</v>
      </c>
      <c r="D21" s="22">
        <f>SUM(D6:D20)</f>
        <v>247</v>
      </c>
      <c r="E21" s="22">
        <f t="shared" ref="E21" si="0">SUM(E6:E20)</f>
        <v>337</v>
      </c>
      <c r="F21" s="23"/>
      <c r="G21" s="23"/>
      <c r="H21" s="23"/>
      <c r="I21" s="23"/>
      <c r="J21" s="22"/>
      <c r="K21" s="22"/>
      <c r="L21" s="22"/>
      <c r="M21" s="22"/>
      <c r="N21" s="22"/>
      <c r="O21" s="22"/>
    </row>
    <row r="22" spans="1:15" ht="15.75" x14ac:dyDescent="0.25">
      <c r="A22" s="39" t="s">
        <v>50</v>
      </c>
      <c r="B22" s="17" t="s">
        <v>25</v>
      </c>
      <c r="C22" s="18" t="s">
        <v>43</v>
      </c>
      <c r="D22" s="19">
        <v>7</v>
      </c>
      <c r="E22" s="19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1:15" ht="15.75" x14ac:dyDescent="0.25">
      <c r="A23" s="40"/>
      <c r="B23" s="17" t="s">
        <v>25</v>
      </c>
      <c r="C23" s="18" t="s">
        <v>44</v>
      </c>
      <c r="D23" s="19">
        <v>5</v>
      </c>
      <c r="E23" s="19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spans="1:15" ht="15.75" x14ac:dyDescent="0.25">
      <c r="A24" s="40"/>
      <c r="B24" s="17" t="s">
        <v>25</v>
      </c>
      <c r="C24" s="18" t="s">
        <v>46</v>
      </c>
      <c r="D24" s="19">
        <v>1</v>
      </c>
      <c r="E24" s="19">
        <v>2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1:15" ht="15.75" x14ac:dyDescent="0.25">
      <c r="A25" s="40"/>
      <c r="B25" s="17" t="s">
        <v>25</v>
      </c>
      <c r="C25" s="18" t="s">
        <v>45</v>
      </c>
      <c r="D25" s="19">
        <v>251</v>
      </c>
      <c r="E25" s="19">
        <v>418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spans="1:15" ht="15.75" x14ac:dyDescent="0.25">
      <c r="A26" s="40"/>
      <c r="B26" s="17" t="s">
        <v>21</v>
      </c>
      <c r="C26" s="18" t="s">
        <v>44</v>
      </c>
      <c r="D26" s="19">
        <v>13</v>
      </c>
      <c r="E26" s="19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1:15" ht="15.75" x14ac:dyDescent="0.25">
      <c r="A27" s="40"/>
      <c r="B27" s="17" t="s">
        <v>21</v>
      </c>
      <c r="C27" s="18" t="s">
        <v>46</v>
      </c>
      <c r="D27" s="19">
        <v>8</v>
      </c>
      <c r="E27" s="19">
        <v>13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spans="1:15" ht="15.75" x14ac:dyDescent="0.25">
      <c r="A28" s="40"/>
      <c r="B28" s="17" t="s">
        <v>21</v>
      </c>
      <c r="C28" s="18" t="s">
        <v>45</v>
      </c>
      <c r="D28" s="19">
        <v>142</v>
      </c>
      <c r="E28" s="19">
        <v>237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ht="15.75" x14ac:dyDescent="0.25">
      <c r="A29" s="40"/>
      <c r="B29" s="17" t="s">
        <v>51</v>
      </c>
      <c r="C29" s="18" t="s">
        <v>44</v>
      </c>
      <c r="D29" s="19">
        <v>1</v>
      </c>
      <c r="E29" s="19"/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spans="1:15" ht="15.75" x14ac:dyDescent="0.25">
      <c r="A30" s="40"/>
      <c r="B30" s="17" t="s">
        <v>51</v>
      </c>
      <c r="C30" s="18" t="s">
        <v>45</v>
      </c>
      <c r="D30" s="19">
        <v>118</v>
      </c>
      <c r="E30" s="19">
        <v>197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spans="1:15" ht="15.75" x14ac:dyDescent="0.25">
      <c r="A31" s="40"/>
      <c r="B31" s="17" t="s">
        <v>23</v>
      </c>
      <c r="C31" s="18" t="s">
        <v>47</v>
      </c>
      <c r="D31" s="19">
        <v>3</v>
      </c>
      <c r="E31" s="19">
        <v>5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spans="1:15" ht="15.75" x14ac:dyDescent="0.25">
      <c r="A32" s="40"/>
      <c r="B32" s="17" t="s">
        <v>23</v>
      </c>
      <c r="C32" s="18" t="s">
        <v>45</v>
      </c>
      <c r="D32" s="19">
        <v>120</v>
      </c>
      <c r="E32" s="19">
        <v>200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</row>
    <row r="33" spans="1:15" ht="15.75" x14ac:dyDescent="0.25">
      <c r="A33" s="40"/>
      <c r="B33" s="17" t="s">
        <v>48</v>
      </c>
      <c r="C33" s="18" t="s">
        <v>45</v>
      </c>
      <c r="D33" s="19">
        <v>70</v>
      </c>
      <c r="E33" s="19">
        <v>117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</row>
    <row r="34" spans="1:15" ht="15.75" x14ac:dyDescent="0.25">
      <c r="A34" s="40"/>
      <c r="B34" s="17" t="s">
        <v>22</v>
      </c>
      <c r="C34" s="18" t="s">
        <v>45</v>
      </c>
      <c r="D34" s="19">
        <v>37</v>
      </c>
      <c r="E34" s="19">
        <v>62</v>
      </c>
      <c r="F34" s="16"/>
      <c r="G34" s="16"/>
      <c r="H34" s="16"/>
      <c r="I34" s="16"/>
      <c r="J34" s="16"/>
      <c r="K34" s="16"/>
      <c r="L34" s="16"/>
      <c r="M34" s="16"/>
      <c r="N34" s="16"/>
      <c r="O34" s="16"/>
    </row>
    <row r="35" spans="1:15" ht="15.75" x14ac:dyDescent="0.25">
      <c r="A35" s="41"/>
      <c r="B35" s="21"/>
      <c r="C35" s="21" t="s">
        <v>49</v>
      </c>
      <c r="D35" s="22">
        <f>SUM(D22:D34)</f>
        <v>776</v>
      </c>
      <c r="E35" s="22">
        <f t="shared" ref="E35" si="1">SUM(E22:E34)</f>
        <v>1251</v>
      </c>
      <c r="F35" s="23"/>
      <c r="G35" s="23"/>
      <c r="H35" s="23"/>
      <c r="I35" s="23"/>
      <c r="J35" s="22"/>
      <c r="K35" s="22"/>
      <c r="L35" s="22"/>
      <c r="M35" s="22"/>
      <c r="N35" s="22"/>
      <c r="O35" s="22"/>
    </row>
    <row r="36" spans="1:15" ht="15.75" x14ac:dyDescent="0.25">
      <c r="A36" s="42" t="s">
        <v>52</v>
      </c>
      <c r="B36" s="17" t="s">
        <v>21</v>
      </c>
      <c r="C36" s="18" t="s">
        <v>44</v>
      </c>
      <c r="D36" s="19">
        <v>7</v>
      </c>
      <c r="E36" s="19"/>
      <c r="F36" s="16"/>
      <c r="G36" s="16"/>
      <c r="H36" s="16"/>
      <c r="I36" s="16"/>
      <c r="J36" s="16"/>
      <c r="K36" s="16"/>
      <c r="L36" s="16"/>
      <c r="M36" s="16"/>
      <c r="N36" s="16"/>
      <c r="O36" s="16"/>
    </row>
    <row r="37" spans="1:15" ht="15.75" x14ac:dyDescent="0.25">
      <c r="A37" s="43"/>
      <c r="B37" s="17" t="s">
        <v>21</v>
      </c>
      <c r="C37" s="18" t="s">
        <v>46</v>
      </c>
      <c r="D37" s="19">
        <v>8</v>
      </c>
      <c r="E37" s="19">
        <v>13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</row>
    <row r="38" spans="1:15" ht="15.75" x14ac:dyDescent="0.25">
      <c r="A38" s="43"/>
      <c r="B38" s="17" t="s">
        <v>21</v>
      </c>
      <c r="C38" s="18" t="s">
        <v>47</v>
      </c>
      <c r="D38" s="19">
        <v>2</v>
      </c>
      <c r="E38" s="19">
        <v>3</v>
      </c>
      <c r="F38" s="16"/>
      <c r="G38" s="16"/>
      <c r="H38" s="16"/>
      <c r="I38" s="16"/>
      <c r="J38" s="16"/>
      <c r="K38" s="16"/>
      <c r="L38" s="16"/>
      <c r="M38" s="16"/>
      <c r="N38" s="16"/>
      <c r="O38" s="16"/>
    </row>
    <row r="39" spans="1:15" ht="15.75" x14ac:dyDescent="0.25">
      <c r="A39" s="43"/>
      <c r="B39" s="17" t="s">
        <v>21</v>
      </c>
      <c r="C39" s="18" t="s">
        <v>45</v>
      </c>
      <c r="D39" s="19">
        <v>81</v>
      </c>
      <c r="E39" s="19">
        <v>135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</row>
    <row r="40" spans="1:15" ht="15.75" x14ac:dyDescent="0.25">
      <c r="A40" s="43"/>
      <c r="B40" s="20" t="s">
        <v>23</v>
      </c>
      <c r="C40" s="18" t="s">
        <v>44</v>
      </c>
      <c r="D40" s="16">
        <v>1</v>
      </c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1:15" ht="15.75" x14ac:dyDescent="0.25">
      <c r="A41" s="43"/>
      <c r="B41" s="17" t="s">
        <v>23</v>
      </c>
      <c r="C41" s="18" t="s">
        <v>47</v>
      </c>
      <c r="D41" s="19">
        <v>2</v>
      </c>
      <c r="E41" s="19">
        <v>3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</row>
    <row r="42" spans="1:15" ht="15.75" x14ac:dyDescent="0.25">
      <c r="A42" s="43"/>
      <c r="B42" s="17" t="s">
        <v>23</v>
      </c>
      <c r="C42" s="18" t="s">
        <v>45</v>
      </c>
      <c r="D42" s="19">
        <v>80</v>
      </c>
      <c r="E42" s="19">
        <v>133</v>
      </c>
      <c r="F42" s="16"/>
      <c r="G42" s="16"/>
      <c r="H42" s="16"/>
      <c r="I42" s="16"/>
      <c r="J42" s="16"/>
      <c r="K42" s="16"/>
      <c r="L42" s="16"/>
      <c r="M42" s="16"/>
      <c r="N42" s="16"/>
      <c r="O42" s="16"/>
    </row>
    <row r="43" spans="1:15" ht="15.75" x14ac:dyDescent="0.25">
      <c r="A43" s="43"/>
      <c r="B43" s="17" t="s">
        <v>25</v>
      </c>
      <c r="C43" s="18" t="s">
        <v>45</v>
      </c>
      <c r="D43" s="19">
        <v>16</v>
      </c>
      <c r="E43" s="19">
        <v>27</v>
      </c>
      <c r="F43" s="16"/>
      <c r="G43" s="16"/>
      <c r="H43" s="16"/>
      <c r="I43" s="16"/>
      <c r="J43" s="16"/>
      <c r="K43" s="16"/>
      <c r="L43" s="16"/>
      <c r="M43" s="16"/>
      <c r="N43" s="16"/>
      <c r="O43" s="16"/>
    </row>
    <row r="44" spans="1:15" ht="15.75" x14ac:dyDescent="0.25">
      <c r="A44" s="43"/>
      <c r="B44" s="17" t="s">
        <v>22</v>
      </c>
      <c r="C44" s="18" t="s">
        <v>45</v>
      </c>
      <c r="D44" s="19">
        <v>17</v>
      </c>
      <c r="E44" s="19">
        <v>28</v>
      </c>
      <c r="F44" s="16"/>
      <c r="G44" s="16"/>
      <c r="H44" s="16"/>
      <c r="I44" s="16"/>
      <c r="J44" s="16"/>
      <c r="K44" s="16"/>
      <c r="L44" s="16"/>
      <c r="M44" s="16"/>
      <c r="N44" s="16"/>
      <c r="O44" s="16"/>
    </row>
    <row r="45" spans="1:15" ht="15.75" x14ac:dyDescent="0.25">
      <c r="A45" s="44"/>
      <c r="B45" s="21"/>
      <c r="C45" s="21" t="s">
        <v>49</v>
      </c>
      <c r="D45" s="22">
        <f>SUM(D36:D44)</f>
        <v>214</v>
      </c>
      <c r="E45" s="22">
        <f t="shared" ref="E45" si="2">SUM(E36:E44)</f>
        <v>342</v>
      </c>
      <c r="F45" s="23"/>
      <c r="G45" s="23"/>
      <c r="H45" s="23"/>
      <c r="I45" s="23"/>
      <c r="J45" s="22"/>
      <c r="K45" s="22"/>
      <c r="L45" s="22"/>
      <c r="M45" s="22"/>
      <c r="N45" s="22"/>
      <c r="O45" s="27"/>
    </row>
    <row r="46" spans="1:15" ht="15.75" x14ac:dyDescent="0.25">
      <c r="A46" s="42" t="s">
        <v>53</v>
      </c>
      <c r="B46" s="17" t="s">
        <v>23</v>
      </c>
      <c r="C46" s="18" t="s">
        <v>43</v>
      </c>
      <c r="D46" s="19">
        <v>2</v>
      </c>
      <c r="E46" s="19"/>
      <c r="F46" s="16"/>
      <c r="G46" s="16"/>
      <c r="H46" s="16"/>
      <c r="I46" s="16"/>
      <c r="J46" s="16"/>
      <c r="K46" s="16"/>
      <c r="L46" s="16"/>
      <c r="M46" s="16"/>
      <c r="N46" s="16"/>
      <c r="O46" s="16"/>
    </row>
    <row r="47" spans="1:15" ht="15.75" x14ac:dyDescent="0.25">
      <c r="A47" s="43"/>
      <c r="B47" s="17" t="s">
        <v>23</v>
      </c>
      <c r="C47" s="18" t="s">
        <v>44</v>
      </c>
      <c r="D47" s="19">
        <v>1</v>
      </c>
      <c r="E47" s="19"/>
      <c r="F47" s="16"/>
      <c r="G47" s="16"/>
      <c r="H47" s="16"/>
      <c r="I47" s="16"/>
      <c r="J47" s="16"/>
      <c r="K47" s="16"/>
      <c r="L47" s="16"/>
      <c r="M47" s="16"/>
      <c r="N47" s="16"/>
      <c r="O47" s="16"/>
    </row>
    <row r="48" spans="1:15" ht="15.75" x14ac:dyDescent="0.25">
      <c r="A48" s="43"/>
      <c r="B48" s="17" t="s">
        <v>23</v>
      </c>
      <c r="C48" s="18" t="s">
        <v>47</v>
      </c>
      <c r="D48" s="19">
        <v>1</v>
      </c>
      <c r="E48" s="19">
        <v>2</v>
      </c>
      <c r="F48" s="16"/>
      <c r="G48" s="16"/>
      <c r="H48" s="16"/>
      <c r="I48" s="16"/>
      <c r="J48" s="16"/>
      <c r="K48" s="16"/>
      <c r="L48" s="16"/>
      <c r="M48" s="16"/>
      <c r="N48" s="16"/>
      <c r="O48" s="16"/>
    </row>
    <row r="49" spans="1:15" ht="15.75" x14ac:dyDescent="0.25">
      <c r="A49" s="43"/>
      <c r="B49" s="17" t="s">
        <v>23</v>
      </c>
      <c r="C49" s="18" t="s">
        <v>45</v>
      </c>
      <c r="D49" s="19">
        <v>50</v>
      </c>
      <c r="E49" s="19">
        <v>83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</row>
    <row r="50" spans="1:15" ht="15.75" x14ac:dyDescent="0.25">
      <c r="A50" s="43"/>
      <c r="B50" s="17" t="s">
        <v>21</v>
      </c>
      <c r="C50" s="18" t="s">
        <v>44</v>
      </c>
      <c r="D50" s="19">
        <v>1</v>
      </c>
      <c r="E50" s="19"/>
      <c r="F50" s="16"/>
      <c r="G50" s="16"/>
      <c r="H50" s="16"/>
      <c r="I50" s="16"/>
      <c r="J50" s="16"/>
      <c r="K50" s="16"/>
      <c r="L50" s="16"/>
      <c r="M50" s="16"/>
      <c r="N50" s="16"/>
      <c r="O50" s="16"/>
    </row>
    <row r="51" spans="1:15" ht="15.75" x14ac:dyDescent="0.25">
      <c r="A51" s="43"/>
      <c r="B51" s="17" t="s">
        <v>21</v>
      </c>
      <c r="C51" s="18" t="s">
        <v>46</v>
      </c>
      <c r="D51" s="19">
        <v>2</v>
      </c>
      <c r="E51" s="19">
        <v>3</v>
      </c>
      <c r="F51" s="16"/>
      <c r="G51" s="16"/>
      <c r="H51" s="16"/>
      <c r="I51" s="16"/>
      <c r="J51" s="16"/>
      <c r="K51" s="16"/>
      <c r="L51" s="16"/>
      <c r="M51" s="16"/>
      <c r="N51" s="16"/>
      <c r="O51" s="16"/>
    </row>
    <row r="52" spans="1:15" ht="15.75" x14ac:dyDescent="0.25">
      <c r="A52" s="43"/>
      <c r="B52" s="17" t="s">
        <v>21</v>
      </c>
      <c r="C52" s="18" t="s">
        <v>45</v>
      </c>
      <c r="D52" s="19">
        <v>29</v>
      </c>
      <c r="E52" s="19">
        <v>48</v>
      </c>
      <c r="F52" s="16"/>
      <c r="G52" s="16"/>
      <c r="H52" s="16"/>
      <c r="I52" s="16"/>
      <c r="J52" s="16"/>
      <c r="K52" s="16"/>
      <c r="L52" s="16"/>
      <c r="M52" s="16"/>
      <c r="N52" s="16"/>
      <c r="O52" s="16"/>
    </row>
    <row r="53" spans="1:15" ht="15.75" x14ac:dyDescent="0.25">
      <c r="A53" s="43"/>
      <c r="B53" s="17" t="s">
        <v>54</v>
      </c>
      <c r="C53" s="18" t="s">
        <v>45</v>
      </c>
      <c r="D53" s="19">
        <v>32</v>
      </c>
      <c r="E53" s="19">
        <v>53</v>
      </c>
      <c r="F53" s="16"/>
      <c r="G53" s="16"/>
      <c r="H53" s="16"/>
      <c r="I53" s="16"/>
      <c r="J53" s="16"/>
      <c r="K53" s="16"/>
      <c r="L53" s="16"/>
      <c r="M53" s="16"/>
      <c r="N53" s="16"/>
      <c r="O53" s="16"/>
    </row>
    <row r="54" spans="1:15" ht="15.75" x14ac:dyDescent="0.25">
      <c r="A54" s="43"/>
      <c r="B54" s="17" t="s">
        <v>25</v>
      </c>
      <c r="C54" s="18" t="s">
        <v>45</v>
      </c>
      <c r="D54" s="19">
        <v>10</v>
      </c>
      <c r="E54" s="19">
        <v>17</v>
      </c>
      <c r="F54" s="16"/>
      <c r="G54" s="16"/>
      <c r="H54" s="16"/>
      <c r="I54" s="16"/>
      <c r="J54" s="16"/>
      <c r="K54" s="16"/>
      <c r="L54" s="16"/>
      <c r="M54" s="16"/>
      <c r="N54" s="16"/>
      <c r="O54" s="16"/>
    </row>
    <row r="55" spans="1:15" ht="15.75" x14ac:dyDescent="0.25">
      <c r="A55" s="43"/>
      <c r="B55" s="17" t="s">
        <v>22</v>
      </c>
      <c r="C55" s="18" t="s">
        <v>45</v>
      </c>
      <c r="D55" s="19">
        <v>7</v>
      </c>
      <c r="E55" s="19">
        <v>12</v>
      </c>
      <c r="F55" s="16"/>
      <c r="G55" s="16"/>
      <c r="H55" s="16"/>
      <c r="I55" s="16"/>
      <c r="J55" s="16"/>
      <c r="K55" s="16"/>
      <c r="L55" s="16"/>
      <c r="M55" s="16"/>
      <c r="N55" s="16"/>
      <c r="O55" s="16"/>
    </row>
    <row r="56" spans="1:15" ht="15.75" x14ac:dyDescent="0.25">
      <c r="A56" s="44"/>
      <c r="B56" s="21"/>
      <c r="C56" s="21" t="s">
        <v>49</v>
      </c>
      <c r="D56" s="22">
        <f>SUM(D46:D55)</f>
        <v>135</v>
      </c>
      <c r="E56" s="22">
        <f t="shared" ref="E56" si="3">SUM(E46:E55)</f>
        <v>218</v>
      </c>
      <c r="F56" s="23"/>
      <c r="G56" s="23"/>
      <c r="H56" s="23"/>
      <c r="I56" s="23"/>
      <c r="J56" s="22"/>
      <c r="K56" s="22"/>
      <c r="L56" s="22"/>
      <c r="M56" s="22"/>
      <c r="N56" s="22"/>
      <c r="O56" s="22"/>
    </row>
    <row r="57" spans="1:15" ht="15.75" x14ac:dyDescent="0.25">
      <c r="A57" s="42" t="s">
        <v>55</v>
      </c>
      <c r="B57" s="17" t="s">
        <v>21</v>
      </c>
      <c r="C57" s="18" t="s">
        <v>46</v>
      </c>
      <c r="D57" s="19">
        <v>41</v>
      </c>
      <c r="E57" s="19">
        <v>68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</row>
    <row r="58" spans="1:15" ht="15.75" x14ac:dyDescent="0.25">
      <c r="A58" s="43"/>
      <c r="B58" s="17" t="s">
        <v>21</v>
      </c>
      <c r="C58" s="18" t="s">
        <v>47</v>
      </c>
      <c r="D58" s="19">
        <v>2</v>
      </c>
      <c r="E58" s="19">
        <v>3</v>
      </c>
      <c r="F58" s="16"/>
      <c r="G58" s="16"/>
      <c r="H58" s="16"/>
      <c r="I58" s="16"/>
      <c r="J58" s="16"/>
      <c r="K58" s="16"/>
      <c r="L58" s="16"/>
      <c r="M58" s="16"/>
      <c r="N58" s="16"/>
      <c r="O58" s="16"/>
    </row>
    <row r="59" spans="1:15" ht="15.75" x14ac:dyDescent="0.25">
      <c r="A59" s="43"/>
      <c r="B59" s="17" t="s">
        <v>21</v>
      </c>
      <c r="C59" s="18" t="s">
        <v>45</v>
      </c>
      <c r="D59" s="19">
        <v>305</v>
      </c>
      <c r="E59" s="19">
        <v>508</v>
      </c>
      <c r="F59" s="16"/>
      <c r="G59" s="16"/>
      <c r="H59" s="16"/>
      <c r="I59" s="16"/>
      <c r="J59" s="16"/>
      <c r="K59" s="16"/>
      <c r="L59" s="16"/>
      <c r="M59" s="16"/>
      <c r="N59" s="16"/>
      <c r="O59" s="16"/>
    </row>
    <row r="60" spans="1:15" ht="15.75" x14ac:dyDescent="0.25">
      <c r="A60" s="43"/>
      <c r="B60" s="17" t="s">
        <v>25</v>
      </c>
      <c r="C60" s="18" t="s">
        <v>43</v>
      </c>
      <c r="D60" s="19">
        <v>9</v>
      </c>
      <c r="E60" s="19"/>
      <c r="F60" s="16"/>
      <c r="G60" s="16"/>
      <c r="H60" s="16"/>
      <c r="I60" s="16"/>
      <c r="J60" s="16"/>
      <c r="K60" s="16"/>
      <c r="L60" s="16"/>
      <c r="M60" s="16"/>
      <c r="N60" s="16"/>
      <c r="O60" s="16"/>
    </row>
    <row r="61" spans="1:15" ht="15.75" x14ac:dyDescent="0.25">
      <c r="A61" s="43"/>
      <c r="B61" s="17" t="s">
        <v>25</v>
      </c>
      <c r="C61" s="18" t="s">
        <v>44</v>
      </c>
      <c r="D61" s="19">
        <v>5</v>
      </c>
      <c r="E61" s="19"/>
      <c r="F61" s="16"/>
      <c r="G61" s="16"/>
      <c r="H61" s="16"/>
      <c r="I61" s="16"/>
      <c r="J61" s="16"/>
      <c r="K61" s="16"/>
      <c r="L61" s="16"/>
      <c r="M61" s="16"/>
      <c r="N61" s="16"/>
      <c r="O61" s="16"/>
    </row>
    <row r="62" spans="1:15" ht="15.75" x14ac:dyDescent="0.25">
      <c r="A62" s="43"/>
      <c r="B62" s="17" t="s">
        <v>25</v>
      </c>
      <c r="C62" s="18" t="s">
        <v>46</v>
      </c>
      <c r="D62" s="19">
        <v>1</v>
      </c>
      <c r="E62" s="19">
        <v>2</v>
      </c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 ht="15.75" x14ac:dyDescent="0.25">
      <c r="A63" s="43"/>
      <c r="B63" s="17" t="s">
        <v>25</v>
      </c>
      <c r="C63" s="18" t="s">
        <v>45</v>
      </c>
      <c r="D63" s="19">
        <v>59</v>
      </c>
      <c r="E63" s="19">
        <v>98</v>
      </c>
      <c r="F63" s="16"/>
      <c r="G63" s="16"/>
      <c r="H63" s="16"/>
      <c r="I63" s="16"/>
      <c r="J63" s="16"/>
      <c r="K63" s="16"/>
      <c r="L63" s="16"/>
      <c r="M63" s="16"/>
      <c r="N63" s="16"/>
      <c r="O63" s="16"/>
    </row>
    <row r="64" spans="1:15" ht="15.75" x14ac:dyDescent="0.25">
      <c r="A64" s="43"/>
      <c r="B64" s="17" t="s">
        <v>51</v>
      </c>
      <c r="C64" s="18" t="s">
        <v>45</v>
      </c>
      <c r="D64" s="19">
        <v>13</v>
      </c>
      <c r="E64" s="19">
        <v>22</v>
      </c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1:15" ht="15.75" x14ac:dyDescent="0.25">
      <c r="A65" s="43"/>
      <c r="B65" s="17" t="s">
        <v>23</v>
      </c>
      <c r="C65" s="18" t="s">
        <v>45</v>
      </c>
      <c r="D65" s="19">
        <v>2</v>
      </c>
      <c r="E65" s="19">
        <v>3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1:15" ht="15.75" x14ac:dyDescent="0.25">
      <c r="A66" s="43"/>
      <c r="B66" s="17" t="s">
        <v>56</v>
      </c>
      <c r="C66" s="18" t="s">
        <v>45</v>
      </c>
      <c r="D66" s="19">
        <v>2</v>
      </c>
      <c r="E66" s="19">
        <v>3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1:15" ht="15.75" x14ac:dyDescent="0.25">
      <c r="A67" s="43"/>
      <c r="B67" s="17" t="s">
        <v>22</v>
      </c>
      <c r="C67" s="18" t="s">
        <v>46</v>
      </c>
      <c r="D67" s="19">
        <v>3</v>
      </c>
      <c r="E67" s="19">
        <v>5</v>
      </c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 ht="15.75" x14ac:dyDescent="0.25">
      <c r="A68" s="43"/>
      <c r="B68" s="17" t="s">
        <v>22</v>
      </c>
      <c r="C68" s="18" t="s">
        <v>45</v>
      </c>
      <c r="D68" s="19">
        <v>13</v>
      </c>
      <c r="E68" s="19">
        <v>22</v>
      </c>
      <c r="F68" s="16"/>
      <c r="G68" s="16"/>
      <c r="H68" s="16"/>
      <c r="I68" s="16"/>
      <c r="J68" s="16"/>
      <c r="K68" s="16"/>
      <c r="L68" s="16"/>
      <c r="M68" s="16"/>
      <c r="N68" s="16"/>
      <c r="O68" s="16"/>
    </row>
    <row r="69" spans="1:15" ht="15.75" x14ac:dyDescent="0.25">
      <c r="A69" s="44"/>
      <c r="B69" s="21"/>
      <c r="C69" s="21" t="s">
        <v>49</v>
      </c>
      <c r="D69" s="22">
        <f>SUM(D57:D68)</f>
        <v>455</v>
      </c>
      <c r="E69" s="22">
        <f t="shared" ref="E69" si="4">SUM(E57:E68)</f>
        <v>734</v>
      </c>
      <c r="F69" s="23"/>
      <c r="G69" s="23"/>
      <c r="H69" s="23"/>
      <c r="I69" s="23"/>
      <c r="J69" s="22"/>
      <c r="K69" s="22"/>
      <c r="L69" s="22"/>
      <c r="M69" s="22"/>
      <c r="N69" s="22"/>
      <c r="O69" s="22"/>
    </row>
    <row r="70" spans="1:15" ht="15.75" x14ac:dyDescent="0.25">
      <c r="A70" s="42" t="s">
        <v>57</v>
      </c>
      <c r="B70" s="17" t="s">
        <v>21</v>
      </c>
      <c r="C70" s="18" t="s">
        <v>46</v>
      </c>
      <c r="D70" s="19">
        <v>47</v>
      </c>
      <c r="E70" s="19">
        <v>78</v>
      </c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15" ht="15.75" x14ac:dyDescent="0.25">
      <c r="A71" s="43"/>
      <c r="B71" s="17" t="s">
        <v>21</v>
      </c>
      <c r="C71" s="18" t="s">
        <v>47</v>
      </c>
      <c r="D71" s="19">
        <v>10</v>
      </c>
      <c r="E71" s="19">
        <v>17</v>
      </c>
      <c r="F71" s="16"/>
      <c r="G71" s="16"/>
      <c r="H71" s="16"/>
      <c r="I71" s="16"/>
      <c r="J71" s="16"/>
      <c r="K71" s="16"/>
      <c r="L71" s="16"/>
      <c r="M71" s="16"/>
      <c r="N71" s="16"/>
      <c r="O71" s="16"/>
    </row>
    <row r="72" spans="1:15" ht="15.75" x14ac:dyDescent="0.25">
      <c r="A72" s="43"/>
      <c r="B72" s="17" t="s">
        <v>21</v>
      </c>
      <c r="C72" s="18" t="s">
        <v>45</v>
      </c>
      <c r="D72" s="19">
        <v>364</v>
      </c>
      <c r="E72" s="19">
        <v>607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</row>
    <row r="73" spans="1:15" ht="15.75" x14ac:dyDescent="0.25">
      <c r="A73" s="43"/>
      <c r="B73" s="17" t="s">
        <v>51</v>
      </c>
      <c r="C73" s="18" t="s">
        <v>45</v>
      </c>
      <c r="D73" s="19">
        <v>26</v>
      </c>
      <c r="E73" s="19">
        <v>43</v>
      </c>
      <c r="F73" s="16"/>
      <c r="G73" s="16"/>
      <c r="H73" s="16"/>
      <c r="I73" s="16"/>
      <c r="J73" s="16"/>
      <c r="K73" s="16"/>
      <c r="L73" s="16"/>
      <c r="M73" s="16"/>
      <c r="N73" s="16"/>
      <c r="O73" s="16"/>
    </row>
    <row r="74" spans="1:15" ht="15.75" x14ac:dyDescent="0.25">
      <c r="A74" s="43"/>
      <c r="B74" s="17" t="s">
        <v>23</v>
      </c>
      <c r="C74" s="18" t="s">
        <v>45</v>
      </c>
      <c r="D74" s="19">
        <v>5</v>
      </c>
      <c r="E74" s="19">
        <v>8</v>
      </c>
      <c r="F74" s="16"/>
      <c r="G74" s="16"/>
      <c r="H74" s="16"/>
      <c r="I74" s="16"/>
      <c r="J74" s="16"/>
      <c r="K74" s="16"/>
      <c r="L74" s="16"/>
      <c r="M74" s="16"/>
      <c r="N74" s="16"/>
      <c r="O74" s="16"/>
    </row>
    <row r="75" spans="1:15" ht="15.75" x14ac:dyDescent="0.25">
      <c r="A75" s="43"/>
      <c r="B75" s="17" t="s">
        <v>25</v>
      </c>
      <c r="C75" s="18" t="s">
        <v>43</v>
      </c>
      <c r="D75" s="19">
        <v>2</v>
      </c>
      <c r="E75" s="19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 ht="15.75" x14ac:dyDescent="0.25">
      <c r="A76" s="43"/>
      <c r="B76" s="17" t="s">
        <v>25</v>
      </c>
      <c r="C76" s="18" t="s">
        <v>44</v>
      </c>
      <c r="D76" s="19">
        <v>2</v>
      </c>
      <c r="E76" s="19"/>
      <c r="F76" s="16"/>
      <c r="G76" s="16"/>
      <c r="H76" s="16"/>
      <c r="I76" s="16"/>
      <c r="J76" s="16"/>
      <c r="K76" s="16"/>
      <c r="L76" s="16"/>
      <c r="M76" s="16"/>
      <c r="N76" s="16"/>
      <c r="O76" s="16"/>
    </row>
    <row r="77" spans="1:15" ht="15.75" x14ac:dyDescent="0.25">
      <c r="A77" s="43"/>
      <c r="B77" s="17" t="s">
        <v>25</v>
      </c>
      <c r="C77" s="18" t="s">
        <v>46</v>
      </c>
      <c r="D77" s="19">
        <v>1</v>
      </c>
      <c r="E77" s="19">
        <v>2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</row>
    <row r="78" spans="1:15" ht="15.75" x14ac:dyDescent="0.25">
      <c r="A78" s="43"/>
      <c r="B78" s="17" t="s">
        <v>25</v>
      </c>
      <c r="C78" s="18" t="s">
        <v>45</v>
      </c>
      <c r="D78" s="19">
        <v>21</v>
      </c>
      <c r="E78" s="19">
        <v>35</v>
      </c>
      <c r="F78" s="16"/>
      <c r="G78" s="16"/>
      <c r="H78" s="16"/>
      <c r="I78" s="16"/>
      <c r="J78" s="16"/>
      <c r="K78" s="16"/>
      <c r="L78" s="16"/>
      <c r="M78" s="16"/>
      <c r="N78" s="16"/>
      <c r="O78" s="16"/>
    </row>
    <row r="79" spans="1:15" ht="15.75" x14ac:dyDescent="0.25">
      <c r="A79" s="43"/>
      <c r="B79" s="17" t="s">
        <v>22</v>
      </c>
      <c r="C79" s="18" t="s">
        <v>46</v>
      </c>
      <c r="D79" s="19">
        <v>2</v>
      </c>
      <c r="E79" s="19">
        <v>3</v>
      </c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ht="15.75" x14ac:dyDescent="0.25">
      <c r="A80" s="43"/>
      <c r="B80" s="17" t="s">
        <v>22</v>
      </c>
      <c r="C80" s="18" t="s">
        <v>45</v>
      </c>
      <c r="D80" s="19">
        <v>15</v>
      </c>
      <c r="E80" s="19">
        <v>25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</row>
    <row r="81" spans="1:15" ht="15.75" x14ac:dyDescent="0.25">
      <c r="A81" s="44"/>
      <c r="B81" s="21"/>
      <c r="C81" s="21" t="s">
        <v>49</v>
      </c>
      <c r="D81" s="22">
        <f>SUM(D70:D80)</f>
        <v>495</v>
      </c>
      <c r="E81" s="22">
        <f t="shared" ref="E81" si="5">SUM(E70:E80)</f>
        <v>818</v>
      </c>
      <c r="F81" s="23"/>
      <c r="G81" s="23"/>
      <c r="H81" s="23"/>
      <c r="I81" s="23"/>
      <c r="J81" s="22"/>
      <c r="K81" s="22"/>
      <c r="L81" s="22"/>
      <c r="M81" s="22"/>
      <c r="N81" s="22"/>
      <c r="O81" s="22"/>
    </row>
    <row r="82" spans="1:15" ht="15.75" x14ac:dyDescent="0.25">
      <c r="A82" s="42" t="s">
        <v>58</v>
      </c>
      <c r="B82" s="17" t="s">
        <v>26</v>
      </c>
      <c r="C82" s="18" t="s">
        <v>43</v>
      </c>
      <c r="D82" s="19">
        <v>52</v>
      </c>
      <c r="E82" s="19"/>
      <c r="F82" s="16"/>
      <c r="G82" s="16"/>
      <c r="H82" s="16"/>
      <c r="I82" s="16"/>
      <c r="J82" s="16"/>
      <c r="K82" s="16"/>
      <c r="L82" s="16"/>
      <c r="M82" s="16"/>
      <c r="N82" s="16"/>
      <c r="O82" s="16"/>
    </row>
    <row r="83" spans="1:15" ht="15.75" x14ac:dyDescent="0.25">
      <c r="A83" s="43"/>
      <c r="B83" s="17" t="s">
        <v>26</v>
      </c>
      <c r="C83" s="18" t="s">
        <v>44</v>
      </c>
      <c r="D83" s="19">
        <v>43</v>
      </c>
      <c r="E83" s="19"/>
      <c r="F83" s="16"/>
      <c r="G83" s="16"/>
      <c r="H83" s="16"/>
      <c r="I83" s="16"/>
      <c r="J83" s="16"/>
      <c r="K83" s="16"/>
      <c r="L83" s="16"/>
      <c r="M83" s="16"/>
      <c r="N83" s="16"/>
      <c r="O83" s="16"/>
    </row>
    <row r="84" spans="1:15" ht="15.75" x14ac:dyDescent="0.25">
      <c r="A84" s="43"/>
      <c r="B84" s="17" t="s">
        <v>26</v>
      </c>
      <c r="C84" s="18" t="s">
        <v>46</v>
      </c>
      <c r="D84" s="19">
        <v>3</v>
      </c>
      <c r="E84" s="19">
        <v>5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</row>
    <row r="85" spans="1:15" ht="15.75" x14ac:dyDescent="0.25">
      <c r="A85" s="43"/>
      <c r="B85" s="17" t="s">
        <v>26</v>
      </c>
      <c r="C85" s="18" t="s">
        <v>47</v>
      </c>
      <c r="D85" s="19">
        <v>11</v>
      </c>
      <c r="E85" s="19">
        <v>18</v>
      </c>
      <c r="F85" s="16"/>
      <c r="G85" s="16"/>
      <c r="H85" s="16"/>
      <c r="I85" s="16"/>
      <c r="J85" s="16"/>
      <c r="K85" s="16"/>
      <c r="L85" s="16"/>
      <c r="M85" s="16"/>
      <c r="N85" s="16"/>
      <c r="O85" s="16"/>
    </row>
    <row r="86" spans="1:15" ht="15.75" x14ac:dyDescent="0.25">
      <c r="A86" s="43"/>
      <c r="B86" s="17" t="s">
        <v>26</v>
      </c>
      <c r="C86" s="18" t="s">
        <v>45</v>
      </c>
      <c r="D86" s="19">
        <v>464</v>
      </c>
      <c r="E86" s="19">
        <v>773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15" ht="15.75" x14ac:dyDescent="0.25">
      <c r="A87" s="43"/>
      <c r="B87" s="17" t="s">
        <v>24</v>
      </c>
      <c r="C87" s="18" t="s">
        <v>43</v>
      </c>
      <c r="D87" s="19">
        <v>9</v>
      </c>
      <c r="E87" s="19"/>
      <c r="F87" s="16"/>
      <c r="G87" s="16"/>
      <c r="H87" s="16"/>
      <c r="I87" s="16"/>
      <c r="J87" s="16"/>
      <c r="K87" s="16"/>
      <c r="L87" s="16"/>
      <c r="M87" s="16"/>
      <c r="N87" s="16"/>
      <c r="O87" s="16"/>
    </row>
    <row r="88" spans="1:15" ht="15.75" x14ac:dyDescent="0.25">
      <c r="A88" s="43"/>
      <c r="B88" s="17" t="s">
        <v>24</v>
      </c>
      <c r="C88" s="18" t="s">
        <v>44</v>
      </c>
      <c r="D88" s="19">
        <v>12</v>
      </c>
      <c r="E88" s="19"/>
      <c r="F88" s="16"/>
      <c r="G88" s="16"/>
      <c r="H88" s="16"/>
      <c r="I88" s="16"/>
      <c r="J88" s="16"/>
      <c r="K88" s="16"/>
      <c r="L88" s="16"/>
      <c r="M88" s="16"/>
      <c r="N88" s="16"/>
      <c r="O88" s="16"/>
    </row>
    <row r="89" spans="1:15" ht="15.75" x14ac:dyDescent="0.25">
      <c r="A89" s="43"/>
      <c r="B89" s="17" t="s">
        <v>24</v>
      </c>
      <c r="C89" s="18" t="s">
        <v>46</v>
      </c>
      <c r="D89" s="19">
        <v>1</v>
      </c>
      <c r="E89" s="19">
        <v>2</v>
      </c>
      <c r="F89" s="16"/>
      <c r="G89" s="16"/>
      <c r="H89" s="16"/>
      <c r="I89" s="16"/>
      <c r="J89" s="16"/>
      <c r="K89" s="16"/>
      <c r="L89" s="16"/>
      <c r="M89" s="16"/>
      <c r="N89" s="16"/>
      <c r="O89" s="16"/>
    </row>
    <row r="90" spans="1:15" ht="15.75" x14ac:dyDescent="0.25">
      <c r="A90" s="43"/>
      <c r="B90" s="17" t="s">
        <v>24</v>
      </c>
      <c r="C90" s="18" t="s">
        <v>47</v>
      </c>
      <c r="D90" s="19">
        <v>4</v>
      </c>
      <c r="E90" s="19">
        <v>7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</row>
    <row r="91" spans="1:15" ht="15.75" x14ac:dyDescent="0.25">
      <c r="A91" s="43"/>
      <c r="B91" s="17" t="s">
        <v>24</v>
      </c>
      <c r="C91" s="18" t="s">
        <v>45</v>
      </c>
      <c r="D91" s="19">
        <v>179</v>
      </c>
      <c r="E91" s="19">
        <v>298</v>
      </c>
      <c r="F91" s="16"/>
      <c r="G91" s="16"/>
      <c r="H91" s="16"/>
      <c r="I91" s="16"/>
      <c r="J91" s="16"/>
      <c r="K91" s="16"/>
      <c r="L91" s="16"/>
      <c r="M91" s="16"/>
      <c r="N91" s="16"/>
      <c r="O91" s="16"/>
    </row>
    <row r="92" spans="1:15" ht="15.75" x14ac:dyDescent="0.25">
      <c r="A92" s="43"/>
      <c r="B92" s="17" t="s">
        <v>51</v>
      </c>
      <c r="C92" s="18" t="s">
        <v>45</v>
      </c>
      <c r="D92" s="19">
        <v>5</v>
      </c>
      <c r="E92" s="19">
        <v>8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</row>
    <row r="93" spans="1:15" ht="15.75" x14ac:dyDescent="0.25">
      <c r="A93" s="43"/>
      <c r="B93" s="17" t="s">
        <v>21</v>
      </c>
      <c r="C93" s="18" t="s">
        <v>46</v>
      </c>
      <c r="D93" s="19">
        <v>2</v>
      </c>
      <c r="E93" s="19">
        <v>3</v>
      </c>
      <c r="F93" s="16"/>
      <c r="G93" s="16"/>
      <c r="H93" s="16"/>
      <c r="I93" s="16"/>
      <c r="J93" s="16"/>
      <c r="K93" s="16"/>
      <c r="L93" s="16"/>
      <c r="M93" s="16"/>
      <c r="N93" s="16"/>
      <c r="O93" s="16"/>
    </row>
    <row r="94" spans="1:15" ht="15.75" x14ac:dyDescent="0.25">
      <c r="A94" s="43"/>
      <c r="B94" s="17" t="s">
        <v>21</v>
      </c>
      <c r="C94" s="18" t="s">
        <v>45</v>
      </c>
      <c r="D94" s="19">
        <v>20</v>
      </c>
      <c r="E94" s="19">
        <v>33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</row>
    <row r="95" spans="1:15" ht="15.75" x14ac:dyDescent="0.25">
      <c r="A95" s="43"/>
      <c r="B95" s="17" t="s">
        <v>23</v>
      </c>
      <c r="C95" s="18" t="s">
        <v>47</v>
      </c>
      <c r="D95" s="19">
        <v>1</v>
      </c>
      <c r="E95" s="19">
        <v>2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</row>
    <row r="96" spans="1:15" ht="15.75" x14ac:dyDescent="0.25">
      <c r="A96" s="43"/>
      <c r="B96" s="17" t="s">
        <v>23</v>
      </c>
      <c r="C96" s="18" t="s">
        <v>45</v>
      </c>
      <c r="D96" s="19">
        <v>30</v>
      </c>
      <c r="E96" s="19">
        <v>50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</row>
    <row r="97" spans="1:15" ht="15.75" x14ac:dyDescent="0.25">
      <c r="A97" s="43"/>
      <c r="B97" s="17" t="s">
        <v>25</v>
      </c>
      <c r="C97" s="18" t="s">
        <v>46</v>
      </c>
      <c r="D97" s="19">
        <v>2</v>
      </c>
      <c r="E97" s="19">
        <v>3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</row>
    <row r="98" spans="1:15" ht="15.75" x14ac:dyDescent="0.25">
      <c r="A98" s="43"/>
      <c r="B98" s="17" t="s">
        <v>25</v>
      </c>
      <c r="C98" s="18" t="s">
        <v>45</v>
      </c>
      <c r="D98" s="19">
        <v>33</v>
      </c>
      <c r="E98" s="19">
        <v>55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</row>
    <row r="99" spans="1:15" ht="15.75" x14ac:dyDescent="0.25">
      <c r="A99" s="43"/>
      <c r="B99" s="17" t="s">
        <v>22</v>
      </c>
      <c r="C99" s="18" t="s">
        <v>45</v>
      </c>
      <c r="D99" s="19">
        <v>4</v>
      </c>
      <c r="E99" s="19">
        <v>7</v>
      </c>
      <c r="F99" s="16"/>
      <c r="G99" s="16"/>
      <c r="H99" s="16"/>
      <c r="I99" s="16"/>
      <c r="J99" s="16"/>
      <c r="K99" s="16"/>
      <c r="L99" s="16"/>
      <c r="M99" s="16"/>
      <c r="N99" s="16"/>
      <c r="O99" s="16"/>
    </row>
    <row r="100" spans="1:15" ht="15.75" x14ac:dyDescent="0.25">
      <c r="A100" s="43"/>
      <c r="B100" s="17" t="s">
        <v>54</v>
      </c>
      <c r="C100" s="18" t="s">
        <v>45</v>
      </c>
      <c r="D100" s="19">
        <v>2</v>
      </c>
      <c r="E100" s="19">
        <v>3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</row>
    <row r="101" spans="1:15" ht="15.75" x14ac:dyDescent="0.25">
      <c r="A101" s="44"/>
      <c r="B101" s="21"/>
      <c r="C101" s="21" t="s">
        <v>49</v>
      </c>
      <c r="D101" s="22">
        <f>SUM(D82:D100)</f>
        <v>877</v>
      </c>
      <c r="E101" s="22">
        <f t="shared" ref="E101" si="6">SUM(E82:E100)</f>
        <v>1267</v>
      </c>
      <c r="F101" s="23"/>
      <c r="G101" s="23"/>
      <c r="H101" s="23"/>
      <c r="I101" s="23"/>
      <c r="J101" s="22"/>
      <c r="K101" s="22"/>
      <c r="L101" s="22"/>
      <c r="M101" s="22"/>
      <c r="N101" s="22"/>
      <c r="O101" s="22"/>
    </row>
    <row r="102" spans="1:15" ht="15.75" x14ac:dyDescent="0.25">
      <c r="A102" s="42" t="s">
        <v>59</v>
      </c>
      <c r="B102" s="17" t="s">
        <v>26</v>
      </c>
      <c r="C102" s="18" t="s">
        <v>43</v>
      </c>
      <c r="D102" s="19">
        <v>31</v>
      </c>
      <c r="E102" s="19"/>
      <c r="F102" s="16"/>
      <c r="G102" s="16"/>
      <c r="H102" s="16"/>
      <c r="I102" s="16"/>
      <c r="J102" s="16"/>
      <c r="K102" s="16"/>
      <c r="L102" s="16"/>
      <c r="M102" s="16"/>
      <c r="N102" s="16"/>
      <c r="O102" s="16"/>
    </row>
    <row r="103" spans="1:15" ht="15.75" x14ac:dyDescent="0.25">
      <c r="A103" s="43"/>
      <c r="B103" s="17" t="s">
        <v>26</v>
      </c>
      <c r="C103" s="18" t="s">
        <v>44</v>
      </c>
      <c r="D103" s="19">
        <v>27</v>
      </c>
      <c r="E103" s="19"/>
      <c r="F103" s="16"/>
      <c r="G103" s="16"/>
      <c r="H103" s="16"/>
      <c r="I103" s="16"/>
      <c r="J103" s="16"/>
      <c r="K103" s="16"/>
      <c r="L103" s="16"/>
      <c r="M103" s="16"/>
      <c r="N103" s="16"/>
      <c r="O103" s="16"/>
    </row>
    <row r="104" spans="1:15" ht="15.75" x14ac:dyDescent="0.25">
      <c r="A104" s="43"/>
      <c r="B104" s="17" t="s">
        <v>26</v>
      </c>
      <c r="C104" s="18" t="s">
        <v>46</v>
      </c>
      <c r="D104" s="19">
        <v>2</v>
      </c>
      <c r="E104" s="19">
        <v>3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</row>
    <row r="105" spans="1:15" ht="15.75" x14ac:dyDescent="0.25">
      <c r="A105" s="43"/>
      <c r="B105" s="17" t="s">
        <v>26</v>
      </c>
      <c r="C105" s="18" t="s">
        <v>47</v>
      </c>
      <c r="D105" s="19">
        <v>7</v>
      </c>
      <c r="E105" s="19">
        <v>12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</row>
    <row r="106" spans="1:15" ht="15.75" x14ac:dyDescent="0.25">
      <c r="A106" s="43"/>
      <c r="B106" s="17" t="s">
        <v>26</v>
      </c>
      <c r="C106" s="18" t="s">
        <v>45</v>
      </c>
      <c r="D106" s="19">
        <v>255</v>
      </c>
      <c r="E106" s="19">
        <v>425</v>
      </c>
      <c r="F106" s="16"/>
      <c r="G106" s="16"/>
      <c r="H106" s="16"/>
      <c r="I106" s="16"/>
      <c r="J106" s="16"/>
      <c r="K106" s="16"/>
      <c r="L106" s="16"/>
      <c r="M106" s="16"/>
      <c r="N106" s="16"/>
      <c r="O106" s="16"/>
    </row>
    <row r="107" spans="1:15" ht="15.75" x14ac:dyDescent="0.25">
      <c r="A107" s="43"/>
      <c r="B107" s="17" t="s">
        <v>24</v>
      </c>
      <c r="C107" s="18" t="s">
        <v>43</v>
      </c>
      <c r="D107" s="19">
        <v>23</v>
      </c>
      <c r="E107" s="19"/>
      <c r="F107" s="16"/>
      <c r="G107" s="16"/>
      <c r="H107" s="16"/>
      <c r="I107" s="16"/>
      <c r="J107" s="16"/>
      <c r="K107" s="16"/>
      <c r="L107" s="16"/>
      <c r="M107" s="16"/>
      <c r="N107" s="16"/>
      <c r="O107" s="16"/>
    </row>
    <row r="108" spans="1:15" ht="15.75" x14ac:dyDescent="0.25">
      <c r="A108" s="43"/>
      <c r="B108" s="17" t="s">
        <v>24</v>
      </c>
      <c r="C108" s="18" t="s">
        <v>44</v>
      </c>
      <c r="D108" s="19">
        <v>35</v>
      </c>
      <c r="E108" s="19"/>
      <c r="F108" s="16"/>
      <c r="G108" s="16"/>
      <c r="H108" s="16"/>
      <c r="I108" s="16"/>
      <c r="J108" s="16"/>
      <c r="K108" s="16"/>
      <c r="L108" s="16"/>
      <c r="M108" s="16"/>
      <c r="N108" s="16"/>
      <c r="O108" s="16"/>
    </row>
    <row r="109" spans="1:15" ht="15.75" x14ac:dyDescent="0.25">
      <c r="A109" s="43"/>
      <c r="B109" s="17" t="s">
        <v>24</v>
      </c>
      <c r="C109" s="18" t="s">
        <v>46</v>
      </c>
      <c r="D109" s="19">
        <v>4</v>
      </c>
      <c r="E109" s="19">
        <v>7</v>
      </c>
      <c r="F109" s="16"/>
      <c r="G109" s="16"/>
      <c r="H109" s="16"/>
      <c r="I109" s="16"/>
      <c r="J109" s="16"/>
      <c r="K109" s="16"/>
      <c r="L109" s="16"/>
      <c r="M109" s="16"/>
      <c r="N109" s="16"/>
      <c r="O109" s="16"/>
    </row>
    <row r="110" spans="1:15" ht="15.75" x14ac:dyDescent="0.25">
      <c r="A110" s="43"/>
      <c r="B110" s="17" t="s">
        <v>24</v>
      </c>
      <c r="C110" s="18" t="s">
        <v>47</v>
      </c>
      <c r="D110" s="19">
        <v>8</v>
      </c>
      <c r="E110" s="19">
        <v>13</v>
      </c>
      <c r="F110" s="16"/>
      <c r="G110" s="16"/>
      <c r="H110" s="16"/>
      <c r="I110" s="16"/>
      <c r="J110" s="16"/>
      <c r="K110" s="16"/>
      <c r="L110" s="16"/>
      <c r="M110" s="16"/>
      <c r="N110" s="16"/>
      <c r="O110" s="16"/>
    </row>
    <row r="111" spans="1:15" ht="15.75" x14ac:dyDescent="0.25">
      <c r="A111" s="43"/>
      <c r="B111" s="17" t="s">
        <v>24</v>
      </c>
      <c r="C111" s="18" t="s">
        <v>45</v>
      </c>
      <c r="D111" s="19">
        <v>281</v>
      </c>
      <c r="E111" s="19">
        <v>468</v>
      </c>
      <c r="F111" s="16"/>
      <c r="G111" s="16"/>
      <c r="H111" s="16"/>
      <c r="I111" s="16"/>
      <c r="J111" s="16"/>
      <c r="K111" s="16"/>
      <c r="L111" s="16"/>
      <c r="M111" s="16"/>
      <c r="N111" s="16"/>
      <c r="O111" s="16"/>
    </row>
    <row r="112" spans="1:15" ht="15.75" x14ac:dyDescent="0.25">
      <c r="A112" s="43"/>
      <c r="B112" s="17" t="s">
        <v>23</v>
      </c>
      <c r="C112" s="18" t="s">
        <v>47</v>
      </c>
      <c r="D112" s="19">
        <v>2</v>
      </c>
      <c r="E112" s="19">
        <v>3</v>
      </c>
      <c r="F112" s="16"/>
      <c r="G112" s="16"/>
      <c r="H112" s="16"/>
      <c r="I112" s="16"/>
      <c r="J112" s="16"/>
      <c r="K112" s="16"/>
      <c r="L112" s="16"/>
      <c r="M112" s="16"/>
      <c r="N112" s="16"/>
      <c r="O112" s="16"/>
    </row>
    <row r="113" spans="1:15" ht="15.75" x14ac:dyDescent="0.25">
      <c r="A113" s="43"/>
      <c r="B113" s="17" t="s">
        <v>23</v>
      </c>
      <c r="C113" s="18" t="s">
        <v>45</v>
      </c>
      <c r="D113" s="19">
        <v>135</v>
      </c>
      <c r="E113" s="19">
        <v>225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</row>
    <row r="114" spans="1:15" ht="15.75" x14ac:dyDescent="0.25">
      <c r="A114" s="43"/>
      <c r="B114" s="17" t="s">
        <v>51</v>
      </c>
      <c r="C114" s="18" t="s">
        <v>45</v>
      </c>
      <c r="D114" s="19">
        <v>36</v>
      </c>
      <c r="E114" s="19">
        <v>60</v>
      </c>
      <c r="F114" s="16"/>
      <c r="G114" s="16"/>
      <c r="H114" s="16"/>
      <c r="I114" s="16"/>
      <c r="J114" s="16"/>
      <c r="K114" s="16"/>
      <c r="L114" s="16"/>
      <c r="M114" s="16"/>
      <c r="N114" s="16"/>
      <c r="O114" s="16"/>
    </row>
    <row r="115" spans="1:15" ht="15.75" x14ac:dyDescent="0.25">
      <c r="A115" s="43"/>
      <c r="B115" s="17" t="s">
        <v>21</v>
      </c>
      <c r="C115" s="18" t="s">
        <v>45</v>
      </c>
      <c r="D115" s="19">
        <v>21</v>
      </c>
      <c r="E115" s="19">
        <v>35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16"/>
    </row>
    <row r="116" spans="1:15" ht="15.75" x14ac:dyDescent="0.25">
      <c r="A116" s="44"/>
      <c r="B116" s="21"/>
      <c r="C116" s="21" t="s">
        <v>49</v>
      </c>
      <c r="D116" s="22">
        <f>SUM(D102:D115)</f>
        <v>867</v>
      </c>
      <c r="E116" s="22">
        <f t="shared" ref="E116" si="7">SUM(E102:E115)</f>
        <v>1251</v>
      </c>
      <c r="F116" s="23"/>
      <c r="G116" s="23"/>
      <c r="H116" s="23"/>
      <c r="I116" s="23"/>
      <c r="J116" s="22"/>
      <c r="K116" s="22"/>
      <c r="L116" s="22"/>
      <c r="M116" s="22"/>
      <c r="N116" s="22"/>
      <c r="O116" s="22"/>
    </row>
    <row r="117" spans="1:15" ht="15.75" x14ac:dyDescent="0.25">
      <c r="A117" s="42" t="s">
        <v>60</v>
      </c>
      <c r="B117" s="17" t="s">
        <v>24</v>
      </c>
      <c r="C117" s="18" t="s">
        <v>43</v>
      </c>
      <c r="D117" s="19">
        <v>4</v>
      </c>
      <c r="E117" s="19"/>
      <c r="F117" s="16"/>
      <c r="G117" s="16"/>
      <c r="H117" s="16"/>
      <c r="I117" s="16"/>
      <c r="J117" s="16"/>
      <c r="K117" s="16"/>
      <c r="L117" s="16"/>
      <c r="M117" s="16"/>
      <c r="N117" s="16"/>
      <c r="O117" s="16"/>
    </row>
    <row r="118" spans="1:15" ht="15.75" x14ac:dyDescent="0.25">
      <c r="A118" s="43"/>
      <c r="B118" s="17" t="s">
        <v>24</v>
      </c>
      <c r="C118" s="18" t="s">
        <v>44</v>
      </c>
      <c r="D118" s="19">
        <v>10</v>
      </c>
      <c r="E118" s="19"/>
      <c r="F118" s="16"/>
      <c r="G118" s="16"/>
      <c r="H118" s="16"/>
      <c r="I118" s="16"/>
      <c r="J118" s="16"/>
      <c r="K118" s="16"/>
      <c r="L118" s="16"/>
      <c r="M118" s="16"/>
      <c r="N118" s="16"/>
      <c r="O118" s="16"/>
    </row>
    <row r="119" spans="1:15" ht="15.75" x14ac:dyDescent="0.25">
      <c r="A119" s="43"/>
      <c r="B119" s="17" t="s">
        <v>24</v>
      </c>
      <c r="C119" s="18" t="s">
        <v>46</v>
      </c>
      <c r="D119" s="19">
        <v>1</v>
      </c>
      <c r="E119" s="19">
        <v>2</v>
      </c>
      <c r="F119" s="16"/>
      <c r="G119" s="16"/>
      <c r="H119" s="16"/>
      <c r="I119" s="16"/>
      <c r="J119" s="16"/>
      <c r="K119" s="16"/>
      <c r="L119" s="16"/>
      <c r="M119" s="16"/>
      <c r="N119" s="16"/>
      <c r="O119" s="16"/>
    </row>
    <row r="120" spans="1:15" ht="15.75" x14ac:dyDescent="0.25">
      <c r="A120" s="43"/>
      <c r="B120" s="17" t="s">
        <v>24</v>
      </c>
      <c r="C120" s="18" t="s">
        <v>47</v>
      </c>
      <c r="D120" s="19">
        <v>3</v>
      </c>
      <c r="E120" s="19">
        <v>5</v>
      </c>
      <c r="F120" s="16"/>
      <c r="G120" s="16"/>
      <c r="H120" s="16"/>
      <c r="I120" s="16"/>
      <c r="J120" s="16"/>
      <c r="K120" s="16"/>
      <c r="L120" s="16"/>
      <c r="M120" s="16"/>
      <c r="N120" s="16"/>
      <c r="O120" s="16"/>
    </row>
    <row r="121" spans="1:15" ht="15.75" x14ac:dyDescent="0.25">
      <c r="A121" s="43"/>
      <c r="B121" s="17" t="s">
        <v>24</v>
      </c>
      <c r="C121" s="18" t="s">
        <v>45</v>
      </c>
      <c r="D121" s="19">
        <v>141</v>
      </c>
      <c r="E121" s="19">
        <v>235</v>
      </c>
      <c r="F121" s="16"/>
      <c r="G121" s="16"/>
      <c r="H121" s="16"/>
      <c r="I121" s="16"/>
      <c r="J121" s="16"/>
      <c r="K121" s="16"/>
      <c r="L121" s="16"/>
      <c r="M121" s="16"/>
      <c r="N121" s="16"/>
      <c r="O121" s="16"/>
    </row>
    <row r="122" spans="1:15" ht="15.75" x14ac:dyDescent="0.25">
      <c r="A122" s="43"/>
      <c r="B122" s="17" t="s">
        <v>26</v>
      </c>
      <c r="C122" s="18" t="s">
        <v>43</v>
      </c>
      <c r="D122" s="19">
        <v>7</v>
      </c>
      <c r="E122" s="19"/>
      <c r="F122" s="16"/>
      <c r="G122" s="16"/>
      <c r="H122" s="16"/>
      <c r="I122" s="16"/>
      <c r="J122" s="16"/>
      <c r="K122" s="16"/>
      <c r="L122" s="16"/>
      <c r="M122" s="16"/>
      <c r="N122" s="16"/>
      <c r="O122" s="16"/>
    </row>
    <row r="123" spans="1:15" ht="15.75" x14ac:dyDescent="0.25">
      <c r="A123" s="43"/>
      <c r="B123" s="17" t="s">
        <v>26</v>
      </c>
      <c r="C123" s="18" t="s">
        <v>44</v>
      </c>
      <c r="D123" s="19">
        <v>6</v>
      </c>
      <c r="E123" s="19"/>
      <c r="F123" s="16"/>
      <c r="G123" s="16"/>
      <c r="H123" s="16"/>
      <c r="I123" s="16"/>
      <c r="J123" s="16"/>
      <c r="K123" s="16"/>
      <c r="L123" s="16"/>
      <c r="M123" s="16"/>
      <c r="N123" s="16"/>
      <c r="O123" s="16"/>
    </row>
    <row r="124" spans="1:15" ht="15.75" x14ac:dyDescent="0.25">
      <c r="A124" s="43"/>
      <c r="B124" s="17" t="s">
        <v>26</v>
      </c>
      <c r="C124" s="18" t="s">
        <v>47</v>
      </c>
      <c r="D124" s="19">
        <v>3</v>
      </c>
      <c r="E124" s="19">
        <v>5</v>
      </c>
      <c r="F124" s="16"/>
      <c r="G124" s="16"/>
      <c r="H124" s="16"/>
      <c r="I124" s="16"/>
      <c r="J124" s="16"/>
      <c r="K124" s="16"/>
      <c r="L124" s="16"/>
      <c r="M124" s="16"/>
      <c r="N124" s="16"/>
      <c r="O124" s="16"/>
    </row>
    <row r="125" spans="1:15" ht="15.75" x14ac:dyDescent="0.25">
      <c r="A125" s="43"/>
      <c r="B125" s="17" t="s">
        <v>26</v>
      </c>
      <c r="C125" s="18" t="s">
        <v>45</v>
      </c>
      <c r="D125" s="19">
        <v>127</v>
      </c>
      <c r="E125" s="19">
        <v>212</v>
      </c>
      <c r="F125" s="16"/>
      <c r="G125" s="16"/>
      <c r="H125" s="16"/>
      <c r="I125" s="16"/>
      <c r="J125" s="16"/>
      <c r="K125" s="16"/>
      <c r="L125" s="16"/>
      <c r="M125" s="16"/>
      <c r="N125" s="16"/>
      <c r="O125" s="16"/>
    </row>
    <row r="126" spans="1:15" ht="15.75" x14ac:dyDescent="0.25">
      <c r="A126" s="43"/>
      <c r="B126" s="17" t="s">
        <v>21</v>
      </c>
      <c r="C126" s="18" t="s">
        <v>45</v>
      </c>
      <c r="D126" s="19">
        <v>9</v>
      </c>
      <c r="E126" s="19">
        <v>15</v>
      </c>
      <c r="F126" s="16"/>
      <c r="G126" s="16"/>
      <c r="H126" s="16"/>
      <c r="I126" s="16"/>
      <c r="J126" s="16"/>
      <c r="K126" s="16"/>
      <c r="L126" s="16"/>
      <c r="M126" s="16"/>
      <c r="N126" s="16"/>
      <c r="O126" s="16"/>
    </row>
    <row r="127" spans="1:15" ht="15.75" x14ac:dyDescent="0.25">
      <c r="A127" s="43"/>
      <c r="B127" s="17" t="s">
        <v>23</v>
      </c>
      <c r="C127" s="18" t="s">
        <v>47</v>
      </c>
      <c r="D127" s="19">
        <v>1</v>
      </c>
      <c r="E127" s="19">
        <v>2</v>
      </c>
      <c r="F127" s="16"/>
      <c r="G127" s="16"/>
      <c r="H127" s="16"/>
      <c r="I127" s="16"/>
      <c r="J127" s="16"/>
      <c r="K127" s="16"/>
      <c r="L127" s="16"/>
      <c r="M127" s="16"/>
      <c r="N127" s="16"/>
      <c r="O127" s="16"/>
    </row>
    <row r="128" spans="1:15" ht="15.75" x14ac:dyDescent="0.25">
      <c r="A128" s="43"/>
      <c r="B128" s="17" t="s">
        <v>23</v>
      </c>
      <c r="C128" s="18" t="s">
        <v>45</v>
      </c>
      <c r="D128" s="19">
        <v>25</v>
      </c>
      <c r="E128" s="19">
        <v>42</v>
      </c>
      <c r="F128" s="16"/>
      <c r="G128" s="16"/>
      <c r="H128" s="16"/>
      <c r="I128" s="16"/>
      <c r="J128" s="16"/>
      <c r="K128" s="16"/>
      <c r="L128" s="16"/>
      <c r="M128" s="16"/>
      <c r="N128" s="16"/>
      <c r="O128" s="16"/>
    </row>
    <row r="129" spans="1:15" ht="15.75" x14ac:dyDescent="0.25">
      <c r="A129" s="43"/>
      <c r="B129" s="17" t="s">
        <v>54</v>
      </c>
      <c r="C129" s="18" t="s">
        <v>45</v>
      </c>
      <c r="D129" s="19">
        <v>23</v>
      </c>
      <c r="E129" s="19">
        <v>38</v>
      </c>
      <c r="F129" s="16"/>
      <c r="G129" s="16"/>
      <c r="H129" s="16"/>
      <c r="I129" s="16"/>
      <c r="J129" s="16"/>
      <c r="K129" s="16"/>
      <c r="L129" s="16"/>
      <c r="M129" s="16"/>
      <c r="N129" s="16"/>
      <c r="O129" s="16"/>
    </row>
    <row r="130" spans="1:15" ht="15.75" x14ac:dyDescent="0.25">
      <c r="A130" s="44"/>
      <c r="B130" s="21"/>
      <c r="C130" s="21" t="s">
        <v>49</v>
      </c>
      <c r="D130" s="22">
        <f>SUM(D117:D129)</f>
        <v>360</v>
      </c>
      <c r="E130" s="22">
        <f t="shared" ref="E130" si="8">SUM(E117:E129)</f>
        <v>556</v>
      </c>
      <c r="F130" s="23"/>
      <c r="G130" s="23"/>
      <c r="H130" s="23"/>
      <c r="I130" s="23"/>
      <c r="J130" s="22"/>
      <c r="K130" s="22"/>
      <c r="L130" s="22"/>
      <c r="M130" s="22"/>
      <c r="N130" s="22"/>
      <c r="O130" s="22"/>
    </row>
    <row r="131" spans="1:15" ht="15.75" x14ac:dyDescent="0.25">
      <c r="A131" s="42" t="s">
        <v>61</v>
      </c>
      <c r="B131" s="17" t="s">
        <v>24</v>
      </c>
      <c r="C131" s="18" t="s">
        <v>43</v>
      </c>
      <c r="D131" s="19">
        <v>6</v>
      </c>
      <c r="E131" s="19"/>
      <c r="F131" s="16"/>
      <c r="G131" s="16"/>
      <c r="H131" s="16"/>
      <c r="I131" s="16"/>
      <c r="J131" s="16"/>
      <c r="K131" s="16"/>
      <c r="L131" s="16"/>
      <c r="M131" s="16"/>
      <c r="N131" s="16"/>
      <c r="O131" s="16"/>
    </row>
    <row r="132" spans="1:15" ht="15.75" x14ac:dyDescent="0.25">
      <c r="A132" s="43"/>
      <c r="B132" s="17" t="s">
        <v>24</v>
      </c>
      <c r="C132" s="18" t="s">
        <v>44</v>
      </c>
      <c r="D132" s="19">
        <v>7</v>
      </c>
      <c r="E132" s="19"/>
      <c r="F132" s="16"/>
      <c r="G132" s="16"/>
      <c r="H132" s="16"/>
      <c r="I132" s="16"/>
      <c r="J132" s="16"/>
      <c r="K132" s="16"/>
      <c r="L132" s="16"/>
      <c r="M132" s="16"/>
      <c r="N132" s="16"/>
      <c r="O132" s="16"/>
    </row>
    <row r="133" spans="1:15" ht="15.75" x14ac:dyDescent="0.25">
      <c r="A133" s="43"/>
      <c r="B133" s="17" t="s">
        <v>24</v>
      </c>
      <c r="C133" s="18" t="s">
        <v>46</v>
      </c>
      <c r="D133" s="19">
        <v>1</v>
      </c>
      <c r="E133" s="19">
        <v>2</v>
      </c>
      <c r="F133" s="16"/>
      <c r="G133" s="16"/>
      <c r="H133" s="16"/>
      <c r="I133" s="16"/>
      <c r="J133" s="16"/>
      <c r="K133" s="16"/>
      <c r="L133" s="16"/>
      <c r="M133" s="16"/>
      <c r="N133" s="16"/>
      <c r="O133" s="16"/>
    </row>
    <row r="134" spans="1:15" ht="15.75" x14ac:dyDescent="0.25">
      <c r="A134" s="43"/>
      <c r="B134" s="17" t="s">
        <v>24</v>
      </c>
      <c r="C134" s="18" t="s">
        <v>45</v>
      </c>
      <c r="D134" s="19">
        <v>46</v>
      </c>
      <c r="E134" s="19">
        <v>77</v>
      </c>
      <c r="F134" s="16"/>
      <c r="G134" s="16"/>
      <c r="H134" s="16"/>
      <c r="I134" s="16"/>
      <c r="J134" s="16"/>
      <c r="K134" s="16"/>
      <c r="L134" s="16"/>
      <c r="M134" s="16"/>
      <c r="N134" s="16"/>
      <c r="O134" s="16"/>
    </row>
    <row r="135" spans="1:15" ht="15.75" x14ac:dyDescent="0.25">
      <c r="A135" s="43"/>
      <c r="B135" s="17" t="s">
        <v>26</v>
      </c>
      <c r="C135" s="18" t="s">
        <v>44</v>
      </c>
      <c r="D135" s="19">
        <v>5</v>
      </c>
      <c r="E135" s="19"/>
      <c r="F135" s="16"/>
      <c r="G135" s="16"/>
      <c r="H135" s="16"/>
      <c r="I135" s="16"/>
      <c r="J135" s="16"/>
      <c r="K135" s="16"/>
      <c r="L135" s="16"/>
      <c r="M135" s="16"/>
      <c r="N135" s="16"/>
      <c r="O135" s="16"/>
    </row>
    <row r="136" spans="1:15" ht="15.75" x14ac:dyDescent="0.25">
      <c r="A136" s="43"/>
      <c r="B136" s="17" t="s">
        <v>26</v>
      </c>
      <c r="C136" s="18" t="s">
        <v>46</v>
      </c>
      <c r="D136" s="19">
        <v>1</v>
      </c>
      <c r="E136" s="19">
        <v>2</v>
      </c>
      <c r="F136" s="16"/>
      <c r="G136" s="16"/>
      <c r="H136" s="16"/>
      <c r="I136" s="16"/>
      <c r="J136" s="16"/>
      <c r="K136" s="16"/>
      <c r="L136" s="16"/>
      <c r="M136" s="16"/>
      <c r="N136" s="16"/>
      <c r="O136" s="16"/>
    </row>
    <row r="137" spans="1:15" ht="15.75" x14ac:dyDescent="0.25">
      <c r="A137" s="43"/>
      <c r="B137" s="17" t="s">
        <v>26</v>
      </c>
      <c r="C137" s="18" t="s">
        <v>45</v>
      </c>
      <c r="D137" s="19">
        <v>37</v>
      </c>
      <c r="E137" s="19">
        <v>62</v>
      </c>
      <c r="F137" s="16"/>
      <c r="G137" s="16"/>
      <c r="H137" s="16"/>
      <c r="I137" s="16"/>
      <c r="J137" s="16"/>
      <c r="K137" s="16"/>
      <c r="L137" s="16"/>
      <c r="M137" s="16"/>
      <c r="N137" s="16"/>
      <c r="O137" s="16"/>
    </row>
    <row r="138" spans="1:15" ht="15.75" x14ac:dyDescent="0.25">
      <c r="A138" s="43"/>
      <c r="B138" s="17" t="s">
        <v>21</v>
      </c>
      <c r="C138" s="18" t="s">
        <v>45</v>
      </c>
      <c r="D138" s="19">
        <v>8</v>
      </c>
      <c r="E138" s="19">
        <v>13</v>
      </c>
      <c r="F138" s="16"/>
      <c r="G138" s="16"/>
      <c r="H138" s="16"/>
      <c r="I138" s="16"/>
      <c r="J138" s="16"/>
      <c r="K138" s="16"/>
      <c r="L138" s="16"/>
      <c r="M138" s="16"/>
      <c r="N138" s="16"/>
      <c r="O138" s="16"/>
    </row>
    <row r="139" spans="1:15" ht="15.75" x14ac:dyDescent="0.25">
      <c r="A139" s="43"/>
      <c r="B139" s="17" t="s">
        <v>23</v>
      </c>
      <c r="C139" s="18" t="s">
        <v>47</v>
      </c>
      <c r="D139" s="19">
        <v>1</v>
      </c>
      <c r="E139" s="19">
        <v>2</v>
      </c>
      <c r="F139" s="16"/>
      <c r="G139" s="16"/>
      <c r="H139" s="16"/>
      <c r="I139" s="16"/>
      <c r="J139" s="16"/>
      <c r="K139" s="16"/>
      <c r="L139" s="16"/>
      <c r="M139" s="16"/>
      <c r="N139" s="16"/>
      <c r="O139" s="16"/>
    </row>
    <row r="140" spans="1:15" ht="15.75" x14ac:dyDescent="0.25">
      <c r="A140" s="43"/>
      <c r="B140" s="17" t="s">
        <v>23</v>
      </c>
      <c r="C140" s="18" t="s">
        <v>45</v>
      </c>
      <c r="D140" s="19">
        <v>28</v>
      </c>
      <c r="E140" s="19">
        <v>47</v>
      </c>
      <c r="F140" s="16"/>
      <c r="G140" s="16"/>
      <c r="H140" s="16"/>
      <c r="I140" s="16"/>
      <c r="J140" s="16"/>
      <c r="K140" s="16"/>
      <c r="L140" s="16"/>
      <c r="M140" s="16"/>
      <c r="N140" s="16"/>
      <c r="O140" s="16"/>
    </row>
    <row r="141" spans="1:15" ht="15.75" x14ac:dyDescent="0.25">
      <c r="A141" s="43"/>
      <c r="B141" s="17" t="s">
        <v>54</v>
      </c>
      <c r="C141" s="18" t="s">
        <v>45</v>
      </c>
      <c r="D141" s="19">
        <v>12</v>
      </c>
      <c r="E141" s="19">
        <v>20</v>
      </c>
      <c r="F141" s="16"/>
      <c r="G141" s="16"/>
      <c r="H141" s="16"/>
      <c r="I141" s="16"/>
      <c r="J141" s="16"/>
      <c r="K141" s="16"/>
      <c r="L141" s="16"/>
      <c r="M141" s="16"/>
      <c r="N141" s="16"/>
      <c r="O141" s="16"/>
    </row>
    <row r="142" spans="1:15" ht="15.75" x14ac:dyDescent="0.25">
      <c r="A142" s="44"/>
      <c r="B142" s="21"/>
      <c r="C142" s="21" t="s">
        <v>49</v>
      </c>
      <c r="D142" s="22">
        <f>SUM(D131:D141)</f>
        <v>152</v>
      </c>
      <c r="E142" s="22">
        <f t="shared" ref="E142" si="9">SUM(E131:E141)</f>
        <v>225</v>
      </c>
      <c r="F142" s="23"/>
      <c r="G142" s="23"/>
      <c r="H142" s="23"/>
      <c r="I142" s="23"/>
      <c r="J142" s="22"/>
      <c r="K142" s="22"/>
      <c r="L142" s="22"/>
      <c r="M142" s="27"/>
      <c r="N142" s="27"/>
      <c r="O142" s="22"/>
    </row>
    <row r="143" spans="1:15" x14ac:dyDescent="0.25">
      <c r="A143" s="24"/>
      <c r="B143" s="24"/>
      <c r="C143" s="25" t="s">
        <v>65</v>
      </c>
      <c r="D143" s="25">
        <f>D142+D130+D116+D101+D81+D69+D56+D45+D35+D21</f>
        <v>4578</v>
      </c>
      <c r="E143" s="25">
        <f>E142+E130+E116+E101+E81+E69+E56+E45+E35+E21</f>
        <v>6999</v>
      </c>
      <c r="F143" s="25"/>
      <c r="G143" s="25"/>
      <c r="H143" s="25"/>
      <c r="I143" s="25"/>
      <c r="J143" s="25"/>
      <c r="K143" s="25"/>
      <c r="L143" s="25"/>
      <c r="M143" s="25"/>
      <c r="N143" s="28"/>
      <c r="O143" s="25"/>
    </row>
  </sheetData>
  <mergeCells count="13">
    <mergeCell ref="A102:A116"/>
    <mergeCell ref="A117:A130"/>
    <mergeCell ref="A131:A142"/>
    <mergeCell ref="A36:A45"/>
    <mergeCell ref="A46:A56"/>
    <mergeCell ref="A57:A69"/>
    <mergeCell ref="A70:A81"/>
    <mergeCell ref="A82:A101"/>
    <mergeCell ref="C2:H2"/>
    <mergeCell ref="C3:H3"/>
    <mergeCell ref="C4:E4"/>
    <mergeCell ref="A6:A21"/>
    <mergeCell ref="A22:A35"/>
  </mergeCells>
  <pageMargins left="0.7" right="0.7" top="0.75" bottom="0.75" header="0.3" footer="0.3"/>
  <pageSetup paperSize="9" scale="66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zoomScaleNormal="100" workbookViewId="0">
      <selection activeCell="M11" sqref="M11"/>
    </sheetView>
  </sheetViews>
  <sheetFormatPr defaultRowHeight="15" x14ac:dyDescent="0.25"/>
  <cols>
    <col min="2" max="2" width="12.42578125" customWidth="1"/>
  </cols>
  <sheetData>
    <row r="2" spans="2:7" x14ac:dyDescent="0.25">
      <c r="B2" s="51" t="s">
        <v>66</v>
      </c>
      <c r="C2" s="51"/>
      <c r="D2" s="51"/>
      <c r="E2" s="51"/>
      <c r="F2" s="51"/>
      <c r="G2" s="51"/>
    </row>
    <row r="3" spans="2:7" x14ac:dyDescent="0.25">
      <c r="B3" s="51" t="s">
        <v>11</v>
      </c>
      <c r="C3" s="51"/>
      <c r="D3" s="51"/>
      <c r="E3" s="51"/>
      <c r="F3" s="51"/>
      <c r="G3" s="51"/>
    </row>
    <row r="4" spans="2:7" x14ac:dyDescent="0.25">
      <c r="B4" s="4"/>
      <c r="C4" s="4"/>
      <c r="D4" s="4"/>
      <c r="E4" s="4"/>
      <c r="F4" s="4"/>
      <c r="G4" s="5"/>
    </row>
    <row r="5" spans="2:7" x14ac:dyDescent="0.25">
      <c r="B5" s="4"/>
      <c r="C5" s="4"/>
      <c r="D5" s="4"/>
      <c r="E5" s="4"/>
      <c r="F5" s="4"/>
      <c r="G5" s="5"/>
    </row>
    <row r="6" spans="2:7" x14ac:dyDescent="0.25">
      <c r="B6" s="51" t="s">
        <v>12</v>
      </c>
      <c r="C6" s="51"/>
      <c r="D6" s="51"/>
      <c r="E6" s="51"/>
      <c r="F6" s="51"/>
      <c r="G6" s="51"/>
    </row>
    <row r="7" spans="2:7" ht="15.75" thickBot="1" x14ac:dyDescent="0.3">
      <c r="B7" s="5"/>
      <c r="C7" s="5"/>
      <c r="D7" s="5"/>
      <c r="E7" s="5"/>
      <c r="F7" s="5"/>
      <c r="G7" s="5"/>
    </row>
    <row r="8" spans="2:7" x14ac:dyDescent="0.25">
      <c r="B8" s="52" t="s">
        <v>67</v>
      </c>
      <c r="C8" s="55" t="s">
        <v>69</v>
      </c>
      <c r="D8" s="55"/>
      <c r="E8" s="55"/>
      <c r="F8" s="55"/>
      <c r="G8" s="57" t="s">
        <v>13</v>
      </c>
    </row>
    <row r="9" spans="2:7" x14ac:dyDescent="0.25">
      <c r="B9" s="53"/>
      <c r="C9" s="56"/>
      <c r="D9" s="56"/>
      <c r="E9" s="56"/>
      <c r="F9" s="56"/>
      <c r="G9" s="58"/>
    </row>
    <row r="10" spans="2:7" ht="15.75" thickBot="1" x14ac:dyDescent="0.3">
      <c r="B10" s="54"/>
      <c r="C10" s="6" t="s">
        <v>14</v>
      </c>
      <c r="D10" s="6" t="s">
        <v>15</v>
      </c>
      <c r="E10" s="6" t="s">
        <v>16</v>
      </c>
      <c r="F10" s="6" t="s">
        <v>17</v>
      </c>
      <c r="G10" s="59"/>
    </row>
    <row r="11" spans="2:7" ht="53.25" customHeight="1" x14ac:dyDescent="0.25">
      <c r="B11" s="29" t="s">
        <v>64</v>
      </c>
      <c r="C11" s="7">
        <v>1100</v>
      </c>
      <c r="D11" s="7">
        <v>1189</v>
      </c>
      <c r="E11" s="7">
        <v>1189</v>
      </c>
      <c r="F11" s="7">
        <v>1100</v>
      </c>
      <c r="G11" s="8">
        <v>4578</v>
      </c>
    </row>
    <row r="12" spans="2:7" x14ac:dyDescent="0.25">
      <c r="B12" s="9"/>
      <c r="C12" s="10"/>
      <c r="D12" s="10"/>
      <c r="E12" s="10"/>
      <c r="F12" s="10"/>
      <c r="G12" s="8"/>
    </row>
    <row r="13" spans="2:7" x14ac:dyDescent="0.25">
      <c r="B13" s="11" t="s">
        <v>18</v>
      </c>
      <c r="C13" s="9">
        <v>1100</v>
      </c>
      <c r="D13" s="9">
        <v>1189</v>
      </c>
      <c r="E13" s="9">
        <v>1189</v>
      </c>
      <c r="F13" s="9">
        <v>1100</v>
      </c>
      <c r="G13" s="9">
        <v>4578</v>
      </c>
    </row>
    <row r="14" spans="2:7" x14ac:dyDescent="0.25">
      <c r="B14" s="5"/>
      <c r="C14" s="5"/>
      <c r="D14" s="5"/>
      <c r="E14" s="5"/>
      <c r="F14" s="5"/>
      <c r="G14" s="5"/>
    </row>
    <row r="17" spans="2:7" ht="15.75" x14ac:dyDescent="0.25">
      <c r="B17" s="12" t="s">
        <v>19</v>
      </c>
      <c r="C17" s="12"/>
      <c r="E17" s="12"/>
      <c r="F17" s="12" t="s">
        <v>20</v>
      </c>
      <c r="G17" s="13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2026-01-21T07:54:39Z</dcterms:modified>
</cp:coreProperties>
</file>