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E2E4F05B-167D-4BE6-BEAA-18A297D39C8C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1_17-9-26" sheetId="5" r:id="rId1"/>
    <sheet name="ПРИЛ2_17-9-26" sheetId="17" r:id="rId2"/>
    <sheet name="ПРИЛ3_17-9-26" sheetId="14" r:id="rId3"/>
  </sheets>
  <definedNames>
    <definedName name="_xlnm._FilterDatabase" localSheetId="0" hidden="1">'ПРИЛ1_17-9-26'!$A$3:$K$27</definedName>
    <definedName name="_xlnm._FilterDatabase" localSheetId="1" hidden="1">'ПРИЛ2_17-9-26'!$A$3:$I$3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7" l="1"/>
  <c r="G34" i="17"/>
  <c r="H34" i="17"/>
  <c r="G33" i="17"/>
  <c r="H33" i="17"/>
  <c r="G32" i="17"/>
  <c r="H32" i="17"/>
  <c r="H31" i="17"/>
  <c r="G31" i="17"/>
  <c r="G30" i="17"/>
  <c r="H30" i="17"/>
  <c r="G29" i="17"/>
  <c r="H29" i="17"/>
  <c r="H28" i="17"/>
  <c r="G28" i="17"/>
  <c r="G27" i="17"/>
  <c r="H27" i="17"/>
  <c r="G26" i="17"/>
  <c r="H26" i="17"/>
  <c r="G25" i="17"/>
  <c r="H25" i="17"/>
  <c r="G24" i="17"/>
  <c r="H24" i="17"/>
  <c r="D23" i="17"/>
  <c r="G22" i="17"/>
  <c r="H22" i="17"/>
  <c r="G21" i="17"/>
  <c r="H21" i="17"/>
  <c r="G20" i="17"/>
  <c r="H20" i="17"/>
  <c r="G19" i="17"/>
  <c r="H19" i="17"/>
  <c r="G18" i="17"/>
  <c r="H18" i="17"/>
  <c r="G17" i="17"/>
  <c r="H17" i="17"/>
  <c r="H16" i="17"/>
  <c r="G16" i="17"/>
  <c r="D15" i="17"/>
  <c r="G14" i="17"/>
  <c r="H14" i="17"/>
  <c r="G13" i="17"/>
  <c r="H13" i="17"/>
  <c r="H12" i="17"/>
  <c r="G12" i="17"/>
  <c r="H11" i="17"/>
  <c r="G11" i="17"/>
  <c r="G10" i="17"/>
  <c r="H10" i="17"/>
  <c r="G9" i="17"/>
  <c r="H9" i="17"/>
  <c r="G8" i="17"/>
  <c r="H8" i="17"/>
  <c r="G7" i="17"/>
  <c r="H7" i="17"/>
  <c r="D6" i="17"/>
  <c r="G5" i="17"/>
  <c r="H5" i="17"/>
  <c r="H4" i="17"/>
  <c r="H6" i="17" s="1"/>
  <c r="G4" i="17"/>
  <c r="G6" i="17" s="1"/>
  <c r="G23" i="17" l="1"/>
  <c r="H15" i="17"/>
  <c r="G35" i="17"/>
  <c r="G15" i="17"/>
  <c r="G36" i="17" s="1"/>
  <c r="H35" i="17"/>
  <c r="D36" i="17"/>
  <c r="H23" i="17"/>
  <c r="H36" i="17"/>
  <c r="G34" i="5"/>
  <c r="F34" i="5"/>
  <c r="H34" i="5" s="1"/>
  <c r="G33" i="5"/>
  <c r="F33" i="5"/>
  <c r="H33" i="5" s="1"/>
  <c r="G32" i="5"/>
  <c r="F32" i="5"/>
  <c r="H32" i="5" s="1"/>
  <c r="G31" i="5"/>
  <c r="F31" i="5"/>
  <c r="H31" i="5" s="1"/>
  <c r="G30" i="5"/>
  <c r="F30" i="5"/>
  <c r="H30" i="5" s="1"/>
  <c r="G29" i="5"/>
  <c r="F29" i="5"/>
  <c r="H29" i="5" s="1"/>
  <c r="H35" i="5" s="1"/>
  <c r="G28" i="5"/>
  <c r="G35" i="5" s="1"/>
  <c r="F28" i="5"/>
  <c r="H28" i="5" s="1"/>
  <c r="G27" i="5"/>
  <c r="F27" i="5"/>
  <c r="H27" i="5" s="1"/>
  <c r="G26" i="5"/>
  <c r="F26" i="5"/>
  <c r="H26" i="5" s="1"/>
  <c r="G25" i="5"/>
  <c r="F25" i="5"/>
  <c r="H25" i="5" s="1"/>
  <c r="G24" i="5"/>
  <c r="F24" i="5"/>
  <c r="H24" i="5" s="1"/>
  <c r="G22" i="5"/>
  <c r="F22" i="5"/>
  <c r="H22" i="5" s="1"/>
  <c r="G21" i="5"/>
  <c r="F21" i="5"/>
  <c r="H21" i="5" s="1"/>
  <c r="G20" i="5"/>
  <c r="F20" i="5"/>
  <c r="H20" i="5" s="1"/>
  <c r="H23" i="5" s="1"/>
  <c r="G19" i="5"/>
  <c r="G23" i="5" s="1"/>
  <c r="F19" i="5"/>
  <c r="H19" i="5" s="1"/>
  <c r="G18" i="5"/>
  <c r="F18" i="5"/>
  <c r="H18" i="5" s="1"/>
  <c r="G17" i="5"/>
  <c r="F17" i="5"/>
  <c r="H17" i="5" s="1"/>
  <c r="G16" i="5"/>
  <c r="F16" i="5"/>
  <c r="H16" i="5" s="1"/>
  <c r="G14" i="5"/>
  <c r="F14" i="5"/>
  <c r="H14" i="5" s="1"/>
  <c r="G13" i="5"/>
  <c r="F13" i="5"/>
  <c r="H13" i="5" s="1"/>
  <c r="G12" i="5"/>
  <c r="F12" i="5"/>
  <c r="H12" i="5" s="1"/>
  <c r="H15" i="5" s="1"/>
  <c r="G11" i="5"/>
  <c r="F11" i="5"/>
  <c r="H11" i="5" s="1"/>
  <c r="G10" i="5"/>
  <c r="F10" i="5"/>
  <c r="H10" i="5" s="1"/>
  <c r="G9" i="5"/>
  <c r="F9" i="5"/>
  <c r="H9" i="5" s="1"/>
  <c r="G8" i="5"/>
  <c r="F8" i="5"/>
  <c r="H8" i="5" s="1"/>
  <c r="G7" i="5"/>
  <c r="G15" i="5" s="1"/>
  <c r="F7" i="5"/>
  <c r="H7" i="5" s="1"/>
  <c r="G5" i="5"/>
  <c r="F5" i="5"/>
  <c r="H5" i="5" s="1"/>
  <c r="G4" i="5"/>
  <c r="G6" i="5" s="1"/>
  <c r="F4" i="5"/>
  <c r="H4" i="5" s="1"/>
  <c r="H6" i="5" s="1"/>
  <c r="D35" i="5"/>
  <c r="D36" i="5" s="1"/>
  <c r="D23" i="5"/>
  <c r="D15" i="5"/>
  <c r="D6" i="5"/>
  <c r="G36" i="5" l="1"/>
  <c r="H36" i="5"/>
  <c r="J4" i="17"/>
  <c r="I4" i="17"/>
  <c r="H8" i="14"/>
  <c r="L4" i="5" l="1"/>
  <c r="J4" i="5"/>
  <c r="K4" i="5"/>
  <c r="I4" i="5"/>
</calcChain>
</file>

<file path=xl/sharedStrings.xml><?xml version="1.0" encoding="utf-8"?>
<sst xmlns="http://schemas.openxmlformats.org/spreadsheetml/2006/main" count="167" uniqueCount="49">
  <si>
    <t>Дървесен вид</t>
  </si>
  <si>
    <t>Сортимент</t>
  </si>
  <si>
    <t>Гаранция 
за изпълнение,
лева</t>
  </si>
  <si>
    <t>Отдел,
подотдел,
ДГС/ДЛС</t>
  </si>
  <si>
    <t>здб</t>
  </si>
  <si>
    <t>гбр</t>
  </si>
  <si>
    <t>Трупи за бичене 18-29 см</t>
  </si>
  <si>
    <t>Трупи за бичене над 30 см</t>
  </si>
  <si>
    <t>Общо за подотдела</t>
  </si>
  <si>
    <t>ОЗМ</t>
  </si>
  <si>
    <t>Гаранция 
за участие,
лева</t>
  </si>
  <si>
    <t>Приложение №3 към Договор № ….........................</t>
  </si>
  <si>
    <t>Обект</t>
  </si>
  <si>
    <t>ТП ДГС, ДЛС</t>
  </si>
  <si>
    <t>Общо</t>
  </si>
  <si>
    <t>I-во</t>
  </si>
  <si>
    <t>II-ро</t>
  </si>
  <si>
    <t>III-то</t>
  </si>
  <si>
    <t>IV-то</t>
  </si>
  <si>
    <t>Месец 2025г. / пл.куб.м</t>
  </si>
  <si>
    <t>ДГС Омуртаг</t>
  </si>
  <si>
    <t>Прогнозно количество дървесина пл.куб.м.</t>
  </si>
  <si>
    <t>Начална цена лв./пл.м3 без ДДС</t>
  </si>
  <si>
    <t>Начална обща цена, лв. без ДДС</t>
  </si>
  <si>
    <t>Достигната цена лв./пл.м3 без ДДС</t>
  </si>
  <si>
    <t>Достигната обща цена, лв. без ДДС</t>
  </si>
  <si>
    <t>трп</t>
  </si>
  <si>
    <t>Начална цена €./пл.м3 без ДДС</t>
  </si>
  <si>
    <t>Начална обща цена, €. без ДДС</t>
  </si>
  <si>
    <t>Гаранция 
за участие,
€</t>
  </si>
  <si>
    <t>Стъпка на наддаване, лв</t>
  </si>
  <si>
    <t>Стъпка на наддаване, €</t>
  </si>
  <si>
    <t>Достигната цена €./пл.м3 без ДДС</t>
  </si>
  <si>
    <t>Достигната обща цена, €. без ДДС</t>
  </si>
  <si>
    <t>Гаранция 
за изпълнение,
€</t>
  </si>
  <si>
    <t>26 Г</t>
  </si>
  <si>
    <t>цр</t>
  </si>
  <si>
    <t xml:space="preserve">33 П </t>
  </si>
  <si>
    <t>бл</t>
  </si>
  <si>
    <t>388 П</t>
  </si>
  <si>
    <t>388 С</t>
  </si>
  <si>
    <t>ср.лп</t>
  </si>
  <si>
    <t>чрш</t>
  </si>
  <si>
    <t>ПРИЛОЖЕНИЕ № 1
НАЧАЛНИ ЦЕНИ ЗА ПРОДАЖБА НА ПРОГНОЗНО КОЛИЧЕСТВО ДОБИТА ДЪРВЕСИНА
ОБЕКТ № 17-9-26</t>
  </si>
  <si>
    <t>Всичко за обект №17-9-26</t>
  </si>
  <si>
    <t>ПРИЛОЖЕНИЕ № 2
ДОСТИГНАТИ ЦЕНИ ЗА ПРОДАЖБА НА ПРОГНОЗНО КОЛИЧЕСТВО ДОБИТА ДЪРВЕСИНА
ОБЕКТ № 17-9-26</t>
  </si>
  <si>
    <t>17-9-26</t>
  </si>
  <si>
    <t>График за изпълнение  по тримесечия през 2026 год.</t>
  </si>
  <si>
    <t>Обект № 17-9-26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</si>
</sst>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71">
    <xf numFmtId="0" fontId="0" fillId="0" borderId="0" xfId="0"/>
    <xf numFmtId="0" fontId="3" fillId="0" borderId="0" xfId="0" applyFont="1"/>
    <xf numFmtId="2" fontId="3" fillId="0" borderId="1" xfId="0" applyNumberFormat="1" applyFont="1" applyBorder="1"/>
    <xf numFmtId="2" fontId="3" fillId="0" borderId="0" xfId="0" applyNumberFormat="1" applyFont="1"/>
    <xf numFmtId="0" fontId="5" fillId="0" borderId="0" xfId="0" applyFont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2" fontId="3" fillId="0" borderId="2" xfId="0" applyNumberFormat="1" applyFont="1" applyBorder="1"/>
    <xf numFmtId="0" fontId="8" fillId="0" borderId="6" xfId="0" applyFont="1" applyBorder="1" applyAlignment="1">
      <alignment horizontal="left"/>
    </xf>
    <xf numFmtId="164" fontId="8" fillId="0" borderId="1" xfId="0" applyNumberFormat="1" applyFont="1" applyBorder="1"/>
    <xf numFmtId="164" fontId="11" fillId="0" borderId="1" xfId="0" applyNumberFormat="1" applyFont="1" applyBorder="1"/>
    <xf numFmtId="0" fontId="11" fillId="0" borderId="5" xfId="0" applyFont="1" applyBorder="1"/>
    <xf numFmtId="164" fontId="11" fillId="2" borderId="1" xfId="0" applyNumberFormat="1" applyFont="1" applyFill="1" applyBorder="1"/>
    <xf numFmtId="2" fontId="11" fillId="2" borderId="1" xfId="0" applyNumberFormat="1" applyFont="1" applyFill="1" applyBorder="1"/>
    <xf numFmtId="2" fontId="12" fillId="2" borderId="1" xfId="0" applyNumberFormat="1" applyFont="1" applyFill="1" applyBorder="1"/>
    <xf numFmtId="0" fontId="11" fillId="2" borderId="1" xfId="0" applyFont="1" applyFill="1" applyBorder="1"/>
    <xf numFmtId="2" fontId="11" fillId="0" borderId="1" xfId="0" applyNumberFormat="1" applyFont="1" applyBorder="1"/>
    <xf numFmtId="0" fontId="3" fillId="0" borderId="6" xfId="0" applyFont="1" applyBorder="1" applyAlignment="1">
      <alignment horizontal="left"/>
    </xf>
    <xf numFmtId="0" fontId="3" fillId="0" borderId="1" xfId="0" applyFont="1" applyBorder="1"/>
    <xf numFmtId="164" fontId="3" fillId="0" borderId="1" xfId="0" applyNumberFormat="1" applyFont="1" applyBorder="1"/>
    <xf numFmtId="164" fontId="4" fillId="2" borderId="1" xfId="0" applyNumberFormat="1" applyFont="1" applyFill="1" applyBorder="1"/>
    <xf numFmtId="2" fontId="4" fillId="2" borderId="1" xfId="0" applyNumberFormat="1" applyFont="1" applyFill="1" applyBorder="1"/>
    <xf numFmtId="2" fontId="13" fillId="2" borderId="1" xfId="0" applyNumberFormat="1" applyFont="1" applyFill="1" applyBorder="1"/>
    <xf numFmtId="0" fontId="4" fillId="2" borderId="1" xfId="0" applyFont="1" applyFill="1" applyBorder="1"/>
    <xf numFmtId="0" fontId="4" fillId="0" borderId="5" xfId="0" applyFont="1" applyBorder="1"/>
    <xf numFmtId="164" fontId="4" fillId="0" borderId="1" xfId="0" applyNumberFormat="1" applyFont="1" applyBorder="1"/>
    <xf numFmtId="2" fontId="4" fillId="0" borderId="1" xfId="0" applyNumberFormat="1" applyFont="1" applyBorder="1"/>
    <xf numFmtId="2" fontId="3" fillId="0" borderId="0" xfId="0" applyNumberFormat="1" applyFont="1" applyAlignment="1">
      <alignment vertical="center"/>
    </xf>
    <xf numFmtId="49" fontId="7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2" borderId="1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2" fontId="8" fillId="0" borderId="2" xfId="0" applyNumberFormat="1" applyFont="1" applyBorder="1" applyAlignment="1">
      <alignment horizontal="center" vertical="center"/>
    </xf>
    <xf numFmtId="2" fontId="8" fillId="0" borderId="3" xfId="0" applyNumberFormat="1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1" fillId="2" borderId="15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</cellXfs>
  <cellStyles count="4">
    <cellStyle name="Normal_Sheet1" xfId="2" xr:uid="{00000000-0005-0000-0000-000000000000}"/>
    <cellStyle name="Нормален" xfId="0" builtinId="0"/>
    <cellStyle name="Нормален 2" xfId="3" xr:uid="{00000000-0005-0000-0000-000002000000}"/>
    <cellStyle name="Нормален 2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8"/>
  <sheetViews>
    <sheetView tabSelected="1" topLeftCell="A4" zoomScale="110" zoomScaleNormal="110" workbookViewId="0">
      <selection activeCell="K4" sqref="K4:K36"/>
    </sheetView>
  </sheetViews>
  <sheetFormatPr defaultColWidth="9.1796875" defaultRowHeight="13" x14ac:dyDescent="0.3"/>
  <cols>
    <col min="1" max="1" width="8.81640625" style="1"/>
    <col min="2" max="2" width="10" style="1" customWidth="1"/>
    <col min="3" max="3" width="24.54296875" style="1" customWidth="1"/>
    <col min="4" max="11" width="12.1796875" style="1" customWidth="1"/>
    <col min="12" max="12" width="11.26953125" style="1" customWidth="1"/>
    <col min="13" max="14" width="8.81640625" style="1"/>
    <col min="15" max="16384" width="9.1796875" style="1"/>
  </cols>
  <sheetData>
    <row r="1" spans="1:12" ht="46.9" customHeight="1" thickBot="1" x14ac:dyDescent="0.35">
      <c r="A1" s="37" t="s">
        <v>43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</row>
    <row r="2" spans="1:12" x14ac:dyDescent="0.3">
      <c r="L2" s="1">
        <v>2603</v>
      </c>
    </row>
    <row r="3" spans="1:12" ht="58.5" customHeight="1" x14ac:dyDescent="0.3">
      <c r="A3" s="11" t="s">
        <v>3</v>
      </c>
      <c r="B3" s="11" t="s">
        <v>0</v>
      </c>
      <c r="C3" s="11" t="s">
        <v>1</v>
      </c>
      <c r="D3" s="12" t="s">
        <v>21</v>
      </c>
      <c r="E3" s="12" t="s">
        <v>22</v>
      </c>
      <c r="F3" s="12" t="s">
        <v>27</v>
      </c>
      <c r="G3" s="12" t="s">
        <v>23</v>
      </c>
      <c r="H3" s="12" t="s">
        <v>28</v>
      </c>
      <c r="I3" s="11" t="s">
        <v>10</v>
      </c>
      <c r="J3" s="11" t="s">
        <v>29</v>
      </c>
      <c r="K3" s="13" t="s">
        <v>30</v>
      </c>
      <c r="L3" s="13" t="s">
        <v>31</v>
      </c>
    </row>
    <row r="4" spans="1:12" x14ac:dyDescent="0.3">
      <c r="A4" s="40" t="s">
        <v>35</v>
      </c>
      <c r="B4" s="25" t="s">
        <v>36</v>
      </c>
      <c r="C4" s="26" t="s">
        <v>7</v>
      </c>
      <c r="D4" s="27">
        <v>2</v>
      </c>
      <c r="E4" s="27">
        <v>121</v>
      </c>
      <c r="F4" s="2">
        <f>E4/1.95583</f>
        <v>61.866317624742436</v>
      </c>
      <c r="G4" s="2">
        <f t="shared" ref="G4:G5" si="0">D4*E4</f>
        <v>242</v>
      </c>
      <c r="H4" s="15">
        <f>D4*F4</f>
        <v>123.73263524948487</v>
      </c>
      <c r="I4" s="43">
        <f>G36*0.05</f>
        <v>2448.8000000000002</v>
      </c>
      <c r="J4" s="43">
        <f>H36*0.05</f>
        <v>1252.0515586733</v>
      </c>
      <c r="K4" s="43">
        <f>0.01*G36</f>
        <v>489.76</v>
      </c>
      <c r="L4" s="68">
        <f>0.01*H36</f>
        <v>250.41031173465998</v>
      </c>
    </row>
    <row r="5" spans="1:12" x14ac:dyDescent="0.3">
      <c r="A5" s="41"/>
      <c r="B5" s="25" t="s">
        <v>36</v>
      </c>
      <c r="C5" s="26" t="s">
        <v>6</v>
      </c>
      <c r="D5" s="27">
        <v>1</v>
      </c>
      <c r="E5" s="27">
        <v>121</v>
      </c>
      <c r="F5" s="2">
        <f>E5/1.95583</f>
        <v>61.866317624742436</v>
      </c>
      <c r="G5" s="2">
        <f t="shared" si="0"/>
        <v>121</v>
      </c>
      <c r="H5" s="15">
        <f>D5*F5</f>
        <v>61.866317624742436</v>
      </c>
      <c r="I5" s="44"/>
      <c r="J5" s="44"/>
      <c r="K5" s="44"/>
      <c r="L5" s="69"/>
    </row>
    <row r="6" spans="1:12" x14ac:dyDescent="0.3">
      <c r="A6" s="42"/>
      <c r="B6" s="46" t="s">
        <v>8</v>
      </c>
      <c r="C6" s="47"/>
      <c r="D6" s="28">
        <f>SUM(D4:D5)</f>
        <v>3</v>
      </c>
      <c r="E6" s="28"/>
      <c r="F6" s="28"/>
      <c r="G6" s="29">
        <f>SUM(G4:G5)</f>
        <v>363</v>
      </c>
      <c r="H6" s="29">
        <f>SUM(H4:H5)</f>
        <v>185.59895287422731</v>
      </c>
      <c r="I6" s="44"/>
      <c r="J6" s="44"/>
      <c r="K6" s="44"/>
      <c r="L6" s="69"/>
    </row>
    <row r="7" spans="1:12" x14ac:dyDescent="0.3">
      <c r="A7" s="40" t="s">
        <v>37</v>
      </c>
      <c r="B7" s="25" t="s">
        <v>36</v>
      </c>
      <c r="C7" s="26" t="s">
        <v>7</v>
      </c>
      <c r="D7" s="27">
        <v>6</v>
      </c>
      <c r="E7" s="27">
        <v>121</v>
      </c>
      <c r="F7" s="2">
        <f t="shared" ref="F7:F14" si="1">E7/1.95583</f>
        <v>61.866317624742436</v>
      </c>
      <c r="G7" s="2">
        <f t="shared" ref="G7:G14" si="2">D7*E7</f>
        <v>726</v>
      </c>
      <c r="H7" s="15">
        <f t="shared" ref="H7:H14" si="3">D7*F7</f>
        <v>371.19790574845462</v>
      </c>
      <c r="I7" s="44"/>
      <c r="J7" s="44"/>
      <c r="K7" s="44"/>
      <c r="L7" s="69"/>
    </row>
    <row r="8" spans="1:12" x14ac:dyDescent="0.3">
      <c r="A8" s="41"/>
      <c r="B8" s="25" t="s">
        <v>36</v>
      </c>
      <c r="C8" s="26" t="s">
        <v>6</v>
      </c>
      <c r="D8" s="27">
        <v>6</v>
      </c>
      <c r="E8" s="27">
        <v>121</v>
      </c>
      <c r="F8" s="2">
        <f t="shared" si="1"/>
        <v>61.866317624742436</v>
      </c>
      <c r="G8" s="2">
        <f t="shared" si="2"/>
        <v>726</v>
      </c>
      <c r="H8" s="15">
        <f t="shared" si="3"/>
        <v>371.19790574845462</v>
      </c>
      <c r="I8" s="44"/>
      <c r="J8" s="44"/>
      <c r="K8" s="44"/>
      <c r="L8" s="69"/>
    </row>
    <row r="9" spans="1:12" x14ac:dyDescent="0.3">
      <c r="A9" s="41"/>
      <c r="B9" s="25" t="s">
        <v>36</v>
      </c>
      <c r="C9" s="26" t="s">
        <v>9</v>
      </c>
      <c r="D9" s="27">
        <v>50</v>
      </c>
      <c r="E9" s="27">
        <v>117</v>
      </c>
      <c r="F9" s="2">
        <f t="shared" si="1"/>
        <v>59.821150099957563</v>
      </c>
      <c r="G9" s="2">
        <f t="shared" si="2"/>
        <v>5850</v>
      </c>
      <c r="H9" s="15">
        <f t="shared" si="3"/>
        <v>2991.0575049978784</v>
      </c>
      <c r="I9" s="44"/>
      <c r="J9" s="44"/>
      <c r="K9" s="44"/>
      <c r="L9" s="69"/>
    </row>
    <row r="10" spans="1:12" x14ac:dyDescent="0.3">
      <c r="A10" s="41"/>
      <c r="B10" s="25" t="s">
        <v>38</v>
      </c>
      <c r="C10" s="26" t="s">
        <v>7</v>
      </c>
      <c r="D10" s="27">
        <v>5</v>
      </c>
      <c r="E10" s="27">
        <v>190</v>
      </c>
      <c r="F10" s="2">
        <f t="shared" si="1"/>
        <v>97.145457427281514</v>
      </c>
      <c r="G10" s="2">
        <f t="shared" si="2"/>
        <v>950</v>
      </c>
      <c r="H10" s="15">
        <f t="shared" si="3"/>
        <v>485.72728713640754</v>
      </c>
      <c r="I10" s="44"/>
      <c r="J10" s="44"/>
      <c r="K10" s="44"/>
      <c r="L10" s="69"/>
    </row>
    <row r="11" spans="1:12" x14ac:dyDescent="0.3">
      <c r="A11" s="41"/>
      <c r="B11" s="25" t="s">
        <v>38</v>
      </c>
      <c r="C11" s="26" t="s">
        <v>6</v>
      </c>
      <c r="D11" s="27">
        <v>30</v>
      </c>
      <c r="E11" s="27">
        <v>135</v>
      </c>
      <c r="F11" s="2">
        <f t="shared" si="1"/>
        <v>69.024403961489497</v>
      </c>
      <c r="G11" s="2">
        <f t="shared" si="2"/>
        <v>4050</v>
      </c>
      <c r="H11" s="15">
        <f t="shared" si="3"/>
        <v>2070.7321188446849</v>
      </c>
      <c r="I11" s="44"/>
      <c r="J11" s="44"/>
      <c r="K11" s="44"/>
      <c r="L11" s="69"/>
    </row>
    <row r="12" spans="1:12" x14ac:dyDescent="0.3">
      <c r="A12" s="41"/>
      <c r="B12" s="25" t="s">
        <v>38</v>
      </c>
      <c r="C12" s="26" t="s">
        <v>9</v>
      </c>
      <c r="D12" s="27">
        <v>70</v>
      </c>
      <c r="E12" s="27">
        <v>117</v>
      </c>
      <c r="F12" s="2">
        <f t="shared" si="1"/>
        <v>59.821150099957563</v>
      </c>
      <c r="G12" s="2">
        <f t="shared" si="2"/>
        <v>8190</v>
      </c>
      <c r="H12" s="15">
        <f t="shared" si="3"/>
        <v>4187.4805069970298</v>
      </c>
      <c r="I12" s="44"/>
      <c r="J12" s="44"/>
      <c r="K12" s="44"/>
      <c r="L12" s="69"/>
    </row>
    <row r="13" spans="1:12" x14ac:dyDescent="0.3">
      <c r="A13" s="41"/>
      <c r="B13" s="25" t="s">
        <v>4</v>
      </c>
      <c r="C13" s="26" t="s">
        <v>7</v>
      </c>
      <c r="D13" s="27">
        <v>2</v>
      </c>
      <c r="E13" s="27">
        <v>190</v>
      </c>
      <c r="F13" s="2">
        <f t="shared" si="1"/>
        <v>97.145457427281514</v>
      </c>
      <c r="G13" s="2">
        <f t="shared" si="2"/>
        <v>380</v>
      </c>
      <c r="H13" s="15">
        <f t="shared" si="3"/>
        <v>194.29091485456303</v>
      </c>
      <c r="I13" s="44"/>
      <c r="J13" s="44"/>
      <c r="K13" s="44"/>
      <c r="L13" s="69"/>
    </row>
    <row r="14" spans="1:12" x14ac:dyDescent="0.3">
      <c r="A14" s="41"/>
      <c r="B14" s="25" t="s">
        <v>4</v>
      </c>
      <c r="C14" s="26" t="s">
        <v>6</v>
      </c>
      <c r="D14" s="27">
        <v>11</v>
      </c>
      <c r="E14" s="27">
        <v>135</v>
      </c>
      <c r="F14" s="2">
        <f t="shared" si="1"/>
        <v>69.024403961489497</v>
      </c>
      <c r="G14" s="2">
        <f t="shared" si="2"/>
        <v>1485</v>
      </c>
      <c r="H14" s="15">
        <f t="shared" si="3"/>
        <v>759.26844357638447</v>
      </c>
      <c r="I14" s="44"/>
      <c r="J14" s="44"/>
      <c r="K14" s="44"/>
      <c r="L14" s="69"/>
    </row>
    <row r="15" spans="1:12" x14ac:dyDescent="0.3">
      <c r="A15" s="42"/>
      <c r="B15" s="46" t="s">
        <v>8</v>
      </c>
      <c r="C15" s="47"/>
      <c r="D15" s="28">
        <f>SUM(D7:D14)</f>
        <v>180</v>
      </c>
      <c r="E15" s="28"/>
      <c r="F15" s="28"/>
      <c r="G15" s="29">
        <f>SUM(G7:G14)</f>
        <v>22357</v>
      </c>
      <c r="H15" s="29">
        <f>SUM(H7:H14)</f>
        <v>11430.952587903856</v>
      </c>
      <c r="I15" s="44"/>
      <c r="J15" s="44"/>
      <c r="K15" s="44"/>
      <c r="L15" s="69"/>
    </row>
    <row r="16" spans="1:12" x14ac:dyDescent="0.3">
      <c r="A16" s="40" t="s">
        <v>39</v>
      </c>
      <c r="B16" s="25" t="s">
        <v>5</v>
      </c>
      <c r="C16" s="26" t="s">
        <v>7</v>
      </c>
      <c r="D16" s="27">
        <v>1</v>
      </c>
      <c r="E16" s="27">
        <v>121</v>
      </c>
      <c r="F16" s="2">
        <f t="shared" ref="F16:F22" si="4">E16/1.95583</f>
        <v>61.866317624742436</v>
      </c>
      <c r="G16" s="2">
        <f t="shared" ref="G16:G22" si="5">D16*E16</f>
        <v>121</v>
      </c>
      <c r="H16" s="15">
        <f t="shared" ref="H16:H22" si="6">D16*F16</f>
        <v>61.866317624742436</v>
      </c>
      <c r="I16" s="44"/>
      <c r="J16" s="44"/>
      <c r="K16" s="44"/>
      <c r="L16" s="69"/>
    </row>
    <row r="17" spans="1:12" x14ac:dyDescent="0.3">
      <c r="A17" s="41"/>
      <c r="B17" s="25" t="s">
        <v>5</v>
      </c>
      <c r="C17" s="26" t="s">
        <v>6</v>
      </c>
      <c r="D17" s="27">
        <v>27</v>
      </c>
      <c r="E17" s="27">
        <v>121</v>
      </c>
      <c r="F17" s="2">
        <f t="shared" si="4"/>
        <v>61.866317624742436</v>
      </c>
      <c r="G17" s="2">
        <f t="shared" si="5"/>
        <v>3267</v>
      </c>
      <c r="H17" s="15">
        <f t="shared" si="6"/>
        <v>1670.3905758680457</v>
      </c>
      <c r="I17" s="44"/>
      <c r="J17" s="44"/>
      <c r="K17" s="44"/>
      <c r="L17" s="69"/>
    </row>
    <row r="18" spans="1:12" x14ac:dyDescent="0.3">
      <c r="A18" s="41"/>
      <c r="B18" s="25" t="s">
        <v>36</v>
      </c>
      <c r="C18" s="26" t="s">
        <v>7</v>
      </c>
      <c r="D18" s="27">
        <v>18</v>
      </c>
      <c r="E18" s="27">
        <v>121</v>
      </c>
      <c r="F18" s="2">
        <f t="shared" si="4"/>
        <v>61.866317624742436</v>
      </c>
      <c r="G18" s="2">
        <f t="shared" si="5"/>
        <v>2178</v>
      </c>
      <c r="H18" s="15">
        <f t="shared" si="6"/>
        <v>1113.5937172453639</v>
      </c>
      <c r="I18" s="44"/>
      <c r="J18" s="44"/>
      <c r="K18" s="44"/>
      <c r="L18" s="69"/>
    </row>
    <row r="19" spans="1:12" x14ac:dyDescent="0.3">
      <c r="A19" s="41"/>
      <c r="B19" s="25" t="s">
        <v>36</v>
      </c>
      <c r="C19" s="26" t="s">
        <v>6</v>
      </c>
      <c r="D19" s="27">
        <v>22</v>
      </c>
      <c r="E19" s="27">
        <v>121</v>
      </c>
      <c r="F19" s="2">
        <f t="shared" si="4"/>
        <v>61.866317624742436</v>
      </c>
      <c r="G19" s="2">
        <f t="shared" si="5"/>
        <v>2662</v>
      </c>
      <c r="H19" s="15">
        <f t="shared" si="6"/>
        <v>1361.0589877443335</v>
      </c>
      <c r="I19" s="44"/>
      <c r="J19" s="44"/>
      <c r="K19" s="44"/>
      <c r="L19" s="69"/>
    </row>
    <row r="20" spans="1:12" x14ac:dyDescent="0.3">
      <c r="A20" s="41"/>
      <c r="B20" s="25" t="s">
        <v>38</v>
      </c>
      <c r="C20" s="26" t="s">
        <v>6</v>
      </c>
      <c r="D20" s="27">
        <v>1</v>
      </c>
      <c r="E20" s="27">
        <v>135</v>
      </c>
      <c r="F20" s="2">
        <f t="shared" si="4"/>
        <v>69.024403961489497</v>
      </c>
      <c r="G20" s="2">
        <f t="shared" si="5"/>
        <v>135</v>
      </c>
      <c r="H20" s="15">
        <f t="shared" si="6"/>
        <v>69.024403961489497</v>
      </c>
      <c r="I20" s="44"/>
      <c r="J20" s="44"/>
      <c r="K20" s="44"/>
      <c r="L20" s="69"/>
    </row>
    <row r="21" spans="1:12" x14ac:dyDescent="0.3">
      <c r="A21" s="41"/>
      <c r="B21" s="25" t="s">
        <v>26</v>
      </c>
      <c r="C21" s="26" t="s">
        <v>7</v>
      </c>
      <c r="D21" s="27">
        <v>1</v>
      </c>
      <c r="E21" s="27">
        <v>100</v>
      </c>
      <c r="F21" s="2">
        <f t="shared" si="4"/>
        <v>51.129188119621851</v>
      </c>
      <c r="G21" s="2">
        <f t="shared" si="5"/>
        <v>100</v>
      </c>
      <c r="H21" s="15">
        <f t="shared" si="6"/>
        <v>51.129188119621851</v>
      </c>
      <c r="I21" s="44"/>
      <c r="J21" s="44"/>
      <c r="K21" s="44"/>
      <c r="L21" s="69"/>
    </row>
    <row r="22" spans="1:12" x14ac:dyDescent="0.3">
      <c r="A22" s="41"/>
      <c r="B22" s="25" t="s">
        <v>26</v>
      </c>
      <c r="C22" s="26" t="s">
        <v>6</v>
      </c>
      <c r="D22" s="27">
        <v>1</v>
      </c>
      <c r="E22" s="27">
        <v>100</v>
      </c>
      <c r="F22" s="2">
        <f t="shared" si="4"/>
        <v>51.129188119621851</v>
      </c>
      <c r="G22" s="2">
        <f t="shared" si="5"/>
        <v>100</v>
      </c>
      <c r="H22" s="15">
        <f t="shared" si="6"/>
        <v>51.129188119621851</v>
      </c>
      <c r="I22" s="44"/>
      <c r="J22" s="44"/>
      <c r="K22" s="44"/>
      <c r="L22" s="69"/>
    </row>
    <row r="23" spans="1:12" x14ac:dyDescent="0.3">
      <c r="A23" s="42"/>
      <c r="B23" s="48" t="s">
        <v>8</v>
      </c>
      <c r="C23" s="47"/>
      <c r="D23" s="28">
        <f>SUM(D16:D22)</f>
        <v>71</v>
      </c>
      <c r="E23" s="28"/>
      <c r="F23" s="28"/>
      <c r="G23" s="29">
        <f>SUM(G16:G22)</f>
        <v>8563</v>
      </c>
      <c r="H23" s="30">
        <f>SUM(H16:H22)</f>
        <v>4378.1923786832194</v>
      </c>
      <c r="I23" s="44"/>
      <c r="J23" s="44"/>
      <c r="K23" s="44"/>
      <c r="L23" s="69"/>
    </row>
    <row r="24" spans="1:12" x14ac:dyDescent="0.3">
      <c r="A24" s="40" t="s">
        <v>40</v>
      </c>
      <c r="B24" s="25" t="s">
        <v>5</v>
      </c>
      <c r="C24" s="26" t="s">
        <v>7</v>
      </c>
      <c r="D24" s="27">
        <v>2</v>
      </c>
      <c r="E24" s="27">
        <v>121</v>
      </c>
      <c r="F24" s="2">
        <f t="shared" ref="F24:F34" si="7">E24/1.95583</f>
        <v>61.866317624742436</v>
      </c>
      <c r="G24" s="2">
        <f t="shared" ref="G24:G34" si="8">D24*E24</f>
        <v>242</v>
      </c>
      <c r="H24" s="15">
        <f t="shared" ref="H24:H34" si="9">D24*F24</f>
        <v>123.73263524948487</v>
      </c>
      <c r="I24" s="44"/>
      <c r="J24" s="44"/>
      <c r="K24" s="44"/>
      <c r="L24" s="69"/>
    </row>
    <row r="25" spans="1:12" x14ac:dyDescent="0.3">
      <c r="A25" s="41"/>
      <c r="B25" s="25" t="s">
        <v>5</v>
      </c>
      <c r="C25" s="26" t="s">
        <v>6</v>
      </c>
      <c r="D25" s="27">
        <v>25</v>
      </c>
      <c r="E25" s="27">
        <v>121</v>
      </c>
      <c r="F25" s="2">
        <f t="shared" si="7"/>
        <v>61.866317624742436</v>
      </c>
      <c r="G25" s="2">
        <f t="shared" si="8"/>
        <v>3025</v>
      </c>
      <c r="H25" s="15">
        <f t="shared" si="9"/>
        <v>1546.6579406185608</v>
      </c>
      <c r="I25" s="44"/>
      <c r="J25" s="44"/>
      <c r="K25" s="44"/>
      <c r="L25" s="69"/>
    </row>
    <row r="26" spans="1:12" x14ac:dyDescent="0.3">
      <c r="A26" s="41"/>
      <c r="B26" s="25" t="s">
        <v>36</v>
      </c>
      <c r="C26" s="26" t="s">
        <v>7</v>
      </c>
      <c r="D26" s="27">
        <v>18</v>
      </c>
      <c r="E26" s="27">
        <v>121</v>
      </c>
      <c r="F26" s="2">
        <f t="shared" si="7"/>
        <v>61.866317624742436</v>
      </c>
      <c r="G26" s="2">
        <f t="shared" si="8"/>
        <v>2178</v>
      </c>
      <c r="H26" s="15">
        <f t="shared" si="9"/>
        <v>1113.5937172453639</v>
      </c>
      <c r="I26" s="44"/>
      <c r="J26" s="44"/>
      <c r="K26" s="44"/>
      <c r="L26" s="69"/>
    </row>
    <row r="27" spans="1:12" x14ac:dyDescent="0.3">
      <c r="A27" s="41"/>
      <c r="B27" s="25" t="s">
        <v>36</v>
      </c>
      <c r="C27" s="26" t="s">
        <v>6</v>
      </c>
      <c r="D27" s="27">
        <v>19</v>
      </c>
      <c r="E27" s="27">
        <v>121</v>
      </c>
      <c r="F27" s="2">
        <f t="shared" si="7"/>
        <v>61.866317624742436</v>
      </c>
      <c r="G27" s="2">
        <f t="shared" si="8"/>
        <v>2299</v>
      </c>
      <c r="H27" s="15">
        <f t="shared" si="9"/>
        <v>1175.4600348701063</v>
      </c>
      <c r="I27" s="44"/>
      <c r="J27" s="44"/>
      <c r="K27" s="44"/>
      <c r="L27" s="69"/>
    </row>
    <row r="28" spans="1:12" x14ac:dyDescent="0.3">
      <c r="A28" s="41"/>
      <c r="B28" s="25" t="s">
        <v>36</v>
      </c>
      <c r="C28" s="26" t="s">
        <v>9</v>
      </c>
      <c r="D28" s="27">
        <v>27</v>
      </c>
      <c r="E28" s="27">
        <v>117</v>
      </c>
      <c r="F28" s="2">
        <f t="shared" si="7"/>
        <v>59.821150099957563</v>
      </c>
      <c r="G28" s="2">
        <f t="shared" si="8"/>
        <v>3159</v>
      </c>
      <c r="H28" s="15">
        <f t="shared" si="9"/>
        <v>1615.1710526988543</v>
      </c>
      <c r="I28" s="44"/>
      <c r="J28" s="44"/>
      <c r="K28" s="44"/>
      <c r="L28" s="69"/>
    </row>
    <row r="29" spans="1:12" x14ac:dyDescent="0.3">
      <c r="A29" s="41"/>
      <c r="B29" s="25" t="s">
        <v>41</v>
      </c>
      <c r="C29" s="26" t="s">
        <v>7</v>
      </c>
      <c r="D29" s="27">
        <v>17</v>
      </c>
      <c r="E29" s="27">
        <v>100</v>
      </c>
      <c r="F29" s="2">
        <f t="shared" si="7"/>
        <v>51.129188119621851</v>
      </c>
      <c r="G29" s="2">
        <f t="shared" si="8"/>
        <v>1700</v>
      </c>
      <c r="H29" s="15">
        <f t="shared" si="9"/>
        <v>869.19619803357148</v>
      </c>
      <c r="I29" s="44"/>
      <c r="J29" s="44"/>
      <c r="K29" s="44"/>
      <c r="L29" s="69"/>
    </row>
    <row r="30" spans="1:12" x14ac:dyDescent="0.3">
      <c r="A30" s="41"/>
      <c r="B30" s="25" t="s">
        <v>41</v>
      </c>
      <c r="C30" s="26" t="s">
        <v>6</v>
      </c>
      <c r="D30" s="27">
        <v>23</v>
      </c>
      <c r="E30" s="27">
        <v>100</v>
      </c>
      <c r="F30" s="2">
        <f t="shared" si="7"/>
        <v>51.129188119621851</v>
      </c>
      <c r="G30" s="2">
        <f t="shared" si="8"/>
        <v>2300</v>
      </c>
      <c r="H30" s="15">
        <f t="shared" si="9"/>
        <v>1175.9713267513025</v>
      </c>
      <c r="I30" s="44"/>
      <c r="J30" s="44"/>
      <c r="K30" s="44"/>
      <c r="L30" s="69"/>
    </row>
    <row r="31" spans="1:12" x14ac:dyDescent="0.3">
      <c r="A31" s="41"/>
      <c r="B31" s="25" t="s">
        <v>38</v>
      </c>
      <c r="C31" s="26" t="s">
        <v>7</v>
      </c>
      <c r="D31" s="27">
        <v>3</v>
      </c>
      <c r="E31" s="27">
        <v>190</v>
      </c>
      <c r="F31" s="2">
        <f t="shared" si="7"/>
        <v>97.145457427281514</v>
      </c>
      <c r="G31" s="2">
        <f t="shared" si="8"/>
        <v>570</v>
      </c>
      <c r="H31" s="15">
        <f t="shared" si="9"/>
        <v>291.43637228184457</v>
      </c>
      <c r="I31" s="44"/>
      <c r="J31" s="44"/>
      <c r="K31" s="44"/>
      <c r="L31" s="69"/>
    </row>
    <row r="32" spans="1:12" x14ac:dyDescent="0.3">
      <c r="A32" s="41"/>
      <c r="B32" s="25" t="s">
        <v>38</v>
      </c>
      <c r="C32" s="26" t="s">
        <v>6</v>
      </c>
      <c r="D32" s="27">
        <v>13</v>
      </c>
      <c r="E32" s="27">
        <v>135</v>
      </c>
      <c r="F32" s="2">
        <f t="shared" si="7"/>
        <v>69.024403961489497</v>
      </c>
      <c r="G32" s="2">
        <f t="shared" si="8"/>
        <v>1755</v>
      </c>
      <c r="H32" s="15">
        <f t="shared" si="9"/>
        <v>897.31725149936346</v>
      </c>
      <c r="I32" s="44"/>
      <c r="J32" s="44"/>
      <c r="K32" s="44"/>
      <c r="L32" s="69"/>
    </row>
    <row r="33" spans="1:12" x14ac:dyDescent="0.3">
      <c r="A33" s="41"/>
      <c r="B33" s="25" t="s">
        <v>42</v>
      </c>
      <c r="C33" s="26" t="s">
        <v>7</v>
      </c>
      <c r="D33" s="27">
        <v>1</v>
      </c>
      <c r="E33" s="27">
        <v>185</v>
      </c>
      <c r="F33" s="2">
        <f t="shared" si="7"/>
        <v>94.588998021300426</v>
      </c>
      <c r="G33" s="2">
        <f t="shared" si="8"/>
        <v>185</v>
      </c>
      <c r="H33" s="15">
        <f t="shared" si="9"/>
        <v>94.588998021300426</v>
      </c>
      <c r="I33" s="44"/>
      <c r="J33" s="44"/>
      <c r="K33" s="44"/>
      <c r="L33" s="69"/>
    </row>
    <row r="34" spans="1:12" x14ac:dyDescent="0.3">
      <c r="A34" s="41"/>
      <c r="B34" s="25" t="s">
        <v>42</v>
      </c>
      <c r="C34" s="26" t="s">
        <v>6</v>
      </c>
      <c r="D34" s="27">
        <v>2</v>
      </c>
      <c r="E34" s="27">
        <v>140</v>
      </c>
      <c r="F34" s="2">
        <f t="shared" si="7"/>
        <v>71.580863367470585</v>
      </c>
      <c r="G34" s="2">
        <f t="shared" si="8"/>
        <v>280</v>
      </c>
      <c r="H34" s="15">
        <f t="shared" si="9"/>
        <v>143.16172673494117</v>
      </c>
      <c r="I34" s="44"/>
      <c r="J34" s="44"/>
      <c r="K34" s="44"/>
      <c r="L34" s="69"/>
    </row>
    <row r="35" spans="1:12" ht="15" customHeight="1" x14ac:dyDescent="0.3">
      <c r="A35" s="42"/>
      <c r="B35" s="46" t="s">
        <v>8</v>
      </c>
      <c r="C35" s="47"/>
      <c r="D35" s="28">
        <f>SUM(D24:D34)</f>
        <v>150</v>
      </c>
      <c r="E35" s="28"/>
      <c r="F35" s="31"/>
      <c r="G35" s="29">
        <f>SUM(G24:G34)</f>
        <v>17693</v>
      </c>
      <c r="H35" s="29">
        <f>SUM(H24:H34)</f>
        <v>9046.2872540046938</v>
      </c>
      <c r="I35" s="44"/>
      <c r="J35" s="44"/>
      <c r="K35" s="44"/>
      <c r="L35" s="69"/>
    </row>
    <row r="36" spans="1:12" ht="14.25" customHeight="1" x14ac:dyDescent="0.3">
      <c r="A36" s="32"/>
      <c r="B36" s="49" t="s">
        <v>44</v>
      </c>
      <c r="C36" s="50"/>
      <c r="D36" s="33">
        <f>SUM(D35,D23,D15,D6)</f>
        <v>404</v>
      </c>
      <c r="E36" s="33"/>
      <c r="F36" s="33"/>
      <c r="G36" s="34">
        <f>SUM(G35,G23,G15,G6)</f>
        <v>48976</v>
      </c>
      <c r="H36" s="34">
        <f>SUM(H35,H23,H15,H6)</f>
        <v>25041.031173465999</v>
      </c>
      <c r="I36" s="45"/>
      <c r="J36" s="45"/>
      <c r="K36" s="45"/>
      <c r="L36" s="70"/>
    </row>
    <row r="37" spans="1:12" ht="12.75" customHeight="1" x14ac:dyDescent="0.3">
      <c r="I37" s="35"/>
      <c r="J37" s="35"/>
    </row>
    <row r="38" spans="1:12" ht="12.75" customHeight="1" x14ac:dyDescent="0.3">
      <c r="I38" s="35"/>
      <c r="J38" s="35"/>
    </row>
    <row r="39" spans="1:12" ht="12.75" customHeight="1" x14ac:dyDescent="0.3">
      <c r="I39" s="35"/>
      <c r="J39" s="35"/>
    </row>
    <row r="40" spans="1:12" ht="12.75" customHeight="1" x14ac:dyDescent="0.3">
      <c r="I40" s="35"/>
      <c r="J40" s="35"/>
    </row>
    <row r="41" spans="1:12" ht="12.75" customHeight="1" x14ac:dyDescent="0.3">
      <c r="I41" s="35"/>
      <c r="J41" s="35"/>
    </row>
    <row r="42" spans="1:12" ht="12.75" customHeight="1" x14ac:dyDescent="0.3">
      <c r="I42" s="35"/>
      <c r="J42" s="35"/>
    </row>
    <row r="43" spans="1:12" ht="12.75" customHeight="1" x14ac:dyDescent="0.3">
      <c r="I43" s="35"/>
      <c r="J43" s="35"/>
    </row>
    <row r="44" spans="1:12" ht="12.75" customHeight="1" x14ac:dyDescent="0.3">
      <c r="I44" s="35"/>
      <c r="J44" s="35"/>
    </row>
    <row r="45" spans="1:12" ht="12.75" customHeight="1" x14ac:dyDescent="0.3">
      <c r="I45" s="35"/>
      <c r="J45" s="35"/>
    </row>
    <row r="46" spans="1:12" ht="12.75" customHeight="1" x14ac:dyDescent="0.3">
      <c r="I46" s="35"/>
      <c r="J46" s="35"/>
    </row>
    <row r="47" spans="1:12" ht="12.75" customHeight="1" x14ac:dyDescent="0.3">
      <c r="I47" s="35"/>
      <c r="J47" s="35"/>
    </row>
    <row r="48" spans="1:12" ht="12.75" customHeight="1" x14ac:dyDescent="0.3">
      <c r="I48" s="35"/>
      <c r="J48" s="35"/>
    </row>
  </sheetData>
  <autoFilter ref="A3:K27" xr:uid="{00000000-0009-0000-0000-000000000000}"/>
  <mergeCells count="14">
    <mergeCell ref="A1:L1"/>
    <mergeCell ref="A24:A35"/>
    <mergeCell ref="I4:I36"/>
    <mergeCell ref="A4:A6"/>
    <mergeCell ref="B15:C15"/>
    <mergeCell ref="A7:A15"/>
    <mergeCell ref="B23:C23"/>
    <mergeCell ref="A16:A23"/>
    <mergeCell ref="B36:C36"/>
    <mergeCell ref="J4:J36"/>
    <mergeCell ref="K4:K36"/>
    <mergeCell ref="L4:L36"/>
    <mergeCell ref="B6:C6"/>
    <mergeCell ref="B35:C3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6"/>
  <sheetViews>
    <sheetView topLeftCell="A19" zoomScale="110" zoomScaleNormal="110" workbookViewId="0">
      <selection activeCell="B37" sqref="B37"/>
    </sheetView>
  </sheetViews>
  <sheetFormatPr defaultColWidth="9.1796875" defaultRowHeight="13" x14ac:dyDescent="0.3"/>
  <cols>
    <col min="1" max="1" width="9.1796875" style="1"/>
    <col min="2" max="2" width="10" style="1" customWidth="1"/>
    <col min="3" max="3" width="28.26953125" style="1" bestFit="1" customWidth="1"/>
    <col min="4" max="8" width="12.1796875" style="1" customWidth="1"/>
    <col min="9" max="9" width="11.453125" style="1" customWidth="1"/>
    <col min="10" max="10" width="10.26953125" style="1" customWidth="1"/>
    <col min="11" max="16384" width="9.1796875" style="1"/>
  </cols>
  <sheetData>
    <row r="1" spans="1:10" ht="46.9" customHeight="1" x14ac:dyDescent="0.3">
      <c r="A1" s="54" t="s">
        <v>45</v>
      </c>
      <c r="B1" s="55"/>
      <c r="C1" s="55"/>
      <c r="D1" s="55"/>
      <c r="E1" s="55"/>
      <c r="F1" s="55"/>
      <c r="G1" s="55"/>
      <c r="H1" s="55"/>
      <c r="I1" s="55"/>
      <c r="J1" s="55"/>
    </row>
    <row r="3" spans="1:10" ht="58.5" customHeight="1" x14ac:dyDescent="0.3">
      <c r="A3" s="11" t="s">
        <v>3</v>
      </c>
      <c r="B3" s="11" t="s">
        <v>0</v>
      </c>
      <c r="C3" s="11" t="s">
        <v>1</v>
      </c>
      <c r="D3" s="12" t="s">
        <v>21</v>
      </c>
      <c r="E3" s="12" t="s">
        <v>24</v>
      </c>
      <c r="F3" s="12" t="s">
        <v>32</v>
      </c>
      <c r="G3" s="12" t="s">
        <v>25</v>
      </c>
      <c r="H3" s="12" t="s">
        <v>33</v>
      </c>
      <c r="I3" s="11" t="s">
        <v>2</v>
      </c>
      <c r="J3" s="11" t="s">
        <v>34</v>
      </c>
    </row>
    <row r="4" spans="1:10" ht="14" x14ac:dyDescent="0.3">
      <c r="A4" s="56" t="s">
        <v>35</v>
      </c>
      <c r="B4" s="16" t="s">
        <v>36</v>
      </c>
      <c r="C4" s="14" t="s">
        <v>7</v>
      </c>
      <c r="D4" s="17">
        <v>2</v>
      </c>
      <c r="E4" s="17"/>
      <c r="F4" s="2"/>
      <c r="G4" s="2">
        <f t="shared" ref="G4:G5" si="0">D4*E4</f>
        <v>0</v>
      </c>
      <c r="H4" s="15">
        <f>D4*F4</f>
        <v>0</v>
      </c>
      <c r="I4" s="51">
        <f>G36*0.05</f>
        <v>0</v>
      </c>
      <c r="J4" s="51">
        <f>H36*0.05</f>
        <v>0</v>
      </c>
    </row>
    <row r="5" spans="1:10" ht="14" x14ac:dyDescent="0.3">
      <c r="A5" s="57"/>
      <c r="B5" s="16" t="s">
        <v>36</v>
      </c>
      <c r="C5" s="14" t="s">
        <v>6</v>
      </c>
      <c r="D5" s="17">
        <v>1</v>
      </c>
      <c r="E5" s="17"/>
      <c r="F5" s="2"/>
      <c r="G5" s="2">
        <f t="shared" si="0"/>
        <v>0</v>
      </c>
      <c r="H5" s="15">
        <f>D5*F5</f>
        <v>0</v>
      </c>
      <c r="I5" s="52"/>
      <c r="J5" s="52"/>
    </row>
    <row r="6" spans="1:10" ht="14" x14ac:dyDescent="0.3">
      <c r="A6" s="58"/>
      <c r="B6" s="59" t="s">
        <v>8</v>
      </c>
      <c r="C6" s="60"/>
      <c r="D6" s="20">
        <f>SUM(D4:D5)</f>
        <v>3</v>
      </c>
      <c r="E6" s="20"/>
      <c r="F6" s="20"/>
      <c r="G6" s="21">
        <f>SUM(G4:G5)</f>
        <v>0</v>
      </c>
      <c r="H6" s="21">
        <f>SUM(H4:H5)</f>
        <v>0</v>
      </c>
      <c r="I6" s="52"/>
      <c r="J6" s="52"/>
    </row>
    <row r="7" spans="1:10" ht="14" x14ac:dyDescent="0.3">
      <c r="A7" s="56" t="s">
        <v>37</v>
      </c>
      <c r="B7" s="16" t="s">
        <v>36</v>
      </c>
      <c r="C7" s="14" t="s">
        <v>7</v>
      </c>
      <c r="D7" s="17">
        <v>6</v>
      </c>
      <c r="E7" s="17"/>
      <c r="F7" s="2"/>
      <c r="G7" s="2">
        <f t="shared" ref="G7:G14" si="1">D7*E7</f>
        <v>0</v>
      </c>
      <c r="H7" s="15">
        <f t="shared" ref="H7:H14" si="2">D7*F7</f>
        <v>0</v>
      </c>
      <c r="I7" s="52"/>
      <c r="J7" s="52"/>
    </row>
    <row r="8" spans="1:10" ht="14" x14ac:dyDescent="0.3">
      <c r="A8" s="57"/>
      <c r="B8" s="16" t="s">
        <v>36</v>
      </c>
      <c r="C8" s="14" t="s">
        <v>6</v>
      </c>
      <c r="D8" s="17">
        <v>6</v>
      </c>
      <c r="E8" s="17"/>
      <c r="F8" s="2"/>
      <c r="G8" s="2">
        <f t="shared" si="1"/>
        <v>0</v>
      </c>
      <c r="H8" s="15">
        <f t="shared" si="2"/>
        <v>0</v>
      </c>
      <c r="I8" s="52"/>
      <c r="J8" s="52"/>
    </row>
    <row r="9" spans="1:10" ht="14" x14ac:dyDescent="0.3">
      <c r="A9" s="57"/>
      <c r="B9" s="16" t="s">
        <v>36</v>
      </c>
      <c r="C9" s="14" t="s">
        <v>9</v>
      </c>
      <c r="D9" s="17">
        <v>50</v>
      </c>
      <c r="E9" s="17"/>
      <c r="F9" s="2"/>
      <c r="G9" s="2">
        <f t="shared" si="1"/>
        <v>0</v>
      </c>
      <c r="H9" s="15">
        <f t="shared" si="2"/>
        <v>0</v>
      </c>
      <c r="I9" s="52"/>
      <c r="J9" s="52"/>
    </row>
    <row r="10" spans="1:10" ht="14" x14ac:dyDescent="0.3">
      <c r="A10" s="57"/>
      <c r="B10" s="16" t="s">
        <v>38</v>
      </c>
      <c r="C10" s="14" t="s">
        <v>7</v>
      </c>
      <c r="D10" s="17">
        <v>5</v>
      </c>
      <c r="E10" s="17"/>
      <c r="F10" s="2"/>
      <c r="G10" s="2">
        <f t="shared" si="1"/>
        <v>0</v>
      </c>
      <c r="H10" s="15">
        <f t="shared" si="2"/>
        <v>0</v>
      </c>
      <c r="I10" s="52"/>
      <c r="J10" s="52"/>
    </row>
    <row r="11" spans="1:10" ht="14" x14ac:dyDescent="0.3">
      <c r="A11" s="57"/>
      <c r="B11" s="16" t="s">
        <v>38</v>
      </c>
      <c r="C11" s="14" t="s">
        <v>6</v>
      </c>
      <c r="D11" s="17">
        <v>30</v>
      </c>
      <c r="E11" s="17"/>
      <c r="F11" s="2"/>
      <c r="G11" s="2">
        <f t="shared" si="1"/>
        <v>0</v>
      </c>
      <c r="H11" s="15">
        <f t="shared" si="2"/>
        <v>0</v>
      </c>
      <c r="I11" s="52"/>
      <c r="J11" s="52"/>
    </row>
    <row r="12" spans="1:10" ht="14" x14ac:dyDescent="0.3">
      <c r="A12" s="57"/>
      <c r="B12" s="16" t="s">
        <v>38</v>
      </c>
      <c r="C12" s="14" t="s">
        <v>9</v>
      </c>
      <c r="D12" s="17">
        <v>70</v>
      </c>
      <c r="E12" s="17"/>
      <c r="F12" s="2"/>
      <c r="G12" s="2">
        <f t="shared" si="1"/>
        <v>0</v>
      </c>
      <c r="H12" s="15">
        <f t="shared" si="2"/>
        <v>0</v>
      </c>
      <c r="I12" s="52"/>
      <c r="J12" s="52"/>
    </row>
    <row r="13" spans="1:10" ht="14" x14ac:dyDescent="0.3">
      <c r="A13" s="57"/>
      <c r="B13" s="16" t="s">
        <v>4</v>
      </c>
      <c r="C13" s="14" t="s">
        <v>7</v>
      </c>
      <c r="D13" s="17">
        <v>2</v>
      </c>
      <c r="E13" s="17"/>
      <c r="F13" s="2"/>
      <c r="G13" s="2">
        <f t="shared" si="1"/>
        <v>0</v>
      </c>
      <c r="H13" s="15">
        <f t="shared" si="2"/>
        <v>0</v>
      </c>
      <c r="I13" s="52"/>
      <c r="J13" s="52"/>
    </row>
    <row r="14" spans="1:10" ht="14" x14ac:dyDescent="0.3">
      <c r="A14" s="57"/>
      <c r="B14" s="16" t="s">
        <v>4</v>
      </c>
      <c r="C14" s="14" t="s">
        <v>6</v>
      </c>
      <c r="D14" s="17">
        <v>11</v>
      </c>
      <c r="E14" s="17"/>
      <c r="F14" s="2"/>
      <c r="G14" s="2">
        <f t="shared" si="1"/>
        <v>0</v>
      </c>
      <c r="H14" s="15">
        <f t="shared" si="2"/>
        <v>0</v>
      </c>
      <c r="I14" s="52"/>
      <c r="J14" s="52"/>
    </row>
    <row r="15" spans="1:10" ht="14" x14ac:dyDescent="0.3">
      <c r="A15" s="58"/>
      <c r="B15" s="59" t="s">
        <v>8</v>
      </c>
      <c r="C15" s="60"/>
      <c r="D15" s="20">
        <f>SUM(D7:D14)</f>
        <v>180</v>
      </c>
      <c r="E15" s="20"/>
      <c r="F15" s="20"/>
      <c r="G15" s="21">
        <f>SUM(G7:G14)</f>
        <v>0</v>
      </c>
      <c r="H15" s="21">
        <f>SUM(H7:H14)</f>
        <v>0</v>
      </c>
      <c r="I15" s="52"/>
      <c r="J15" s="52"/>
    </row>
    <row r="16" spans="1:10" ht="14" x14ac:dyDescent="0.3">
      <c r="A16" s="56" t="s">
        <v>39</v>
      </c>
      <c r="B16" s="16" t="s">
        <v>5</v>
      </c>
      <c r="C16" s="14" t="s">
        <v>7</v>
      </c>
      <c r="D16" s="17">
        <v>1</v>
      </c>
      <c r="E16" s="17"/>
      <c r="F16" s="2"/>
      <c r="G16" s="2">
        <f t="shared" ref="G16:G22" si="3">D16*E16</f>
        <v>0</v>
      </c>
      <c r="H16" s="15">
        <f t="shared" ref="H16:H22" si="4">D16*F16</f>
        <v>0</v>
      </c>
      <c r="I16" s="52"/>
      <c r="J16" s="52"/>
    </row>
    <row r="17" spans="1:10" ht="14" x14ac:dyDescent="0.3">
      <c r="A17" s="57"/>
      <c r="B17" s="16" t="s">
        <v>5</v>
      </c>
      <c r="C17" s="14" t="s">
        <v>6</v>
      </c>
      <c r="D17" s="17">
        <v>27</v>
      </c>
      <c r="E17" s="17"/>
      <c r="F17" s="2"/>
      <c r="G17" s="2">
        <f t="shared" si="3"/>
        <v>0</v>
      </c>
      <c r="H17" s="15">
        <f t="shared" si="4"/>
        <v>0</v>
      </c>
      <c r="I17" s="52"/>
      <c r="J17" s="52"/>
    </row>
    <row r="18" spans="1:10" ht="14" x14ac:dyDescent="0.3">
      <c r="A18" s="57"/>
      <c r="B18" s="16" t="s">
        <v>36</v>
      </c>
      <c r="C18" s="14" t="s">
        <v>7</v>
      </c>
      <c r="D18" s="17">
        <v>18</v>
      </c>
      <c r="E18" s="17"/>
      <c r="F18" s="2"/>
      <c r="G18" s="2">
        <f t="shared" si="3"/>
        <v>0</v>
      </c>
      <c r="H18" s="15">
        <f t="shared" si="4"/>
        <v>0</v>
      </c>
      <c r="I18" s="52"/>
      <c r="J18" s="52"/>
    </row>
    <row r="19" spans="1:10" ht="14" x14ac:dyDescent="0.3">
      <c r="A19" s="57"/>
      <c r="B19" s="16" t="s">
        <v>36</v>
      </c>
      <c r="C19" s="14" t="s">
        <v>6</v>
      </c>
      <c r="D19" s="17">
        <v>22</v>
      </c>
      <c r="E19" s="17"/>
      <c r="F19" s="2"/>
      <c r="G19" s="2">
        <f t="shared" si="3"/>
        <v>0</v>
      </c>
      <c r="H19" s="15">
        <f t="shared" si="4"/>
        <v>0</v>
      </c>
      <c r="I19" s="52"/>
      <c r="J19" s="52"/>
    </row>
    <row r="20" spans="1:10" ht="14" x14ac:dyDescent="0.3">
      <c r="A20" s="57"/>
      <c r="B20" s="16" t="s">
        <v>38</v>
      </c>
      <c r="C20" s="14" t="s">
        <v>6</v>
      </c>
      <c r="D20" s="17">
        <v>1</v>
      </c>
      <c r="E20" s="17"/>
      <c r="F20" s="2"/>
      <c r="G20" s="2">
        <f t="shared" si="3"/>
        <v>0</v>
      </c>
      <c r="H20" s="15">
        <f t="shared" si="4"/>
        <v>0</v>
      </c>
      <c r="I20" s="52"/>
      <c r="J20" s="52"/>
    </row>
    <row r="21" spans="1:10" ht="14" x14ac:dyDescent="0.3">
      <c r="A21" s="57"/>
      <c r="B21" s="16" t="s">
        <v>26</v>
      </c>
      <c r="C21" s="14" t="s">
        <v>7</v>
      </c>
      <c r="D21" s="17">
        <v>1</v>
      </c>
      <c r="E21" s="17"/>
      <c r="F21" s="2"/>
      <c r="G21" s="2">
        <f t="shared" si="3"/>
        <v>0</v>
      </c>
      <c r="H21" s="15">
        <f t="shared" si="4"/>
        <v>0</v>
      </c>
      <c r="I21" s="52"/>
      <c r="J21" s="52"/>
    </row>
    <row r="22" spans="1:10" ht="14" x14ac:dyDescent="0.3">
      <c r="A22" s="57"/>
      <c r="B22" s="16" t="s">
        <v>26</v>
      </c>
      <c r="C22" s="14" t="s">
        <v>6</v>
      </c>
      <c r="D22" s="17">
        <v>1</v>
      </c>
      <c r="E22" s="17"/>
      <c r="F22" s="2"/>
      <c r="G22" s="2">
        <f t="shared" si="3"/>
        <v>0</v>
      </c>
      <c r="H22" s="15">
        <f t="shared" si="4"/>
        <v>0</v>
      </c>
      <c r="I22" s="52"/>
      <c r="J22" s="52"/>
    </row>
    <row r="23" spans="1:10" ht="14" x14ac:dyDescent="0.3">
      <c r="A23" s="58"/>
      <c r="B23" s="61" t="s">
        <v>8</v>
      </c>
      <c r="C23" s="60"/>
      <c r="D23" s="20">
        <f>SUM(D16:D22)</f>
        <v>71</v>
      </c>
      <c r="E23" s="20"/>
      <c r="F23" s="20"/>
      <c r="G23" s="21">
        <f>SUM(G16:G22)</f>
        <v>0</v>
      </c>
      <c r="H23" s="22">
        <f>SUM(H16:H22)</f>
        <v>0</v>
      </c>
      <c r="I23" s="52"/>
      <c r="J23" s="52"/>
    </row>
    <row r="24" spans="1:10" ht="14" x14ac:dyDescent="0.3">
      <c r="A24" s="56" t="s">
        <v>40</v>
      </c>
      <c r="B24" s="16" t="s">
        <v>5</v>
      </c>
      <c r="C24" s="14" t="s">
        <v>7</v>
      </c>
      <c r="D24" s="17">
        <v>2</v>
      </c>
      <c r="E24" s="17"/>
      <c r="F24" s="2"/>
      <c r="G24" s="2">
        <f t="shared" ref="G24:G34" si="5">D24*E24</f>
        <v>0</v>
      </c>
      <c r="H24" s="15">
        <f t="shared" ref="H24:H34" si="6">D24*F24</f>
        <v>0</v>
      </c>
      <c r="I24" s="52"/>
      <c r="J24" s="52"/>
    </row>
    <row r="25" spans="1:10" ht="14" x14ac:dyDescent="0.3">
      <c r="A25" s="57"/>
      <c r="B25" s="16" t="s">
        <v>5</v>
      </c>
      <c r="C25" s="14" t="s">
        <v>6</v>
      </c>
      <c r="D25" s="17">
        <v>25</v>
      </c>
      <c r="E25" s="17"/>
      <c r="F25" s="2"/>
      <c r="G25" s="2">
        <f t="shared" si="5"/>
        <v>0</v>
      </c>
      <c r="H25" s="15">
        <f t="shared" si="6"/>
        <v>0</v>
      </c>
      <c r="I25" s="52"/>
      <c r="J25" s="52"/>
    </row>
    <row r="26" spans="1:10" ht="14" x14ac:dyDescent="0.3">
      <c r="A26" s="57"/>
      <c r="B26" s="16" t="s">
        <v>36</v>
      </c>
      <c r="C26" s="14" t="s">
        <v>7</v>
      </c>
      <c r="D26" s="17">
        <v>18</v>
      </c>
      <c r="E26" s="17"/>
      <c r="F26" s="2"/>
      <c r="G26" s="2">
        <f t="shared" si="5"/>
        <v>0</v>
      </c>
      <c r="H26" s="15">
        <f t="shared" si="6"/>
        <v>0</v>
      </c>
      <c r="I26" s="52"/>
      <c r="J26" s="52"/>
    </row>
    <row r="27" spans="1:10" ht="14" x14ac:dyDescent="0.3">
      <c r="A27" s="57"/>
      <c r="B27" s="16" t="s">
        <v>36</v>
      </c>
      <c r="C27" s="14" t="s">
        <v>6</v>
      </c>
      <c r="D27" s="17">
        <v>19</v>
      </c>
      <c r="E27" s="17"/>
      <c r="F27" s="2"/>
      <c r="G27" s="2">
        <f t="shared" si="5"/>
        <v>0</v>
      </c>
      <c r="H27" s="15">
        <f t="shared" si="6"/>
        <v>0</v>
      </c>
      <c r="I27" s="52"/>
      <c r="J27" s="52"/>
    </row>
    <row r="28" spans="1:10" ht="14" x14ac:dyDescent="0.3">
      <c r="A28" s="57"/>
      <c r="B28" s="16" t="s">
        <v>36</v>
      </c>
      <c r="C28" s="14" t="s">
        <v>9</v>
      </c>
      <c r="D28" s="17">
        <v>27</v>
      </c>
      <c r="E28" s="17"/>
      <c r="F28" s="2"/>
      <c r="G28" s="2">
        <f t="shared" si="5"/>
        <v>0</v>
      </c>
      <c r="H28" s="15">
        <f t="shared" si="6"/>
        <v>0</v>
      </c>
      <c r="I28" s="52"/>
      <c r="J28" s="52"/>
    </row>
    <row r="29" spans="1:10" ht="14" x14ac:dyDescent="0.3">
      <c r="A29" s="57"/>
      <c r="B29" s="16" t="s">
        <v>41</v>
      </c>
      <c r="C29" s="14" t="s">
        <v>7</v>
      </c>
      <c r="D29" s="17">
        <v>17</v>
      </c>
      <c r="E29" s="17"/>
      <c r="F29" s="2"/>
      <c r="G29" s="2">
        <f t="shared" si="5"/>
        <v>0</v>
      </c>
      <c r="H29" s="15">
        <f t="shared" si="6"/>
        <v>0</v>
      </c>
      <c r="I29" s="52"/>
      <c r="J29" s="52"/>
    </row>
    <row r="30" spans="1:10" ht="14" x14ac:dyDescent="0.3">
      <c r="A30" s="57"/>
      <c r="B30" s="16" t="s">
        <v>41</v>
      </c>
      <c r="C30" s="14" t="s">
        <v>6</v>
      </c>
      <c r="D30" s="17">
        <v>23</v>
      </c>
      <c r="E30" s="17"/>
      <c r="F30" s="2"/>
      <c r="G30" s="2">
        <f t="shared" si="5"/>
        <v>0</v>
      </c>
      <c r="H30" s="15">
        <f t="shared" si="6"/>
        <v>0</v>
      </c>
      <c r="I30" s="52"/>
      <c r="J30" s="52"/>
    </row>
    <row r="31" spans="1:10" ht="14" x14ac:dyDescent="0.3">
      <c r="A31" s="57"/>
      <c r="B31" s="16" t="s">
        <v>38</v>
      </c>
      <c r="C31" s="14" t="s">
        <v>7</v>
      </c>
      <c r="D31" s="17">
        <v>3</v>
      </c>
      <c r="E31" s="17"/>
      <c r="F31" s="2"/>
      <c r="G31" s="2">
        <f t="shared" si="5"/>
        <v>0</v>
      </c>
      <c r="H31" s="15">
        <f t="shared" si="6"/>
        <v>0</v>
      </c>
      <c r="I31" s="52"/>
      <c r="J31" s="52"/>
    </row>
    <row r="32" spans="1:10" ht="14" x14ac:dyDescent="0.3">
      <c r="A32" s="57"/>
      <c r="B32" s="16" t="s">
        <v>38</v>
      </c>
      <c r="C32" s="14" t="s">
        <v>6</v>
      </c>
      <c r="D32" s="17">
        <v>13</v>
      </c>
      <c r="E32" s="17"/>
      <c r="F32" s="2"/>
      <c r="G32" s="2">
        <f t="shared" si="5"/>
        <v>0</v>
      </c>
      <c r="H32" s="15">
        <f t="shared" si="6"/>
        <v>0</v>
      </c>
      <c r="I32" s="52"/>
      <c r="J32" s="52"/>
    </row>
    <row r="33" spans="1:10" ht="14" x14ac:dyDescent="0.3">
      <c r="A33" s="57"/>
      <c r="B33" s="16" t="s">
        <v>42</v>
      </c>
      <c r="C33" s="14" t="s">
        <v>7</v>
      </c>
      <c r="D33" s="17">
        <v>1</v>
      </c>
      <c r="E33" s="17"/>
      <c r="F33" s="2"/>
      <c r="G33" s="2">
        <f t="shared" si="5"/>
        <v>0</v>
      </c>
      <c r="H33" s="15">
        <f t="shared" si="6"/>
        <v>0</v>
      </c>
      <c r="I33" s="52"/>
      <c r="J33" s="52"/>
    </row>
    <row r="34" spans="1:10" ht="14" x14ac:dyDescent="0.3">
      <c r="A34" s="57"/>
      <c r="B34" s="16" t="s">
        <v>42</v>
      </c>
      <c r="C34" s="14" t="s">
        <v>6</v>
      </c>
      <c r="D34" s="17">
        <v>2</v>
      </c>
      <c r="E34" s="17"/>
      <c r="F34" s="2"/>
      <c r="G34" s="2">
        <f t="shared" si="5"/>
        <v>0</v>
      </c>
      <c r="H34" s="15">
        <f t="shared" si="6"/>
        <v>0</v>
      </c>
      <c r="I34" s="52"/>
      <c r="J34" s="52"/>
    </row>
    <row r="35" spans="1:10" ht="14" x14ac:dyDescent="0.3">
      <c r="A35" s="58"/>
      <c r="B35" s="59" t="s">
        <v>8</v>
      </c>
      <c r="C35" s="60"/>
      <c r="D35" s="20">
        <f>SUM(D24:D34)</f>
        <v>150</v>
      </c>
      <c r="E35" s="20"/>
      <c r="F35" s="23"/>
      <c r="G35" s="21">
        <f>SUM(G24:G34)</f>
        <v>0</v>
      </c>
      <c r="H35" s="21">
        <f>SUM(H24:H34)</f>
        <v>0</v>
      </c>
      <c r="I35" s="52"/>
      <c r="J35" s="52"/>
    </row>
    <row r="36" spans="1:10" ht="14" x14ac:dyDescent="0.3">
      <c r="A36" s="19"/>
      <c r="B36" s="49" t="s">
        <v>44</v>
      </c>
      <c r="C36" s="50"/>
      <c r="D36" s="18">
        <f>SUM(D35,D23,D15,D6)</f>
        <v>404</v>
      </c>
      <c r="E36" s="18"/>
      <c r="F36" s="18"/>
      <c r="G36" s="24">
        <f>SUM(G35,G23,G15,G6)</f>
        <v>0</v>
      </c>
      <c r="H36" s="24">
        <f>SUM(H35,H23,H15,H6)</f>
        <v>0</v>
      </c>
      <c r="I36" s="53"/>
      <c r="J36" s="53"/>
    </row>
  </sheetData>
  <autoFilter ref="A3:I3" xr:uid="{00000000-0009-0000-0000-000001000000}"/>
  <mergeCells count="12">
    <mergeCell ref="J4:J36"/>
    <mergeCell ref="A1:J1"/>
    <mergeCell ref="A24:A35"/>
    <mergeCell ref="B35:C35"/>
    <mergeCell ref="B36:C36"/>
    <mergeCell ref="A4:A6"/>
    <mergeCell ref="I4:I36"/>
    <mergeCell ref="B6:C6"/>
    <mergeCell ref="A7:A15"/>
    <mergeCell ref="B15:C15"/>
    <mergeCell ref="A16:A23"/>
    <mergeCell ref="B23:C23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5"/>
  <sheetViews>
    <sheetView workbookViewId="0">
      <selection activeCell="F9" sqref="F9"/>
    </sheetView>
  </sheetViews>
  <sheetFormatPr defaultRowHeight="14.5" x14ac:dyDescent="0.35"/>
  <cols>
    <col min="1" max="1" width="5.7265625" style="9" customWidth="1"/>
    <col min="2" max="2" width="10.54296875" style="9" customWidth="1"/>
    <col min="3" max="3" width="17.81640625" style="9" customWidth="1"/>
    <col min="4" max="11" width="8.81640625" style="9"/>
  </cols>
  <sheetData>
    <row r="2" spans="1:11" ht="17.5" x14ac:dyDescent="0.35">
      <c r="B2" s="4" t="s">
        <v>11</v>
      </c>
      <c r="C2" s="4"/>
    </row>
    <row r="3" spans="1:11" ht="17.5" x14ac:dyDescent="0.35">
      <c r="B3" s="4" t="s">
        <v>47</v>
      </c>
      <c r="C3" s="4"/>
    </row>
    <row r="4" spans="1:11" ht="17.5" x14ac:dyDescent="0.35">
      <c r="B4" s="4" t="s">
        <v>48</v>
      </c>
      <c r="C4" s="4"/>
    </row>
    <row r="5" spans="1:11" ht="18" thickBot="1" x14ac:dyDescent="0.4">
      <c r="B5" s="4"/>
      <c r="C5" s="4"/>
    </row>
    <row r="6" spans="1:11" ht="15" thickBot="1" x14ac:dyDescent="0.4">
      <c r="B6" s="62" t="s">
        <v>12</v>
      </c>
      <c r="C6" s="62" t="s">
        <v>13</v>
      </c>
      <c r="D6" s="64" t="s">
        <v>19</v>
      </c>
      <c r="E6" s="65"/>
      <c r="F6" s="65"/>
      <c r="G6" s="66"/>
      <c r="H6" s="62" t="s">
        <v>14</v>
      </c>
    </row>
    <row r="7" spans="1:11" ht="15" thickBot="1" x14ac:dyDescent="0.4">
      <c r="B7" s="63"/>
      <c r="C7" s="63"/>
      <c r="D7" s="6" t="s">
        <v>15</v>
      </c>
      <c r="E7" s="6" t="s">
        <v>16</v>
      </c>
      <c r="F7" s="6" t="s">
        <v>17</v>
      </c>
      <c r="G7" s="6" t="s">
        <v>18</v>
      </c>
      <c r="H7" s="67"/>
    </row>
    <row r="8" spans="1:11" ht="15" thickBot="1" x14ac:dyDescent="0.4">
      <c r="B8" s="36" t="s">
        <v>46</v>
      </c>
      <c r="C8" s="7" t="s">
        <v>20</v>
      </c>
      <c r="D8" s="5">
        <v>150</v>
      </c>
      <c r="E8" s="6">
        <v>150</v>
      </c>
      <c r="F8" s="6">
        <v>104</v>
      </c>
      <c r="G8" s="6">
        <v>0</v>
      </c>
      <c r="H8" s="8">
        <f>SUM(D8:G8)</f>
        <v>404</v>
      </c>
    </row>
    <row r="9" spans="1:11" x14ac:dyDescent="0.35">
      <c r="I9" s="10"/>
    </row>
    <row r="11" spans="1:11" x14ac:dyDescent="0.35">
      <c r="A11" s="1"/>
      <c r="B11" s="1"/>
      <c r="C11" s="1"/>
      <c r="D11" s="1"/>
      <c r="E11" s="1"/>
      <c r="F11" s="1"/>
      <c r="G11" s="1"/>
      <c r="H11" s="3"/>
      <c r="I11" s="1"/>
      <c r="J11" s="1"/>
      <c r="K11" s="1"/>
    </row>
    <row r="12" spans="1:1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 s="1"/>
      <c r="B13" s="1"/>
      <c r="C13" s="1"/>
      <c r="D13" s="1"/>
      <c r="E13" s="1"/>
      <c r="F13" s="1"/>
      <c r="G13" s="1"/>
      <c r="H13" s="3"/>
      <c r="I13" s="1"/>
      <c r="J13" s="1"/>
      <c r="K13" s="1"/>
    </row>
    <row r="15" spans="1:11" x14ac:dyDescent="0.35">
      <c r="A15" s="1"/>
      <c r="B15" s="1"/>
      <c r="C15" s="1"/>
      <c r="D15" s="1"/>
      <c r="E15" s="1"/>
      <c r="F15" s="1"/>
      <c r="G15" s="1"/>
      <c r="H15" s="3"/>
      <c r="I15" s="1"/>
      <c r="J15" s="1"/>
      <c r="K15" s="1"/>
    </row>
  </sheetData>
  <mergeCells count="4">
    <mergeCell ref="B6:B7"/>
    <mergeCell ref="C6:C7"/>
    <mergeCell ref="D6:G6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ПРИЛ1_17-9-26</vt:lpstr>
      <vt:lpstr>ПРИЛ2_17-9-26</vt:lpstr>
      <vt:lpstr>ПРИЛ3_17-9-26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2006-11-28T10:12:39Z</dcterms:created>
  <dcterms:modified xsi:type="dcterms:W3CDTF">2026-01-07T11:34:22Z</dcterms:modified>
</cp:coreProperties>
</file>