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4328B9EF-8BD2-4B4B-9D5D-CFAAA3FC0068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1_17-7-26" sheetId="5" r:id="rId1"/>
    <sheet name="ПРИЛ2_17-7-26" sheetId="17" r:id="rId2"/>
    <sheet name="ПРИЛ3_17-7-26" sheetId="14" r:id="rId3"/>
  </sheets>
  <definedNames>
    <definedName name="_xlnm._FilterDatabase" localSheetId="0" hidden="1">'ПРИЛ1_17-7-26'!$A$3:$K$28</definedName>
    <definedName name="_xlnm._FilterDatabase" localSheetId="1" hidden="1">'ПРИЛ2_17-7-26'!$A$3:$I$3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7" i="17" l="1"/>
  <c r="G46" i="17"/>
  <c r="H46" i="17"/>
  <c r="G45" i="17"/>
  <c r="H45" i="17"/>
  <c r="G44" i="17"/>
  <c r="H44" i="17"/>
  <c r="D43" i="17"/>
  <c r="G42" i="17"/>
  <c r="H42" i="17"/>
  <c r="G41" i="17"/>
  <c r="H41" i="17"/>
  <c r="H43" i="17" s="1"/>
  <c r="D40" i="17"/>
  <c r="G39" i="17"/>
  <c r="G40" i="17" s="1"/>
  <c r="H39" i="17"/>
  <c r="H40" i="17" s="1"/>
  <c r="D38" i="17"/>
  <c r="G37" i="17"/>
  <c r="H37" i="17"/>
  <c r="G36" i="17"/>
  <c r="H36" i="17"/>
  <c r="G35" i="17"/>
  <c r="H35" i="17"/>
  <c r="G34" i="17"/>
  <c r="H34" i="17"/>
  <c r="G33" i="17"/>
  <c r="H33" i="17"/>
  <c r="G32" i="17"/>
  <c r="H32" i="17"/>
  <c r="D31" i="17"/>
  <c r="G30" i="17"/>
  <c r="H30" i="17"/>
  <c r="G29" i="17"/>
  <c r="H29" i="17"/>
  <c r="G28" i="17"/>
  <c r="H28" i="17"/>
  <c r="D27" i="17"/>
  <c r="G26" i="17"/>
  <c r="H26" i="17"/>
  <c r="G25" i="17"/>
  <c r="H25" i="17"/>
  <c r="G24" i="17"/>
  <c r="H24" i="17"/>
  <c r="D23" i="17"/>
  <c r="G22" i="17"/>
  <c r="H22" i="17"/>
  <c r="G21" i="17"/>
  <c r="H21" i="17"/>
  <c r="G20" i="17"/>
  <c r="H20" i="17"/>
  <c r="G19" i="17"/>
  <c r="H19" i="17"/>
  <c r="D18" i="17"/>
  <c r="G17" i="17"/>
  <c r="H17" i="17"/>
  <c r="G16" i="17"/>
  <c r="H16" i="17"/>
  <c r="G15" i="17"/>
  <c r="H15" i="17"/>
  <c r="G14" i="17"/>
  <c r="H14" i="17"/>
  <c r="G13" i="17"/>
  <c r="H13" i="17"/>
  <c r="G12" i="17"/>
  <c r="H12" i="17"/>
  <c r="D11" i="17"/>
  <c r="G10" i="17"/>
  <c r="H10" i="17"/>
  <c r="G9" i="17"/>
  <c r="H9" i="17"/>
  <c r="G8" i="17"/>
  <c r="H8" i="17"/>
  <c r="G7" i="17"/>
  <c r="H7" i="17"/>
  <c r="G6" i="17"/>
  <c r="H6" i="17"/>
  <c r="G5" i="17"/>
  <c r="H5" i="17"/>
  <c r="G4" i="17"/>
  <c r="H4" i="17"/>
  <c r="G18" i="17" l="1"/>
  <c r="G11" i="17"/>
  <c r="G23" i="17"/>
  <c r="G31" i="17"/>
  <c r="G27" i="17"/>
  <c r="G43" i="17"/>
  <c r="H47" i="17"/>
  <c r="G38" i="17"/>
  <c r="G47" i="17"/>
  <c r="D48" i="17"/>
  <c r="H38" i="17"/>
  <c r="H31" i="17"/>
  <c r="G48" i="17"/>
  <c r="I4" i="17" s="1"/>
  <c r="H11" i="17"/>
  <c r="H18" i="17"/>
  <c r="H23" i="17"/>
  <c r="H27" i="17"/>
  <c r="G5" i="5"/>
  <c r="G6" i="5"/>
  <c r="G7" i="5"/>
  <c r="G8" i="5"/>
  <c r="G9" i="5"/>
  <c r="G10" i="5"/>
  <c r="H48" i="17" l="1"/>
  <c r="J4" i="17" s="1"/>
  <c r="G46" i="5"/>
  <c r="F46" i="5"/>
  <c r="H46" i="5" s="1"/>
  <c r="G45" i="5"/>
  <c r="F45" i="5"/>
  <c r="H45" i="5" s="1"/>
  <c r="G44" i="5"/>
  <c r="F44" i="5"/>
  <c r="G42" i="5"/>
  <c r="F42" i="5"/>
  <c r="H42" i="5" s="1"/>
  <c r="G41" i="5"/>
  <c r="G43" i="5" s="1"/>
  <c r="F41" i="5"/>
  <c r="H41" i="5" s="1"/>
  <c r="G39" i="5"/>
  <c r="G40" i="5" s="1"/>
  <c r="F39" i="5"/>
  <c r="H39" i="5" s="1"/>
  <c r="G37" i="5"/>
  <c r="F37" i="5"/>
  <c r="H37" i="5" s="1"/>
  <c r="G36" i="5"/>
  <c r="F36" i="5"/>
  <c r="H36" i="5" s="1"/>
  <c r="G35" i="5"/>
  <c r="F35" i="5"/>
  <c r="H35" i="5" s="1"/>
  <c r="G34" i="5"/>
  <c r="F34" i="5"/>
  <c r="H34" i="5" s="1"/>
  <c r="G33" i="5"/>
  <c r="F33" i="5"/>
  <c r="H33" i="5" s="1"/>
  <c r="G32" i="5"/>
  <c r="F32" i="5"/>
  <c r="H32" i="5" s="1"/>
  <c r="G30" i="5"/>
  <c r="F30" i="5"/>
  <c r="H30" i="5" s="1"/>
  <c r="G29" i="5"/>
  <c r="F29" i="5"/>
  <c r="H29" i="5" s="1"/>
  <c r="G28" i="5"/>
  <c r="G31" i="5" s="1"/>
  <c r="F28" i="5"/>
  <c r="H28" i="5" s="1"/>
  <c r="G26" i="5"/>
  <c r="F26" i="5"/>
  <c r="H26" i="5" s="1"/>
  <c r="G25" i="5"/>
  <c r="F25" i="5"/>
  <c r="H25" i="5" s="1"/>
  <c r="G24" i="5"/>
  <c r="G27" i="5" s="1"/>
  <c r="F24" i="5"/>
  <c r="H24" i="5" s="1"/>
  <c r="G22" i="5"/>
  <c r="F22" i="5"/>
  <c r="H22" i="5" s="1"/>
  <c r="G21" i="5"/>
  <c r="F21" i="5"/>
  <c r="H21" i="5" s="1"/>
  <c r="G20" i="5"/>
  <c r="F20" i="5"/>
  <c r="H20" i="5" s="1"/>
  <c r="G19" i="5"/>
  <c r="G23" i="5" s="1"/>
  <c r="F19" i="5"/>
  <c r="H19" i="5" s="1"/>
  <c r="G17" i="5"/>
  <c r="F17" i="5"/>
  <c r="H17" i="5" s="1"/>
  <c r="G16" i="5"/>
  <c r="F16" i="5"/>
  <c r="H16" i="5" s="1"/>
  <c r="G15" i="5"/>
  <c r="F15" i="5"/>
  <c r="H15" i="5" s="1"/>
  <c r="G14" i="5"/>
  <c r="F14" i="5"/>
  <c r="H14" i="5" s="1"/>
  <c r="G13" i="5"/>
  <c r="F13" i="5"/>
  <c r="H13" i="5" s="1"/>
  <c r="G12" i="5"/>
  <c r="F12" i="5"/>
  <c r="H12" i="5" s="1"/>
  <c r="F5" i="5"/>
  <c r="F6" i="5"/>
  <c r="F7" i="5"/>
  <c r="F8" i="5"/>
  <c r="F9" i="5"/>
  <c r="F10" i="5"/>
  <c r="G4" i="5"/>
  <c r="G11" i="5" s="1"/>
  <c r="F4" i="5"/>
  <c r="H4" i="5" s="1"/>
  <c r="G38" i="5" l="1"/>
  <c r="G18" i="5"/>
  <c r="G47" i="5"/>
  <c r="G48" i="5" s="1"/>
  <c r="H44" i="5"/>
  <c r="K4" i="5" l="1"/>
  <c r="I4" i="5"/>
  <c r="D47" i="5"/>
  <c r="H47" i="5"/>
  <c r="D43" i="5"/>
  <c r="D48" i="5" s="1"/>
  <c r="H43" i="5"/>
  <c r="D40" i="5"/>
  <c r="H40" i="5"/>
  <c r="D38" i="5"/>
  <c r="D31" i="5"/>
  <c r="H31" i="5"/>
  <c r="D27" i="5"/>
  <c r="H27" i="5"/>
  <c r="D23" i="5"/>
  <c r="D18" i="5"/>
  <c r="H18" i="5"/>
  <c r="D11" i="5"/>
  <c r="H10" i="5"/>
  <c r="H9" i="5"/>
  <c r="H8" i="5"/>
  <c r="H7" i="5"/>
  <c r="H6" i="5"/>
  <c r="H5" i="5"/>
  <c r="H11" i="5" l="1"/>
  <c r="H38" i="5"/>
  <c r="H48" i="5" s="1"/>
  <c r="H23" i="5"/>
  <c r="L4" i="5" l="1"/>
  <c r="J4" i="5"/>
  <c r="H8" i="14"/>
  <c r="I9" i="14" l="1"/>
</calcChain>
</file>

<file path=xl/sharedStrings.xml><?xml version="1.0" encoding="utf-8"?>
<sst xmlns="http://schemas.openxmlformats.org/spreadsheetml/2006/main" count="215" uniqueCount="56">
  <si>
    <t>Дървесен вид</t>
  </si>
  <si>
    <t>Сортимент</t>
  </si>
  <si>
    <t>Гаранция 
за изпълнение,
лева</t>
  </si>
  <si>
    <t>Отдел,
подотдел,
ДГС/ДЛС</t>
  </si>
  <si>
    <t>бк</t>
  </si>
  <si>
    <t>гбр</t>
  </si>
  <si>
    <t>Трупи за бичене 18-29 см</t>
  </si>
  <si>
    <t>Трупи за бичене над 30 см</t>
  </si>
  <si>
    <t>Общо за подотдела</t>
  </si>
  <si>
    <t>Гаранция 
за участие,
лева</t>
  </si>
  <si>
    <t>Приложение №3 към Договор № ….........................</t>
  </si>
  <si>
    <t>Обект</t>
  </si>
  <si>
    <t>ТП ДГС, ДЛС</t>
  </si>
  <si>
    <t>Общо</t>
  </si>
  <si>
    <t>I-во</t>
  </si>
  <si>
    <t>II-ро</t>
  </si>
  <si>
    <t>III-то</t>
  </si>
  <si>
    <t>IV-то</t>
  </si>
  <si>
    <t>Месец 2025г. / пл.куб.м</t>
  </si>
  <si>
    <t>ДГС Омуртаг</t>
  </si>
  <si>
    <t>Прогнозно количество дървесина пл.куб.м.</t>
  </si>
  <si>
    <t>Начална цена лв./пл.м3 без ДДС</t>
  </si>
  <si>
    <t>Начална обща цена, лв. без ДДС</t>
  </si>
  <si>
    <t>Достигната цена лв./пл.м3 без ДДС</t>
  </si>
  <si>
    <t>Достигната обща цена, лв. без ДДС</t>
  </si>
  <si>
    <t>бб</t>
  </si>
  <si>
    <t>чб</t>
  </si>
  <si>
    <t>трп</t>
  </si>
  <si>
    <t>лп</t>
  </si>
  <si>
    <t>Начална цена €./пл.м3 без ДДС</t>
  </si>
  <si>
    <t>Начална обща цена, €. без ДДС</t>
  </si>
  <si>
    <t>Гаранция 
за участие,
€</t>
  </si>
  <si>
    <t>Стъпка на наддаване, лв</t>
  </si>
  <si>
    <t>Стъпка на наддаване, €</t>
  </si>
  <si>
    <t>Достигната цена €./пл.м3 без ДДС</t>
  </si>
  <si>
    <t>Достигната обща цена, €. без ДДС</t>
  </si>
  <si>
    <t>Гаранция 
за изпълнение,
€</t>
  </si>
  <si>
    <t>Всичко за обект №17-64-25</t>
  </si>
  <si>
    <t>79 Ш</t>
  </si>
  <si>
    <t>бл</t>
  </si>
  <si>
    <t>цр</t>
  </si>
  <si>
    <t>84 В</t>
  </si>
  <si>
    <t>84 Ж</t>
  </si>
  <si>
    <t>134 Е</t>
  </si>
  <si>
    <t>134 И</t>
  </si>
  <si>
    <t>153 Р</t>
  </si>
  <si>
    <t>160 З</t>
  </si>
  <si>
    <t>160 И</t>
  </si>
  <si>
    <t>срлп</t>
  </si>
  <si>
    <t>181 К</t>
  </si>
  <si>
    <t>ПРИЛОЖЕНИЕ № 1
НАЧАЛНИ ЦЕНИ ЗА ПРОДАЖБА НА ПРОГНОЗНО КОЛИЧЕСТВО ДОБИТА ДЪРВЕСИНА
ОБЕКТ № 17-7-26</t>
  </si>
  <si>
    <t>Всичко за обект №17-7-26</t>
  </si>
  <si>
    <t>Обект № 17-7-26</t>
  </si>
  <si>
    <t>17-7-26</t>
  </si>
  <si>
    <t>График за изпълнение  по тримесечия през 2026 год.</t>
  </si>
  <si>
    <t>ПРИЛОЖЕНИЕ № 2
ДОСТИГНАТИ ЦЕНИ ЗА ПРОДАЖБА НА ПРОГНОЗНО КОЛИЧЕСТВО ДОБИТА ДЪРВЕСИНА
ОБЕКТ № 17-7-26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</si>
</sst>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55">
    <xf numFmtId="0" fontId="0" fillId="0" borderId="0" xfId="0"/>
    <xf numFmtId="0" fontId="3" fillId="0" borderId="0" xfId="0" applyFont="1"/>
    <xf numFmtId="2" fontId="3" fillId="0" borderId="1" xfId="0" applyNumberFormat="1" applyFont="1" applyBorder="1"/>
    <xf numFmtId="0" fontId="3" fillId="0" borderId="1" xfId="0" applyFont="1" applyBorder="1"/>
    <xf numFmtId="2" fontId="4" fillId="0" borderId="1" xfId="0" applyNumberFormat="1" applyFont="1" applyBorder="1"/>
    <xf numFmtId="2" fontId="3" fillId="0" borderId="0" xfId="0" applyNumberFormat="1" applyFont="1"/>
    <xf numFmtId="0" fontId="4" fillId="2" borderId="1" xfId="0" applyFont="1" applyFill="1" applyBorder="1"/>
    <xf numFmtId="2" fontId="4" fillId="2" borderId="1" xfId="0" applyNumberFormat="1" applyFont="1" applyFill="1" applyBorder="1"/>
    <xf numFmtId="0" fontId="5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2" xfId="0" applyNumberFormat="1" applyFont="1" applyBorder="1"/>
    <xf numFmtId="164" fontId="4" fillId="0" borderId="1" xfId="0" applyNumberFormat="1" applyFont="1" applyBorder="1"/>
    <xf numFmtId="0" fontId="3" fillId="0" borderId="6" xfId="0" applyFont="1" applyBorder="1" applyAlignment="1">
      <alignment horizontal="left"/>
    </xf>
    <xf numFmtId="164" fontId="3" fillId="0" borderId="1" xfId="0" applyNumberFormat="1" applyFont="1" applyBorder="1"/>
    <xf numFmtId="164" fontId="3" fillId="0" borderId="0" xfId="0" applyNumberFormat="1" applyFont="1"/>
    <xf numFmtId="2" fontId="2" fillId="0" borderId="1" xfId="0" applyNumberFormat="1" applyFont="1" applyBorder="1"/>
    <xf numFmtId="0" fontId="3" fillId="2" borderId="1" xfId="0" applyFont="1" applyFill="1" applyBorder="1"/>
    <xf numFmtId="164" fontId="4" fillId="2" borderId="1" xfId="0" applyNumberFormat="1" applyFont="1" applyFill="1" applyBorder="1"/>
    <xf numFmtId="0" fontId="3" fillId="0" borderId="1" xfId="0" applyFont="1" applyBorder="1" applyAlignment="1">
      <alignment horizontal="left"/>
    </xf>
    <xf numFmtId="164" fontId="3" fillId="2" borderId="1" xfId="0" applyNumberFormat="1" applyFont="1" applyFill="1" applyBorder="1"/>
    <xf numFmtId="0" fontId="3" fillId="0" borderId="1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</cellXfs>
  <cellStyles count="4">
    <cellStyle name="Normal_Sheet1" xfId="2" xr:uid="{00000000-0005-0000-0000-000000000000}"/>
    <cellStyle name="Нормален" xfId="0" builtinId="0"/>
    <cellStyle name="Нормален 2" xfId="3" xr:uid="{00000000-0005-0000-0000-000002000000}"/>
    <cellStyle name="Нормален 2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8"/>
  <sheetViews>
    <sheetView tabSelected="1" zoomScale="110" zoomScaleNormal="110" workbookViewId="0">
      <selection activeCell="K4" sqref="K4:K48"/>
    </sheetView>
  </sheetViews>
  <sheetFormatPr defaultColWidth="9.1796875" defaultRowHeight="13" x14ac:dyDescent="0.3"/>
  <cols>
    <col min="1" max="1" width="8.81640625" style="1"/>
    <col min="2" max="2" width="10" style="1" customWidth="1"/>
    <col min="3" max="3" width="24.54296875" style="1" customWidth="1"/>
    <col min="4" max="11" width="12.1796875" style="1" customWidth="1"/>
    <col min="12" max="12" width="11.26953125" style="1" customWidth="1"/>
    <col min="13" max="14" width="8.81640625" style="1"/>
    <col min="15" max="16384" width="9.1796875" style="1"/>
  </cols>
  <sheetData>
    <row r="1" spans="1:13" ht="46.9" customHeight="1" thickBot="1" x14ac:dyDescent="0.35">
      <c r="A1" s="41" t="s">
        <v>50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</row>
    <row r="3" spans="1:13" ht="58.5" customHeight="1" x14ac:dyDescent="0.3">
      <c r="A3" s="15" t="s">
        <v>3</v>
      </c>
      <c r="B3" s="15" t="s">
        <v>0</v>
      </c>
      <c r="C3" s="15" t="s">
        <v>1</v>
      </c>
      <c r="D3" s="16" t="s">
        <v>20</v>
      </c>
      <c r="E3" s="16" t="s">
        <v>21</v>
      </c>
      <c r="F3" s="16" t="s">
        <v>29</v>
      </c>
      <c r="G3" s="16" t="s">
        <v>22</v>
      </c>
      <c r="H3" s="16" t="s">
        <v>30</v>
      </c>
      <c r="I3" s="15" t="s">
        <v>9</v>
      </c>
      <c r="J3" s="15" t="s">
        <v>31</v>
      </c>
      <c r="K3" s="17" t="s">
        <v>32</v>
      </c>
      <c r="L3" s="17" t="s">
        <v>33</v>
      </c>
    </row>
    <row r="4" spans="1:13" x14ac:dyDescent="0.3">
      <c r="A4" s="35" t="s">
        <v>38</v>
      </c>
      <c r="B4" s="20" t="s">
        <v>39</v>
      </c>
      <c r="C4" s="3" t="s">
        <v>7</v>
      </c>
      <c r="D4" s="21">
        <v>6</v>
      </c>
      <c r="E4" s="2">
        <v>190</v>
      </c>
      <c r="F4" s="2">
        <f>E4/1.95583</f>
        <v>97.145457427281514</v>
      </c>
      <c r="G4" s="2">
        <f t="shared" ref="G4:G10" si="0">D4*E4</f>
        <v>1140</v>
      </c>
      <c r="H4" s="18">
        <f>D4*F4</f>
        <v>582.87274456368914</v>
      </c>
      <c r="I4" s="32">
        <f>G48*0.05</f>
        <v>1703</v>
      </c>
      <c r="J4" s="32">
        <f>H48*0.05</f>
        <v>870.73007367716002</v>
      </c>
      <c r="K4" s="32">
        <f>G48*0.01</f>
        <v>340.6</v>
      </c>
      <c r="L4" s="52">
        <f>H48*0.01</f>
        <v>174.146014735432</v>
      </c>
      <c r="M4" s="22"/>
    </row>
    <row r="5" spans="1:13" x14ac:dyDescent="0.3">
      <c r="A5" s="36"/>
      <c r="B5" s="20" t="s">
        <v>39</v>
      </c>
      <c r="C5" s="3" t="s">
        <v>6</v>
      </c>
      <c r="D5" s="21">
        <v>7</v>
      </c>
      <c r="E5" s="2">
        <v>135</v>
      </c>
      <c r="F5" s="2">
        <f t="shared" ref="F5:F10" si="1">E5/1.95583</f>
        <v>69.024403961489497</v>
      </c>
      <c r="G5" s="2">
        <f t="shared" si="0"/>
        <v>945</v>
      </c>
      <c r="H5" s="23">
        <f t="shared" ref="H5" si="2">D5*F5</f>
        <v>483.17082773042648</v>
      </c>
      <c r="I5" s="33"/>
      <c r="J5" s="33"/>
      <c r="K5" s="33"/>
      <c r="L5" s="53"/>
      <c r="M5" s="22"/>
    </row>
    <row r="6" spans="1:13" x14ac:dyDescent="0.3">
      <c r="A6" s="36"/>
      <c r="B6" s="20" t="s">
        <v>40</v>
      </c>
      <c r="C6" s="3" t="s">
        <v>7</v>
      </c>
      <c r="D6" s="21">
        <v>3</v>
      </c>
      <c r="E6" s="2">
        <v>121</v>
      </c>
      <c r="F6" s="2">
        <f t="shared" si="1"/>
        <v>61.866317624742436</v>
      </c>
      <c r="G6" s="2">
        <f t="shared" si="0"/>
        <v>363</v>
      </c>
      <c r="H6" s="2">
        <f>D6*F6</f>
        <v>185.59895287422731</v>
      </c>
      <c r="I6" s="33"/>
      <c r="J6" s="33"/>
      <c r="K6" s="33"/>
      <c r="L6" s="53"/>
      <c r="M6" s="22"/>
    </row>
    <row r="7" spans="1:13" x14ac:dyDescent="0.3">
      <c r="A7" s="36"/>
      <c r="B7" s="20" t="s">
        <v>40</v>
      </c>
      <c r="C7" s="3" t="s">
        <v>6</v>
      </c>
      <c r="D7" s="21">
        <v>4</v>
      </c>
      <c r="E7" s="2">
        <v>121</v>
      </c>
      <c r="F7" s="2">
        <f t="shared" si="1"/>
        <v>61.866317624742436</v>
      </c>
      <c r="G7" s="2">
        <f t="shared" si="0"/>
        <v>484</v>
      </c>
      <c r="H7" s="2">
        <f t="shared" ref="H7:H10" si="3">D7*F7</f>
        <v>247.46527049896974</v>
      </c>
      <c r="I7" s="33"/>
      <c r="J7" s="33"/>
      <c r="K7" s="33"/>
      <c r="L7" s="53"/>
      <c r="M7" s="22"/>
    </row>
    <row r="8" spans="1:13" x14ac:dyDescent="0.3">
      <c r="A8" s="36"/>
      <c r="B8" s="20" t="s">
        <v>5</v>
      </c>
      <c r="C8" s="3" t="s">
        <v>7</v>
      </c>
      <c r="D8" s="21">
        <v>4</v>
      </c>
      <c r="E8" s="2">
        <v>121</v>
      </c>
      <c r="F8" s="2">
        <f t="shared" si="1"/>
        <v>61.866317624742436</v>
      </c>
      <c r="G8" s="2">
        <f t="shared" si="0"/>
        <v>484</v>
      </c>
      <c r="H8" s="2">
        <f t="shared" si="3"/>
        <v>247.46527049896974</v>
      </c>
      <c r="I8" s="33"/>
      <c r="J8" s="33"/>
      <c r="K8" s="33"/>
      <c r="L8" s="53"/>
      <c r="M8" s="22"/>
    </row>
    <row r="9" spans="1:13" x14ac:dyDescent="0.3">
      <c r="A9" s="36"/>
      <c r="B9" s="20" t="s">
        <v>5</v>
      </c>
      <c r="C9" s="3" t="s">
        <v>6</v>
      </c>
      <c r="D9" s="21">
        <v>33</v>
      </c>
      <c r="E9" s="2">
        <v>121</v>
      </c>
      <c r="F9" s="2">
        <f t="shared" si="1"/>
        <v>61.866317624742436</v>
      </c>
      <c r="G9" s="2">
        <f t="shared" si="0"/>
        <v>3993</v>
      </c>
      <c r="H9" s="2">
        <f t="shared" si="3"/>
        <v>2041.5884816165003</v>
      </c>
      <c r="I9" s="33"/>
      <c r="J9" s="33"/>
      <c r="K9" s="33"/>
      <c r="L9" s="53"/>
      <c r="M9" s="22"/>
    </row>
    <row r="10" spans="1:13" x14ac:dyDescent="0.3">
      <c r="A10" s="36"/>
      <c r="B10" s="20" t="s">
        <v>4</v>
      </c>
      <c r="C10" s="3" t="s">
        <v>6</v>
      </c>
      <c r="D10" s="21">
        <v>1</v>
      </c>
      <c r="E10" s="2">
        <v>121</v>
      </c>
      <c r="F10" s="2">
        <f t="shared" si="1"/>
        <v>61.866317624742436</v>
      </c>
      <c r="G10" s="2">
        <f t="shared" si="0"/>
        <v>121</v>
      </c>
      <c r="H10" s="2">
        <f t="shared" si="3"/>
        <v>61.866317624742436</v>
      </c>
      <c r="I10" s="33"/>
      <c r="J10" s="33"/>
      <c r="K10" s="33"/>
      <c r="L10" s="53"/>
      <c r="M10" s="22"/>
    </row>
    <row r="11" spans="1:13" x14ac:dyDescent="0.3">
      <c r="A11" s="37" t="s">
        <v>8</v>
      </c>
      <c r="B11" s="38"/>
      <c r="C11" s="24"/>
      <c r="D11" s="25">
        <f>SUM(D4:D10)</f>
        <v>58</v>
      </c>
      <c r="E11" s="7"/>
      <c r="F11" s="25"/>
      <c r="G11" s="25">
        <f>SUM(G4:G10)</f>
        <v>7530</v>
      </c>
      <c r="H11" s="7">
        <f>SUM(H4:H10)</f>
        <v>3850.027865407525</v>
      </c>
      <c r="I11" s="33"/>
      <c r="J11" s="33"/>
      <c r="K11" s="33"/>
      <c r="L11" s="53"/>
      <c r="M11" s="22"/>
    </row>
    <row r="12" spans="1:13" x14ac:dyDescent="0.3">
      <c r="A12" s="39" t="s">
        <v>41</v>
      </c>
      <c r="B12" s="26" t="s">
        <v>40</v>
      </c>
      <c r="C12" s="3" t="s">
        <v>7</v>
      </c>
      <c r="D12" s="21">
        <v>1</v>
      </c>
      <c r="E12" s="2">
        <v>121</v>
      </c>
      <c r="F12" s="2">
        <f t="shared" ref="F12:F17" si="4">E12/1.95583</f>
        <v>61.866317624742436</v>
      </c>
      <c r="G12" s="2">
        <f t="shared" ref="G12:G17" si="5">D12*E12</f>
        <v>121</v>
      </c>
      <c r="H12" s="18">
        <f t="shared" ref="H12:H17" si="6">D12*F12</f>
        <v>61.866317624742436</v>
      </c>
      <c r="I12" s="33"/>
      <c r="J12" s="33"/>
      <c r="K12" s="33"/>
      <c r="L12" s="53"/>
      <c r="M12" s="22"/>
    </row>
    <row r="13" spans="1:13" x14ac:dyDescent="0.3">
      <c r="A13" s="40"/>
      <c r="B13" s="26" t="s">
        <v>40</v>
      </c>
      <c r="C13" s="3" t="s">
        <v>6</v>
      </c>
      <c r="D13" s="21">
        <v>10</v>
      </c>
      <c r="E13" s="2">
        <v>121</v>
      </c>
      <c r="F13" s="2">
        <f t="shared" si="4"/>
        <v>61.866317624742436</v>
      </c>
      <c r="G13" s="2">
        <f t="shared" si="5"/>
        <v>1210</v>
      </c>
      <c r="H13" s="18">
        <f t="shared" si="6"/>
        <v>618.66317624742442</v>
      </c>
      <c r="I13" s="33"/>
      <c r="J13" s="33"/>
      <c r="K13" s="33"/>
      <c r="L13" s="53"/>
      <c r="M13" s="22"/>
    </row>
    <row r="14" spans="1:13" x14ac:dyDescent="0.3">
      <c r="A14" s="40"/>
      <c r="B14" s="26" t="s">
        <v>39</v>
      </c>
      <c r="C14" s="3" t="s">
        <v>7</v>
      </c>
      <c r="D14" s="21">
        <v>1</v>
      </c>
      <c r="E14" s="2">
        <v>190</v>
      </c>
      <c r="F14" s="2">
        <f t="shared" si="4"/>
        <v>97.145457427281514</v>
      </c>
      <c r="G14" s="2">
        <f t="shared" si="5"/>
        <v>190</v>
      </c>
      <c r="H14" s="18">
        <f t="shared" si="6"/>
        <v>97.145457427281514</v>
      </c>
      <c r="I14" s="33"/>
      <c r="J14" s="33"/>
      <c r="K14" s="33"/>
      <c r="L14" s="53"/>
      <c r="M14" s="22"/>
    </row>
    <row r="15" spans="1:13" x14ac:dyDescent="0.3">
      <c r="A15" s="40"/>
      <c r="B15" s="26" t="s">
        <v>39</v>
      </c>
      <c r="C15" s="3" t="s">
        <v>6</v>
      </c>
      <c r="D15" s="21">
        <v>9</v>
      </c>
      <c r="E15" s="2">
        <v>135</v>
      </c>
      <c r="F15" s="2">
        <f t="shared" si="4"/>
        <v>69.024403961489497</v>
      </c>
      <c r="G15" s="2">
        <f t="shared" si="5"/>
        <v>1215</v>
      </c>
      <c r="H15" s="18">
        <f t="shared" si="6"/>
        <v>621.21963565340548</v>
      </c>
      <c r="I15" s="33"/>
      <c r="J15" s="33"/>
      <c r="K15" s="33"/>
      <c r="L15" s="53"/>
      <c r="M15" s="22"/>
    </row>
    <row r="16" spans="1:13" x14ac:dyDescent="0.3">
      <c r="A16" s="40"/>
      <c r="B16" s="26" t="s">
        <v>5</v>
      </c>
      <c r="C16" s="3" t="s">
        <v>6</v>
      </c>
      <c r="D16" s="21">
        <v>2</v>
      </c>
      <c r="E16" s="2">
        <v>121</v>
      </c>
      <c r="F16" s="2">
        <f t="shared" si="4"/>
        <v>61.866317624742436</v>
      </c>
      <c r="G16" s="2">
        <f t="shared" si="5"/>
        <v>242</v>
      </c>
      <c r="H16" s="18">
        <f t="shared" si="6"/>
        <v>123.73263524948487</v>
      </c>
      <c r="I16" s="33"/>
      <c r="J16" s="33"/>
      <c r="K16" s="33"/>
      <c r="L16" s="53"/>
      <c r="M16" s="22"/>
    </row>
    <row r="17" spans="1:13" x14ac:dyDescent="0.3">
      <c r="A17" s="40"/>
      <c r="B17" s="26" t="s">
        <v>4</v>
      </c>
      <c r="C17" s="3" t="s">
        <v>6</v>
      </c>
      <c r="D17" s="21">
        <v>1</v>
      </c>
      <c r="E17" s="2">
        <v>121</v>
      </c>
      <c r="F17" s="2">
        <f t="shared" si="4"/>
        <v>61.866317624742436</v>
      </c>
      <c r="G17" s="2">
        <f t="shared" si="5"/>
        <v>121</v>
      </c>
      <c r="H17" s="18">
        <f t="shared" si="6"/>
        <v>61.866317624742436</v>
      </c>
      <c r="I17" s="33"/>
      <c r="J17" s="33"/>
      <c r="K17" s="33"/>
      <c r="L17" s="53"/>
      <c r="M17" s="22"/>
    </row>
    <row r="18" spans="1:13" x14ac:dyDescent="0.3">
      <c r="A18" s="37" t="s">
        <v>8</v>
      </c>
      <c r="B18" s="38"/>
      <c r="C18" s="24"/>
      <c r="D18" s="25">
        <f>SUM(D12:D17)</f>
        <v>24</v>
      </c>
      <c r="E18" s="7"/>
      <c r="F18" s="25"/>
      <c r="G18" s="25">
        <f>SUM(G12:G17)</f>
        <v>3099</v>
      </c>
      <c r="H18" s="7">
        <f>SUM(H12:H17)</f>
        <v>1584.4935398270811</v>
      </c>
      <c r="I18" s="33"/>
      <c r="J18" s="33"/>
      <c r="K18" s="33"/>
      <c r="L18" s="53"/>
      <c r="M18" s="22"/>
    </row>
    <row r="19" spans="1:13" x14ac:dyDescent="0.3">
      <c r="A19" s="35" t="s">
        <v>42</v>
      </c>
      <c r="B19" s="26" t="s">
        <v>25</v>
      </c>
      <c r="C19" s="3" t="s">
        <v>7</v>
      </c>
      <c r="D19" s="21">
        <v>15</v>
      </c>
      <c r="E19" s="2">
        <v>120</v>
      </c>
      <c r="F19" s="2">
        <f t="shared" ref="F19:F22" si="7">E19/1.95583</f>
        <v>61.355025743546221</v>
      </c>
      <c r="G19" s="2">
        <f t="shared" ref="G19:G22" si="8">D19*E19</f>
        <v>1800</v>
      </c>
      <c r="H19" s="18">
        <f t="shared" ref="H19:H22" si="9">D19*F19</f>
        <v>920.32538615319334</v>
      </c>
      <c r="I19" s="33"/>
      <c r="J19" s="33"/>
      <c r="K19" s="33"/>
      <c r="L19" s="53"/>
      <c r="M19" s="22"/>
    </row>
    <row r="20" spans="1:13" x14ac:dyDescent="0.3">
      <c r="A20" s="36"/>
      <c r="B20" s="26" t="s">
        <v>25</v>
      </c>
      <c r="C20" s="3" t="s">
        <v>6</v>
      </c>
      <c r="D20" s="21">
        <v>24</v>
      </c>
      <c r="E20" s="2">
        <v>104</v>
      </c>
      <c r="F20" s="2">
        <f t="shared" si="7"/>
        <v>53.174355644406724</v>
      </c>
      <c r="G20" s="2">
        <f t="shared" si="8"/>
        <v>2496</v>
      </c>
      <c r="H20" s="18">
        <f t="shared" si="9"/>
        <v>1276.1845354657614</v>
      </c>
      <c r="I20" s="33"/>
      <c r="J20" s="33"/>
      <c r="K20" s="33"/>
      <c r="L20" s="53"/>
      <c r="M20" s="22"/>
    </row>
    <row r="21" spans="1:13" x14ac:dyDescent="0.3">
      <c r="A21" s="36"/>
      <c r="B21" s="26" t="s">
        <v>26</v>
      </c>
      <c r="C21" s="3" t="s">
        <v>7</v>
      </c>
      <c r="D21" s="21">
        <v>1</v>
      </c>
      <c r="E21" s="2">
        <v>110</v>
      </c>
      <c r="F21" s="2">
        <f t="shared" si="7"/>
        <v>56.242106931584033</v>
      </c>
      <c r="G21" s="2">
        <f t="shared" si="8"/>
        <v>110</v>
      </c>
      <c r="H21" s="18">
        <f t="shared" si="9"/>
        <v>56.242106931584033</v>
      </c>
      <c r="I21" s="33"/>
      <c r="J21" s="33"/>
      <c r="K21" s="33"/>
      <c r="L21" s="53"/>
      <c r="M21" s="22"/>
    </row>
    <row r="22" spans="1:13" x14ac:dyDescent="0.3">
      <c r="A22" s="36"/>
      <c r="B22" s="26" t="s">
        <v>26</v>
      </c>
      <c r="C22" s="3" t="s">
        <v>6</v>
      </c>
      <c r="D22" s="21">
        <v>3</v>
      </c>
      <c r="E22" s="2">
        <v>99</v>
      </c>
      <c r="F22" s="2">
        <f t="shared" si="7"/>
        <v>50.617896238425629</v>
      </c>
      <c r="G22" s="2">
        <f t="shared" si="8"/>
        <v>297</v>
      </c>
      <c r="H22" s="18">
        <f t="shared" si="9"/>
        <v>151.85368871527689</v>
      </c>
      <c r="I22" s="33"/>
      <c r="J22" s="33"/>
      <c r="K22" s="33"/>
      <c r="L22" s="53"/>
      <c r="M22" s="22"/>
    </row>
    <row r="23" spans="1:13" x14ac:dyDescent="0.3">
      <c r="A23" s="37" t="s">
        <v>8</v>
      </c>
      <c r="B23" s="38"/>
      <c r="C23" s="24"/>
      <c r="D23" s="25">
        <f>SUM(D19:D22)</f>
        <v>43</v>
      </c>
      <c r="E23" s="7"/>
      <c r="F23" s="27"/>
      <c r="G23" s="25">
        <f>SUM(G19:G22)</f>
        <v>4703</v>
      </c>
      <c r="H23" s="7">
        <f>SUM(H19:H22)</f>
        <v>2404.6057172658157</v>
      </c>
      <c r="I23" s="33"/>
      <c r="J23" s="33"/>
      <c r="K23" s="33"/>
      <c r="L23" s="53"/>
      <c r="M23" s="22"/>
    </row>
    <row r="24" spans="1:13" x14ac:dyDescent="0.3">
      <c r="A24" s="36" t="s">
        <v>43</v>
      </c>
      <c r="B24" s="26" t="s">
        <v>5</v>
      </c>
      <c r="C24" s="3" t="s">
        <v>6</v>
      </c>
      <c r="D24" s="21">
        <v>16</v>
      </c>
      <c r="E24" s="2">
        <v>121</v>
      </c>
      <c r="F24" s="2">
        <f t="shared" ref="F24:F26" si="10">E24/1.95583</f>
        <v>61.866317624742436</v>
      </c>
      <c r="G24" s="2">
        <f t="shared" ref="G24:G26" si="11">D24*E24</f>
        <v>1936</v>
      </c>
      <c r="H24" s="18">
        <f t="shared" ref="H24:H26" si="12">D24*F24</f>
        <v>989.86108199587898</v>
      </c>
      <c r="I24" s="33"/>
      <c r="J24" s="33"/>
      <c r="K24" s="33"/>
      <c r="L24" s="53"/>
      <c r="M24" s="22"/>
    </row>
    <row r="25" spans="1:13" x14ac:dyDescent="0.3">
      <c r="A25" s="36"/>
      <c r="B25" s="26" t="s">
        <v>39</v>
      </c>
      <c r="C25" s="3" t="s">
        <v>6</v>
      </c>
      <c r="D25" s="21">
        <v>5</v>
      </c>
      <c r="E25" s="2">
        <v>135</v>
      </c>
      <c r="F25" s="2">
        <f t="shared" si="10"/>
        <v>69.024403961489497</v>
      </c>
      <c r="G25" s="2">
        <f t="shared" si="11"/>
        <v>675</v>
      </c>
      <c r="H25" s="18">
        <f t="shared" si="12"/>
        <v>345.12201980744749</v>
      </c>
      <c r="I25" s="33"/>
      <c r="J25" s="33"/>
      <c r="K25" s="33"/>
      <c r="L25" s="53"/>
      <c r="M25" s="22"/>
    </row>
    <row r="26" spans="1:13" x14ac:dyDescent="0.3">
      <c r="A26" s="36"/>
      <c r="B26" s="26" t="s">
        <v>28</v>
      </c>
      <c r="C26" s="3" t="s">
        <v>6</v>
      </c>
      <c r="D26" s="21">
        <v>6</v>
      </c>
      <c r="E26" s="2">
        <v>100</v>
      </c>
      <c r="F26" s="2">
        <f t="shared" si="10"/>
        <v>51.129188119621851</v>
      </c>
      <c r="G26" s="2">
        <f t="shared" si="11"/>
        <v>600</v>
      </c>
      <c r="H26" s="18">
        <f t="shared" si="12"/>
        <v>306.77512871773109</v>
      </c>
      <c r="I26" s="33"/>
      <c r="J26" s="33"/>
      <c r="K26" s="33"/>
      <c r="L26" s="53"/>
      <c r="M26" s="22"/>
    </row>
    <row r="27" spans="1:13" x14ac:dyDescent="0.3">
      <c r="A27" s="37" t="s">
        <v>8</v>
      </c>
      <c r="B27" s="38"/>
      <c r="C27" s="24"/>
      <c r="D27" s="25">
        <f>SUM(D24:D26)</f>
        <v>27</v>
      </c>
      <c r="E27" s="7"/>
      <c r="F27" s="24"/>
      <c r="G27" s="7">
        <f>SUM(G24:G26)</f>
        <v>3211</v>
      </c>
      <c r="H27" s="7">
        <f>SUM(H24:H26)</f>
        <v>1641.7582305210576</v>
      </c>
      <c r="I27" s="33"/>
      <c r="J27" s="33"/>
      <c r="K27" s="33"/>
      <c r="L27" s="53"/>
      <c r="M27" s="22"/>
    </row>
    <row r="28" spans="1:13" x14ac:dyDescent="0.3">
      <c r="A28" s="35" t="s">
        <v>44</v>
      </c>
      <c r="B28" s="20" t="s">
        <v>5</v>
      </c>
      <c r="C28" s="3" t="s">
        <v>7</v>
      </c>
      <c r="D28" s="21">
        <v>1</v>
      </c>
      <c r="E28" s="2">
        <v>121</v>
      </c>
      <c r="F28" s="2">
        <f t="shared" ref="F28:F30" si="13">E28/1.95583</f>
        <v>61.866317624742436</v>
      </c>
      <c r="G28" s="2">
        <f t="shared" ref="G28:G30" si="14">D28*E28</f>
        <v>121</v>
      </c>
      <c r="H28" s="18">
        <f t="shared" ref="H28:H30" si="15">D28*F28</f>
        <v>61.866317624742436</v>
      </c>
      <c r="I28" s="33"/>
      <c r="J28" s="33"/>
      <c r="K28" s="33"/>
      <c r="L28" s="53"/>
    </row>
    <row r="29" spans="1:13" x14ac:dyDescent="0.3">
      <c r="A29" s="36"/>
      <c r="B29" s="20" t="s">
        <v>5</v>
      </c>
      <c r="C29" s="3" t="s">
        <v>6</v>
      </c>
      <c r="D29" s="21">
        <v>7</v>
      </c>
      <c r="E29" s="2">
        <v>121</v>
      </c>
      <c r="F29" s="2">
        <f t="shared" si="13"/>
        <v>61.866317624742436</v>
      </c>
      <c r="G29" s="2">
        <f t="shared" si="14"/>
        <v>847</v>
      </c>
      <c r="H29" s="18">
        <f t="shared" si="15"/>
        <v>433.06422337319702</v>
      </c>
      <c r="I29" s="33"/>
      <c r="J29" s="33"/>
      <c r="K29" s="33"/>
      <c r="L29" s="53"/>
    </row>
    <row r="30" spans="1:13" x14ac:dyDescent="0.3">
      <c r="A30" s="36"/>
      <c r="B30" s="20" t="s">
        <v>39</v>
      </c>
      <c r="C30" s="3" t="s">
        <v>6</v>
      </c>
      <c r="D30" s="21">
        <v>2</v>
      </c>
      <c r="E30" s="2">
        <v>135</v>
      </c>
      <c r="F30" s="2">
        <f t="shared" si="13"/>
        <v>69.024403961489497</v>
      </c>
      <c r="G30" s="2">
        <f t="shared" si="14"/>
        <v>270</v>
      </c>
      <c r="H30" s="18">
        <f t="shared" si="15"/>
        <v>138.04880792297899</v>
      </c>
      <c r="I30" s="33"/>
      <c r="J30" s="33"/>
      <c r="K30" s="33"/>
      <c r="L30" s="53"/>
    </row>
    <row r="31" spans="1:13" x14ac:dyDescent="0.3">
      <c r="A31" s="37" t="s">
        <v>8</v>
      </c>
      <c r="B31" s="38"/>
      <c r="C31" s="6"/>
      <c r="D31" s="25">
        <f>SUM(D28:D30)</f>
        <v>10</v>
      </c>
      <c r="E31" s="7"/>
      <c r="F31" s="25"/>
      <c r="G31" s="25">
        <f>SUM(G28:G30)</f>
        <v>1238</v>
      </c>
      <c r="H31" s="7">
        <f>SUM(H28:H30)</f>
        <v>632.97934892091848</v>
      </c>
      <c r="I31" s="33"/>
      <c r="J31" s="33"/>
      <c r="K31" s="33"/>
      <c r="L31" s="53"/>
    </row>
    <row r="32" spans="1:13" x14ac:dyDescent="0.3">
      <c r="A32" s="39" t="s">
        <v>45</v>
      </c>
      <c r="B32" s="26" t="s">
        <v>25</v>
      </c>
      <c r="C32" s="3" t="s">
        <v>7</v>
      </c>
      <c r="D32" s="21">
        <v>7</v>
      </c>
      <c r="E32" s="2">
        <v>120</v>
      </c>
      <c r="F32" s="2">
        <f t="shared" ref="F32:F37" si="16">E32/1.95583</f>
        <v>61.355025743546221</v>
      </c>
      <c r="G32" s="2">
        <f t="shared" ref="G32:G37" si="17">D32*E32</f>
        <v>840</v>
      </c>
      <c r="H32" s="18">
        <f t="shared" ref="H32:H37" si="18">D32*F32</f>
        <v>429.48518020482356</v>
      </c>
      <c r="I32" s="33"/>
      <c r="J32" s="33"/>
      <c r="K32" s="33"/>
      <c r="L32" s="53"/>
    </row>
    <row r="33" spans="1:12" x14ac:dyDescent="0.3">
      <c r="A33" s="40"/>
      <c r="B33" s="26" t="s">
        <v>25</v>
      </c>
      <c r="C33" s="3" t="s">
        <v>6</v>
      </c>
      <c r="D33" s="21">
        <v>22</v>
      </c>
      <c r="E33" s="2">
        <v>104</v>
      </c>
      <c r="F33" s="2">
        <f t="shared" si="16"/>
        <v>53.174355644406724</v>
      </c>
      <c r="G33" s="2">
        <f t="shared" si="17"/>
        <v>2288</v>
      </c>
      <c r="H33" s="18">
        <f t="shared" si="18"/>
        <v>1169.8358241769479</v>
      </c>
      <c r="I33" s="33"/>
      <c r="J33" s="33"/>
      <c r="K33" s="33"/>
      <c r="L33" s="53"/>
    </row>
    <row r="34" spans="1:12" x14ac:dyDescent="0.3">
      <c r="A34" s="40"/>
      <c r="B34" s="26" t="s">
        <v>5</v>
      </c>
      <c r="C34" s="3" t="s">
        <v>6</v>
      </c>
      <c r="D34" s="21">
        <v>1</v>
      </c>
      <c r="E34" s="2">
        <v>121</v>
      </c>
      <c r="F34" s="2">
        <f t="shared" si="16"/>
        <v>61.866317624742436</v>
      </c>
      <c r="G34" s="2">
        <f t="shared" si="17"/>
        <v>121</v>
      </c>
      <c r="H34" s="18">
        <f t="shared" si="18"/>
        <v>61.866317624742436</v>
      </c>
      <c r="I34" s="33"/>
      <c r="J34" s="33"/>
      <c r="K34" s="33"/>
      <c r="L34" s="53"/>
    </row>
    <row r="35" spans="1:12" x14ac:dyDescent="0.3">
      <c r="A35" s="40"/>
      <c r="B35" s="26" t="s">
        <v>4</v>
      </c>
      <c r="C35" s="3" t="s">
        <v>6</v>
      </c>
      <c r="D35" s="21">
        <v>2</v>
      </c>
      <c r="E35" s="2">
        <v>121</v>
      </c>
      <c r="F35" s="2">
        <f t="shared" si="16"/>
        <v>61.866317624742436</v>
      </c>
      <c r="G35" s="2">
        <f t="shared" si="17"/>
        <v>242</v>
      </c>
      <c r="H35" s="18">
        <f t="shared" si="18"/>
        <v>123.73263524948487</v>
      </c>
      <c r="I35" s="33"/>
      <c r="J35" s="33"/>
      <c r="K35" s="33"/>
      <c r="L35" s="53"/>
    </row>
    <row r="36" spans="1:12" x14ac:dyDescent="0.3">
      <c r="A36" s="40"/>
      <c r="B36" s="26" t="s">
        <v>27</v>
      </c>
      <c r="C36" s="3" t="s">
        <v>7</v>
      </c>
      <c r="D36" s="21">
        <v>2</v>
      </c>
      <c r="E36" s="2">
        <v>100</v>
      </c>
      <c r="F36" s="2">
        <f t="shared" si="16"/>
        <v>51.129188119621851</v>
      </c>
      <c r="G36" s="2">
        <f t="shared" si="17"/>
        <v>200</v>
      </c>
      <c r="H36" s="18">
        <f t="shared" si="18"/>
        <v>102.2583762392437</v>
      </c>
      <c r="I36" s="33"/>
      <c r="J36" s="33"/>
      <c r="K36" s="33"/>
      <c r="L36" s="53"/>
    </row>
    <row r="37" spans="1:12" x14ac:dyDescent="0.3">
      <c r="A37" s="40"/>
      <c r="B37" s="26" t="s">
        <v>27</v>
      </c>
      <c r="C37" s="3" t="s">
        <v>6</v>
      </c>
      <c r="D37" s="21">
        <v>3</v>
      </c>
      <c r="E37" s="2">
        <v>100</v>
      </c>
      <c r="F37" s="2">
        <f t="shared" si="16"/>
        <v>51.129188119621851</v>
      </c>
      <c r="G37" s="2">
        <f t="shared" si="17"/>
        <v>300</v>
      </c>
      <c r="H37" s="18">
        <f t="shared" si="18"/>
        <v>153.38756435886555</v>
      </c>
      <c r="I37" s="33"/>
      <c r="J37" s="33"/>
      <c r="K37" s="33"/>
      <c r="L37" s="53"/>
    </row>
    <row r="38" spans="1:12" x14ac:dyDescent="0.3">
      <c r="A38" s="37" t="s">
        <v>8</v>
      </c>
      <c r="B38" s="38"/>
      <c r="C38" s="24"/>
      <c r="D38" s="25">
        <f>SUM(D32:D37)</f>
        <v>37</v>
      </c>
      <c r="E38" s="7"/>
      <c r="F38" s="25"/>
      <c r="G38" s="25">
        <f>SUM(G32:G37)</f>
        <v>3991</v>
      </c>
      <c r="H38" s="7">
        <f>SUM(H32:H37)</f>
        <v>2040.565897854108</v>
      </c>
      <c r="I38" s="33"/>
      <c r="J38" s="33"/>
      <c r="K38" s="33"/>
      <c r="L38" s="53"/>
    </row>
    <row r="39" spans="1:12" x14ac:dyDescent="0.3">
      <c r="A39" s="28" t="s">
        <v>46</v>
      </c>
      <c r="B39" s="20" t="s">
        <v>25</v>
      </c>
      <c r="C39" s="3" t="s">
        <v>6</v>
      </c>
      <c r="D39" s="21">
        <v>6</v>
      </c>
      <c r="E39" s="2">
        <v>104</v>
      </c>
      <c r="F39" s="2">
        <f>E39/1.95583</f>
        <v>53.174355644406724</v>
      </c>
      <c r="G39" s="2">
        <f t="shared" ref="G39" si="19">D39*E39</f>
        <v>624</v>
      </c>
      <c r="H39" s="18">
        <f>D39*F39</f>
        <v>319.04613386644036</v>
      </c>
      <c r="I39" s="33"/>
      <c r="J39" s="33"/>
      <c r="K39" s="33"/>
      <c r="L39" s="53"/>
    </row>
    <row r="40" spans="1:12" x14ac:dyDescent="0.3">
      <c r="A40" s="37" t="s">
        <v>8</v>
      </c>
      <c r="B40" s="38"/>
      <c r="C40" s="24"/>
      <c r="D40" s="25">
        <f>SUM(D39:D39)</f>
        <v>6</v>
      </c>
      <c r="E40" s="7"/>
      <c r="F40" s="25"/>
      <c r="G40" s="25">
        <f>SUM(G39)</f>
        <v>624</v>
      </c>
      <c r="H40" s="7">
        <f>SUM(H39:H39)</f>
        <v>319.04613386644036</v>
      </c>
      <c r="I40" s="33"/>
      <c r="J40" s="33"/>
      <c r="K40" s="33"/>
      <c r="L40" s="53"/>
    </row>
    <row r="41" spans="1:12" x14ac:dyDescent="0.3">
      <c r="A41" s="36" t="s">
        <v>47</v>
      </c>
      <c r="B41" s="26" t="s">
        <v>25</v>
      </c>
      <c r="C41" s="3" t="s">
        <v>6</v>
      </c>
      <c r="D41" s="21">
        <v>10</v>
      </c>
      <c r="E41" s="2">
        <v>104</v>
      </c>
      <c r="F41" s="2">
        <f t="shared" ref="F41:F42" si="20">E41/1.95583</f>
        <v>53.174355644406724</v>
      </c>
      <c r="G41" s="2">
        <f t="shared" ref="G41:G42" si="21">D41*E41</f>
        <v>1040</v>
      </c>
      <c r="H41" s="18">
        <f t="shared" ref="H41:H42" si="22">D41*F41</f>
        <v>531.74355644406728</v>
      </c>
      <c r="I41" s="33"/>
      <c r="J41" s="33"/>
      <c r="K41" s="33"/>
      <c r="L41" s="53"/>
    </row>
    <row r="42" spans="1:12" x14ac:dyDescent="0.3">
      <c r="A42" s="36"/>
      <c r="B42" s="26" t="s">
        <v>48</v>
      </c>
      <c r="C42" s="3" t="s">
        <v>6</v>
      </c>
      <c r="D42" s="21">
        <v>3</v>
      </c>
      <c r="E42" s="2">
        <v>100</v>
      </c>
      <c r="F42" s="2">
        <f t="shared" si="20"/>
        <v>51.129188119621851</v>
      </c>
      <c r="G42" s="2">
        <f t="shared" si="21"/>
        <v>300</v>
      </c>
      <c r="H42" s="18">
        <f t="shared" si="22"/>
        <v>153.38756435886555</v>
      </c>
      <c r="I42" s="33"/>
      <c r="J42" s="33"/>
      <c r="K42" s="33"/>
      <c r="L42" s="53"/>
    </row>
    <row r="43" spans="1:12" x14ac:dyDescent="0.3">
      <c r="A43" s="37" t="s">
        <v>8</v>
      </c>
      <c r="B43" s="38"/>
      <c r="C43" s="24"/>
      <c r="D43" s="25">
        <f>SUM(D41:D42)</f>
        <v>13</v>
      </c>
      <c r="E43" s="7"/>
      <c r="F43" s="6"/>
      <c r="G43" s="7">
        <f>SUM(G41:G42)</f>
        <v>1340</v>
      </c>
      <c r="H43" s="7">
        <f>SUM(H41:H42)</f>
        <v>685.13112080293286</v>
      </c>
      <c r="I43" s="33"/>
      <c r="J43" s="33"/>
      <c r="K43" s="33"/>
      <c r="L43" s="53"/>
    </row>
    <row r="44" spans="1:12" x14ac:dyDescent="0.3">
      <c r="A44" s="35" t="s">
        <v>49</v>
      </c>
      <c r="B44" s="20" t="s">
        <v>4</v>
      </c>
      <c r="C44" s="3" t="s">
        <v>7</v>
      </c>
      <c r="D44" s="21">
        <v>17</v>
      </c>
      <c r="E44" s="2">
        <v>148</v>
      </c>
      <c r="F44" s="2">
        <f t="shared" ref="F44:F46" si="23">E44/1.95583</f>
        <v>75.671198417040344</v>
      </c>
      <c r="G44" s="2">
        <f t="shared" ref="G44:G46" si="24">D44*E44</f>
        <v>2516</v>
      </c>
      <c r="H44" s="18">
        <f t="shared" ref="H44:H46" si="25">D44*F44</f>
        <v>1286.4103730896859</v>
      </c>
      <c r="I44" s="33"/>
      <c r="J44" s="33"/>
      <c r="K44" s="33"/>
      <c r="L44" s="53"/>
    </row>
    <row r="45" spans="1:12" x14ac:dyDescent="0.3">
      <c r="A45" s="36"/>
      <c r="B45" s="20" t="s">
        <v>4</v>
      </c>
      <c r="C45" s="3" t="s">
        <v>6</v>
      </c>
      <c r="D45" s="21">
        <v>42</v>
      </c>
      <c r="E45" s="2">
        <v>121</v>
      </c>
      <c r="F45" s="2">
        <f t="shared" si="23"/>
        <v>61.866317624742436</v>
      </c>
      <c r="G45" s="2">
        <f t="shared" si="24"/>
        <v>5082</v>
      </c>
      <c r="H45" s="18">
        <f t="shared" si="25"/>
        <v>2598.3853402391824</v>
      </c>
      <c r="I45" s="33"/>
      <c r="J45" s="33"/>
      <c r="K45" s="33"/>
      <c r="L45" s="53"/>
    </row>
    <row r="46" spans="1:12" x14ac:dyDescent="0.3">
      <c r="A46" s="36"/>
      <c r="B46" s="20" t="s">
        <v>5</v>
      </c>
      <c r="C46" s="3" t="s">
        <v>6</v>
      </c>
      <c r="D46" s="21">
        <v>6</v>
      </c>
      <c r="E46" s="2">
        <v>121</v>
      </c>
      <c r="F46" s="2">
        <f t="shared" si="23"/>
        <v>61.866317624742436</v>
      </c>
      <c r="G46" s="2">
        <f t="shared" si="24"/>
        <v>726</v>
      </c>
      <c r="H46" s="18">
        <f t="shared" si="25"/>
        <v>371.19790574845462</v>
      </c>
      <c r="I46" s="33"/>
      <c r="J46" s="33"/>
      <c r="K46" s="33"/>
      <c r="L46" s="53"/>
    </row>
    <row r="47" spans="1:12" x14ac:dyDescent="0.3">
      <c r="A47" s="37" t="s">
        <v>8</v>
      </c>
      <c r="B47" s="38"/>
      <c r="C47" s="24"/>
      <c r="D47" s="25">
        <f>SUM(D44:D46)</f>
        <v>65</v>
      </c>
      <c r="E47" s="7"/>
      <c r="F47" s="25"/>
      <c r="G47" s="25">
        <f t="shared" ref="G47" si="26">SUM(G44:G46)</f>
        <v>8324</v>
      </c>
      <c r="H47" s="7">
        <f>SUM(H44:H46)</f>
        <v>4255.9936190773233</v>
      </c>
      <c r="I47" s="33"/>
      <c r="J47" s="33"/>
      <c r="K47" s="33"/>
      <c r="L47" s="53"/>
    </row>
    <row r="48" spans="1:12" x14ac:dyDescent="0.3">
      <c r="A48" s="3"/>
      <c r="B48" s="30" t="s">
        <v>51</v>
      </c>
      <c r="C48" s="31"/>
      <c r="D48" s="19">
        <f>SUM(D47,D43,D40,D38,D31,D27,D23,D18,D11)</f>
        <v>283</v>
      </c>
      <c r="E48" s="4"/>
      <c r="F48" s="4"/>
      <c r="G48" s="4">
        <f>SUM(G47,G43,G40,G38,G31,G27,G23,G18,G11)</f>
        <v>34060</v>
      </c>
      <c r="H48" s="4">
        <f>SUM(H47,H43,H40,H38,H31,H27,H23,H18,H11)</f>
        <v>17414.6014735432</v>
      </c>
      <c r="I48" s="34"/>
      <c r="J48" s="34"/>
      <c r="K48" s="34"/>
      <c r="L48" s="54"/>
    </row>
  </sheetData>
  <autoFilter ref="A3:K28" xr:uid="{00000000-0009-0000-0000-000000000000}"/>
  <mergeCells count="23">
    <mergeCell ref="A19:A22"/>
    <mergeCell ref="A23:B23"/>
    <mergeCell ref="A24:A26"/>
    <mergeCell ref="A27:B27"/>
    <mergeCell ref="A28:A30"/>
    <mergeCell ref="A1:L1"/>
    <mergeCell ref="A4:A10"/>
    <mergeCell ref="A11:B11"/>
    <mergeCell ref="A12:A17"/>
    <mergeCell ref="A18:B18"/>
    <mergeCell ref="A44:A46"/>
    <mergeCell ref="A47:B47"/>
    <mergeCell ref="A31:B31"/>
    <mergeCell ref="A32:A37"/>
    <mergeCell ref="A38:B38"/>
    <mergeCell ref="A40:B40"/>
    <mergeCell ref="A41:A42"/>
    <mergeCell ref="A43:B43"/>
    <mergeCell ref="B48:C48"/>
    <mergeCell ref="I4:I48"/>
    <mergeCell ref="J4:J48"/>
    <mergeCell ref="K4:K48"/>
    <mergeCell ref="L4:L48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8"/>
  <sheetViews>
    <sheetView zoomScale="110" zoomScaleNormal="110" workbookViewId="0">
      <selection activeCell="L8" sqref="L8"/>
    </sheetView>
  </sheetViews>
  <sheetFormatPr defaultColWidth="9.1796875" defaultRowHeight="13" x14ac:dyDescent="0.3"/>
  <cols>
    <col min="1" max="1" width="9.1796875" style="1"/>
    <col min="2" max="2" width="10" style="1" customWidth="1"/>
    <col min="3" max="3" width="28.26953125" style="1" bestFit="1" customWidth="1"/>
    <col min="4" max="8" width="12.1796875" style="1" customWidth="1"/>
    <col min="9" max="9" width="11.453125" style="1" customWidth="1"/>
    <col min="10" max="10" width="10.26953125" style="1" customWidth="1"/>
    <col min="11" max="16384" width="9.1796875" style="1"/>
  </cols>
  <sheetData>
    <row r="1" spans="1:10" ht="46.9" customHeight="1" x14ac:dyDescent="0.3">
      <c r="A1" s="44" t="s">
        <v>55</v>
      </c>
      <c r="B1" s="45"/>
      <c r="C1" s="45"/>
      <c r="D1" s="45"/>
      <c r="E1" s="45"/>
      <c r="F1" s="45"/>
      <c r="G1" s="45"/>
      <c r="H1" s="45"/>
      <c r="I1" s="45"/>
      <c r="J1" s="45"/>
    </row>
    <row r="3" spans="1:10" ht="58.5" customHeight="1" x14ac:dyDescent="0.3">
      <c r="A3" s="15" t="s">
        <v>3</v>
      </c>
      <c r="B3" s="15" t="s">
        <v>0</v>
      </c>
      <c r="C3" s="15" t="s">
        <v>1</v>
      </c>
      <c r="D3" s="16" t="s">
        <v>20</v>
      </c>
      <c r="E3" s="16" t="s">
        <v>23</v>
      </c>
      <c r="F3" s="16" t="s">
        <v>34</v>
      </c>
      <c r="G3" s="16" t="s">
        <v>24</v>
      </c>
      <c r="H3" s="16" t="s">
        <v>35</v>
      </c>
      <c r="I3" s="15" t="s">
        <v>2</v>
      </c>
      <c r="J3" s="15" t="s">
        <v>36</v>
      </c>
    </row>
    <row r="4" spans="1:10" x14ac:dyDescent="0.3">
      <c r="A4" s="35" t="s">
        <v>38</v>
      </c>
      <c r="B4" s="20" t="s">
        <v>39</v>
      </c>
      <c r="C4" s="3" t="s">
        <v>7</v>
      </c>
      <c r="D4" s="21">
        <v>6</v>
      </c>
      <c r="E4" s="2"/>
      <c r="F4" s="2"/>
      <c r="G4" s="2">
        <f t="shared" ref="G4:G10" si="0">D4*E4</f>
        <v>0</v>
      </c>
      <c r="H4" s="18">
        <f>D4*F4</f>
        <v>0</v>
      </c>
      <c r="I4" s="32">
        <f>G48*0.05</f>
        <v>0</v>
      </c>
      <c r="J4" s="32">
        <f>H48*0.05</f>
        <v>0</v>
      </c>
    </row>
    <row r="5" spans="1:10" x14ac:dyDescent="0.3">
      <c r="A5" s="36"/>
      <c r="B5" s="20" t="s">
        <v>39</v>
      </c>
      <c r="C5" s="3" t="s">
        <v>6</v>
      </c>
      <c r="D5" s="21">
        <v>7</v>
      </c>
      <c r="E5" s="2"/>
      <c r="F5" s="2"/>
      <c r="G5" s="2">
        <f t="shared" si="0"/>
        <v>0</v>
      </c>
      <c r="H5" s="23">
        <f t="shared" ref="H5" si="1">D5*F5</f>
        <v>0</v>
      </c>
      <c r="I5" s="33"/>
      <c r="J5" s="33"/>
    </row>
    <row r="6" spans="1:10" x14ac:dyDescent="0.3">
      <c r="A6" s="36"/>
      <c r="B6" s="20" t="s">
        <v>40</v>
      </c>
      <c r="C6" s="3" t="s">
        <v>7</v>
      </c>
      <c r="D6" s="21">
        <v>3</v>
      </c>
      <c r="E6" s="2"/>
      <c r="F6" s="2"/>
      <c r="G6" s="2">
        <f t="shared" si="0"/>
        <v>0</v>
      </c>
      <c r="H6" s="2">
        <f>D6*F6</f>
        <v>0</v>
      </c>
      <c r="I6" s="33"/>
      <c r="J6" s="33"/>
    </row>
    <row r="7" spans="1:10" x14ac:dyDescent="0.3">
      <c r="A7" s="36"/>
      <c r="B7" s="20" t="s">
        <v>40</v>
      </c>
      <c r="C7" s="3" t="s">
        <v>6</v>
      </c>
      <c r="D7" s="21">
        <v>4</v>
      </c>
      <c r="E7" s="2"/>
      <c r="F7" s="2"/>
      <c r="G7" s="2">
        <f t="shared" si="0"/>
        <v>0</v>
      </c>
      <c r="H7" s="2">
        <f t="shared" ref="H7:H10" si="2">D7*F7</f>
        <v>0</v>
      </c>
      <c r="I7" s="33"/>
      <c r="J7" s="33"/>
    </row>
    <row r="8" spans="1:10" x14ac:dyDescent="0.3">
      <c r="A8" s="36"/>
      <c r="B8" s="20" t="s">
        <v>5</v>
      </c>
      <c r="C8" s="3" t="s">
        <v>7</v>
      </c>
      <c r="D8" s="21">
        <v>4</v>
      </c>
      <c r="E8" s="2"/>
      <c r="F8" s="2"/>
      <c r="G8" s="2">
        <f t="shared" si="0"/>
        <v>0</v>
      </c>
      <c r="H8" s="2">
        <f t="shared" si="2"/>
        <v>0</v>
      </c>
      <c r="I8" s="33"/>
      <c r="J8" s="33"/>
    </row>
    <row r="9" spans="1:10" x14ac:dyDescent="0.3">
      <c r="A9" s="36"/>
      <c r="B9" s="20" t="s">
        <v>5</v>
      </c>
      <c r="C9" s="3" t="s">
        <v>6</v>
      </c>
      <c r="D9" s="21">
        <v>33</v>
      </c>
      <c r="E9" s="2"/>
      <c r="F9" s="2"/>
      <c r="G9" s="2">
        <f t="shared" si="0"/>
        <v>0</v>
      </c>
      <c r="H9" s="2">
        <f t="shared" si="2"/>
        <v>0</v>
      </c>
      <c r="I9" s="33"/>
      <c r="J9" s="33"/>
    </row>
    <row r="10" spans="1:10" x14ac:dyDescent="0.3">
      <c r="A10" s="36"/>
      <c r="B10" s="20" t="s">
        <v>4</v>
      </c>
      <c r="C10" s="3" t="s">
        <v>6</v>
      </c>
      <c r="D10" s="21">
        <v>1</v>
      </c>
      <c r="E10" s="2"/>
      <c r="F10" s="2"/>
      <c r="G10" s="2">
        <f t="shared" si="0"/>
        <v>0</v>
      </c>
      <c r="H10" s="2">
        <f t="shared" si="2"/>
        <v>0</v>
      </c>
      <c r="I10" s="33"/>
      <c r="J10" s="33"/>
    </row>
    <row r="11" spans="1:10" x14ac:dyDescent="0.3">
      <c r="A11" s="37" t="s">
        <v>8</v>
      </c>
      <c r="B11" s="38"/>
      <c r="C11" s="24"/>
      <c r="D11" s="25">
        <f>SUM(D4:D10)</f>
        <v>58</v>
      </c>
      <c r="E11" s="7"/>
      <c r="F11" s="25"/>
      <c r="G11" s="25">
        <f>SUM(G4:G10)</f>
        <v>0</v>
      </c>
      <c r="H11" s="7">
        <f>SUM(H4:H10)</f>
        <v>0</v>
      </c>
      <c r="I11" s="33"/>
      <c r="J11" s="33"/>
    </row>
    <row r="12" spans="1:10" x14ac:dyDescent="0.3">
      <c r="A12" s="39" t="s">
        <v>41</v>
      </c>
      <c r="B12" s="26" t="s">
        <v>40</v>
      </c>
      <c r="C12" s="3" t="s">
        <v>7</v>
      </c>
      <c r="D12" s="21">
        <v>1</v>
      </c>
      <c r="E12" s="2"/>
      <c r="F12" s="2"/>
      <c r="G12" s="2">
        <f t="shared" ref="G12:G17" si="3">D12*E12</f>
        <v>0</v>
      </c>
      <c r="H12" s="18">
        <f t="shared" ref="H12:H17" si="4">D12*F12</f>
        <v>0</v>
      </c>
      <c r="I12" s="33"/>
      <c r="J12" s="33"/>
    </row>
    <row r="13" spans="1:10" x14ac:dyDescent="0.3">
      <c r="A13" s="40"/>
      <c r="B13" s="26" t="s">
        <v>40</v>
      </c>
      <c r="C13" s="3" t="s">
        <v>6</v>
      </c>
      <c r="D13" s="21">
        <v>10</v>
      </c>
      <c r="E13" s="2"/>
      <c r="F13" s="2"/>
      <c r="G13" s="2">
        <f t="shared" si="3"/>
        <v>0</v>
      </c>
      <c r="H13" s="18">
        <f t="shared" si="4"/>
        <v>0</v>
      </c>
      <c r="I13" s="33"/>
      <c r="J13" s="33"/>
    </row>
    <row r="14" spans="1:10" x14ac:dyDescent="0.3">
      <c r="A14" s="40"/>
      <c r="B14" s="26" t="s">
        <v>39</v>
      </c>
      <c r="C14" s="3" t="s">
        <v>7</v>
      </c>
      <c r="D14" s="21">
        <v>1</v>
      </c>
      <c r="E14" s="2"/>
      <c r="F14" s="2"/>
      <c r="G14" s="2">
        <f t="shared" si="3"/>
        <v>0</v>
      </c>
      <c r="H14" s="18">
        <f t="shared" si="4"/>
        <v>0</v>
      </c>
      <c r="I14" s="33"/>
      <c r="J14" s="33"/>
    </row>
    <row r="15" spans="1:10" x14ac:dyDescent="0.3">
      <c r="A15" s="40"/>
      <c r="B15" s="26" t="s">
        <v>39</v>
      </c>
      <c r="C15" s="3" t="s">
        <v>6</v>
      </c>
      <c r="D15" s="21">
        <v>9</v>
      </c>
      <c r="E15" s="2"/>
      <c r="F15" s="2"/>
      <c r="G15" s="2">
        <f t="shared" si="3"/>
        <v>0</v>
      </c>
      <c r="H15" s="18">
        <f t="shared" si="4"/>
        <v>0</v>
      </c>
      <c r="I15" s="33"/>
      <c r="J15" s="33"/>
    </row>
    <row r="16" spans="1:10" x14ac:dyDescent="0.3">
      <c r="A16" s="40"/>
      <c r="B16" s="26" t="s">
        <v>5</v>
      </c>
      <c r="C16" s="3" t="s">
        <v>6</v>
      </c>
      <c r="D16" s="21">
        <v>2</v>
      </c>
      <c r="E16" s="2"/>
      <c r="F16" s="2"/>
      <c r="G16" s="2">
        <f t="shared" si="3"/>
        <v>0</v>
      </c>
      <c r="H16" s="18">
        <f t="shared" si="4"/>
        <v>0</v>
      </c>
      <c r="I16" s="33"/>
      <c r="J16" s="33"/>
    </row>
    <row r="17" spans="1:10" x14ac:dyDescent="0.3">
      <c r="A17" s="40"/>
      <c r="B17" s="26" t="s">
        <v>4</v>
      </c>
      <c r="C17" s="3" t="s">
        <v>6</v>
      </c>
      <c r="D17" s="21">
        <v>1</v>
      </c>
      <c r="E17" s="2"/>
      <c r="F17" s="2"/>
      <c r="G17" s="2">
        <f t="shared" si="3"/>
        <v>0</v>
      </c>
      <c r="H17" s="18">
        <f t="shared" si="4"/>
        <v>0</v>
      </c>
      <c r="I17" s="33"/>
      <c r="J17" s="33"/>
    </row>
    <row r="18" spans="1:10" x14ac:dyDescent="0.3">
      <c r="A18" s="37" t="s">
        <v>8</v>
      </c>
      <c r="B18" s="38"/>
      <c r="C18" s="24"/>
      <c r="D18" s="25">
        <f>SUM(D12:D17)</f>
        <v>24</v>
      </c>
      <c r="E18" s="7"/>
      <c r="F18" s="25"/>
      <c r="G18" s="25">
        <f>SUM(G12:G17)</f>
        <v>0</v>
      </c>
      <c r="H18" s="7">
        <f>SUM(H12:H17)</f>
        <v>0</v>
      </c>
      <c r="I18" s="33"/>
      <c r="J18" s="33"/>
    </row>
    <row r="19" spans="1:10" x14ac:dyDescent="0.3">
      <c r="A19" s="35" t="s">
        <v>42</v>
      </c>
      <c r="B19" s="26" t="s">
        <v>25</v>
      </c>
      <c r="C19" s="3" t="s">
        <v>7</v>
      </c>
      <c r="D19" s="21">
        <v>15</v>
      </c>
      <c r="E19" s="2"/>
      <c r="F19" s="2"/>
      <c r="G19" s="2">
        <f t="shared" ref="G19:G22" si="5">D19*E19</f>
        <v>0</v>
      </c>
      <c r="H19" s="18">
        <f t="shared" ref="H19:H22" si="6">D19*F19</f>
        <v>0</v>
      </c>
      <c r="I19" s="33"/>
      <c r="J19" s="33"/>
    </row>
    <row r="20" spans="1:10" x14ac:dyDescent="0.3">
      <c r="A20" s="36"/>
      <c r="B20" s="26" t="s">
        <v>25</v>
      </c>
      <c r="C20" s="3" t="s">
        <v>6</v>
      </c>
      <c r="D20" s="21">
        <v>24</v>
      </c>
      <c r="E20" s="2"/>
      <c r="F20" s="2"/>
      <c r="G20" s="2">
        <f t="shared" si="5"/>
        <v>0</v>
      </c>
      <c r="H20" s="18">
        <f t="shared" si="6"/>
        <v>0</v>
      </c>
      <c r="I20" s="33"/>
      <c r="J20" s="33"/>
    </row>
    <row r="21" spans="1:10" x14ac:dyDescent="0.3">
      <c r="A21" s="36"/>
      <c r="B21" s="26" t="s">
        <v>26</v>
      </c>
      <c r="C21" s="3" t="s">
        <v>7</v>
      </c>
      <c r="D21" s="21">
        <v>1</v>
      </c>
      <c r="E21" s="2"/>
      <c r="F21" s="2"/>
      <c r="G21" s="2">
        <f t="shared" si="5"/>
        <v>0</v>
      </c>
      <c r="H21" s="18">
        <f t="shared" si="6"/>
        <v>0</v>
      </c>
      <c r="I21" s="33"/>
      <c r="J21" s="33"/>
    </row>
    <row r="22" spans="1:10" x14ac:dyDescent="0.3">
      <c r="A22" s="36"/>
      <c r="B22" s="26" t="s">
        <v>26</v>
      </c>
      <c r="C22" s="3" t="s">
        <v>6</v>
      </c>
      <c r="D22" s="21">
        <v>3</v>
      </c>
      <c r="E22" s="2"/>
      <c r="F22" s="2"/>
      <c r="G22" s="2">
        <f t="shared" si="5"/>
        <v>0</v>
      </c>
      <c r="H22" s="18">
        <f t="shared" si="6"/>
        <v>0</v>
      </c>
      <c r="I22" s="33"/>
      <c r="J22" s="33"/>
    </row>
    <row r="23" spans="1:10" x14ac:dyDescent="0.3">
      <c r="A23" s="37" t="s">
        <v>8</v>
      </c>
      <c r="B23" s="38"/>
      <c r="C23" s="24"/>
      <c r="D23" s="25">
        <f>SUM(D19:D22)</f>
        <v>43</v>
      </c>
      <c r="E23" s="7"/>
      <c r="F23" s="27"/>
      <c r="G23" s="25">
        <f>SUM(G19:G22)</f>
        <v>0</v>
      </c>
      <c r="H23" s="7">
        <f>SUM(H19:H22)</f>
        <v>0</v>
      </c>
      <c r="I23" s="33"/>
      <c r="J23" s="33"/>
    </row>
    <row r="24" spans="1:10" x14ac:dyDescent="0.3">
      <c r="A24" s="36" t="s">
        <v>43</v>
      </c>
      <c r="B24" s="26" t="s">
        <v>5</v>
      </c>
      <c r="C24" s="3" t="s">
        <v>6</v>
      </c>
      <c r="D24" s="21">
        <v>16</v>
      </c>
      <c r="E24" s="2"/>
      <c r="F24" s="2"/>
      <c r="G24" s="2">
        <f t="shared" ref="G24:G26" si="7">D24*E24</f>
        <v>0</v>
      </c>
      <c r="H24" s="18">
        <f t="shared" ref="H24:H26" si="8">D24*F24</f>
        <v>0</v>
      </c>
      <c r="I24" s="33"/>
      <c r="J24" s="33"/>
    </row>
    <row r="25" spans="1:10" x14ac:dyDescent="0.3">
      <c r="A25" s="36"/>
      <c r="B25" s="26" t="s">
        <v>39</v>
      </c>
      <c r="C25" s="3" t="s">
        <v>6</v>
      </c>
      <c r="D25" s="21">
        <v>5</v>
      </c>
      <c r="E25" s="2"/>
      <c r="F25" s="2"/>
      <c r="G25" s="2">
        <f t="shared" si="7"/>
        <v>0</v>
      </c>
      <c r="H25" s="18">
        <f t="shared" si="8"/>
        <v>0</v>
      </c>
      <c r="I25" s="33"/>
      <c r="J25" s="33"/>
    </row>
    <row r="26" spans="1:10" x14ac:dyDescent="0.3">
      <c r="A26" s="36"/>
      <c r="B26" s="26" t="s">
        <v>28</v>
      </c>
      <c r="C26" s="3" t="s">
        <v>6</v>
      </c>
      <c r="D26" s="21">
        <v>6</v>
      </c>
      <c r="E26" s="2"/>
      <c r="F26" s="2"/>
      <c r="G26" s="2">
        <f t="shared" si="7"/>
        <v>0</v>
      </c>
      <c r="H26" s="18">
        <f t="shared" si="8"/>
        <v>0</v>
      </c>
      <c r="I26" s="33"/>
      <c r="J26" s="33"/>
    </row>
    <row r="27" spans="1:10" x14ac:dyDescent="0.3">
      <c r="A27" s="37" t="s">
        <v>8</v>
      </c>
      <c r="B27" s="38"/>
      <c r="C27" s="24"/>
      <c r="D27" s="25">
        <f>SUM(D24:D26)</f>
        <v>27</v>
      </c>
      <c r="E27" s="7"/>
      <c r="F27" s="24"/>
      <c r="G27" s="7">
        <f>SUM(G24:G26)</f>
        <v>0</v>
      </c>
      <c r="H27" s="7">
        <f>SUM(H24:H26)</f>
        <v>0</v>
      </c>
      <c r="I27" s="33"/>
      <c r="J27" s="33"/>
    </row>
    <row r="28" spans="1:10" x14ac:dyDescent="0.3">
      <c r="A28" s="35" t="s">
        <v>44</v>
      </c>
      <c r="B28" s="20" t="s">
        <v>5</v>
      </c>
      <c r="C28" s="3" t="s">
        <v>7</v>
      </c>
      <c r="D28" s="21">
        <v>1</v>
      </c>
      <c r="E28" s="2"/>
      <c r="F28" s="2"/>
      <c r="G28" s="2">
        <f t="shared" ref="G28:G30" si="9">D28*E28</f>
        <v>0</v>
      </c>
      <c r="H28" s="18">
        <f t="shared" ref="H28:H30" si="10">D28*F28</f>
        <v>0</v>
      </c>
      <c r="I28" s="33"/>
      <c r="J28" s="33"/>
    </row>
    <row r="29" spans="1:10" x14ac:dyDescent="0.3">
      <c r="A29" s="36"/>
      <c r="B29" s="20" t="s">
        <v>5</v>
      </c>
      <c r="C29" s="3" t="s">
        <v>6</v>
      </c>
      <c r="D29" s="21">
        <v>7</v>
      </c>
      <c r="E29" s="2"/>
      <c r="F29" s="2"/>
      <c r="G29" s="2">
        <f t="shared" si="9"/>
        <v>0</v>
      </c>
      <c r="H29" s="18">
        <f t="shared" si="10"/>
        <v>0</v>
      </c>
      <c r="I29" s="33"/>
      <c r="J29" s="33"/>
    </row>
    <row r="30" spans="1:10" x14ac:dyDescent="0.3">
      <c r="A30" s="36"/>
      <c r="B30" s="20" t="s">
        <v>39</v>
      </c>
      <c r="C30" s="3" t="s">
        <v>6</v>
      </c>
      <c r="D30" s="21">
        <v>2</v>
      </c>
      <c r="E30" s="2"/>
      <c r="F30" s="2"/>
      <c r="G30" s="2">
        <f t="shared" si="9"/>
        <v>0</v>
      </c>
      <c r="H30" s="18">
        <f t="shared" si="10"/>
        <v>0</v>
      </c>
      <c r="I30" s="33"/>
      <c r="J30" s="33"/>
    </row>
    <row r="31" spans="1:10" x14ac:dyDescent="0.3">
      <c r="A31" s="37" t="s">
        <v>8</v>
      </c>
      <c r="B31" s="38"/>
      <c r="C31" s="6"/>
      <c r="D31" s="25">
        <f>SUM(D28:D30)</f>
        <v>10</v>
      </c>
      <c r="E31" s="7"/>
      <c r="F31" s="25"/>
      <c r="G31" s="25">
        <f>SUM(G28:G30)</f>
        <v>0</v>
      </c>
      <c r="H31" s="7">
        <f>SUM(H28:H30)</f>
        <v>0</v>
      </c>
      <c r="I31" s="33"/>
      <c r="J31" s="33"/>
    </row>
    <row r="32" spans="1:10" x14ac:dyDescent="0.3">
      <c r="A32" s="39" t="s">
        <v>45</v>
      </c>
      <c r="B32" s="26" t="s">
        <v>25</v>
      </c>
      <c r="C32" s="3" t="s">
        <v>7</v>
      </c>
      <c r="D32" s="21">
        <v>7</v>
      </c>
      <c r="E32" s="2"/>
      <c r="F32" s="2"/>
      <c r="G32" s="2">
        <f t="shared" ref="G32:G37" si="11">D32*E32</f>
        <v>0</v>
      </c>
      <c r="H32" s="18">
        <f t="shared" ref="H32:H37" si="12">D32*F32</f>
        <v>0</v>
      </c>
      <c r="I32" s="33"/>
      <c r="J32" s="33"/>
    </row>
    <row r="33" spans="1:10" x14ac:dyDescent="0.3">
      <c r="A33" s="40"/>
      <c r="B33" s="26" t="s">
        <v>25</v>
      </c>
      <c r="C33" s="3" t="s">
        <v>6</v>
      </c>
      <c r="D33" s="21">
        <v>22</v>
      </c>
      <c r="E33" s="2"/>
      <c r="F33" s="2"/>
      <c r="G33" s="2">
        <f t="shared" si="11"/>
        <v>0</v>
      </c>
      <c r="H33" s="18">
        <f t="shared" si="12"/>
        <v>0</v>
      </c>
      <c r="I33" s="33"/>
      <c r="J33" s="33"/>
    </row>
    <row r="34" spans="1:10" x14ac:dyDescent="0.3">
      <c r="A34" s="40"/>
      <c r="B34" s="26" t="s">
        <v>5</v>
      </c>
      <c r="C34" s="3" t="s">
        <v>6</v>
      </c>
      <c r="D34" s="21">
        <v>1</v>
      </c>
      <c r="E34" s="2"/>
      <c r="F34" s="2"/>
      <c r="G34" s="2">
        <f t="shared" si="11"/>
        <v>0</v>
      </c>
      <c r="H34" s="18">
        <f t="shared" si="12"/>
        <v>0</v>
      </c>
      <c r="I34" s="33"/>
      <c r="J34" s="33"/>
    </row>
    <row r="35" spans="1:10" x14ac:dyDescent="0.3">
      <c r="A35" s="40"/>
      <c r="B35" s="26" t="s">
        <v>4</v>
      </c>
      <c r="C35" s="3" t="s">
        <v>6</v>
      </c>
      <c r="D35" s="21">
        <v>2</v>
      </c>
      <c r="E35" s="2"/>
      <c r="F35" s="2"/>
      <c r="G35" s="2">
        <f t="shared" si="11"/>
        <v>0</v>
      </c>
      <c r="H35" s="18">
        <f t="shared" si="12"/>
        <v>0</v>
      </c>
      <c r="I35" s="33"/>
      <c r="J35" s="33"/>
    </row>
    <row r="36" spans="1:10" x14ac:dyDescent="0.3">
      <c r="A36" s="40"/>
      <c r="B36" s="26" t="s">
        <v>27</v>
      </c>
      <c r="C36" s="3" t="s">
        <v>7</v>
      </c>
      <c r="D36" s="21">
        <v>2</v>
      </c>
      <c r="E36" s="2"/>
      <c r="F36" s="2"/>
      <c r="G36" s="2">
        <f t="shared" si="11"/>
        <v>0</v>
      </c>
      <c r="H36" s="18">
        <f t="shared" si="12"/>
        <v>0</v>
      </c>
      <c r="I36" s="33"/>
      <c r="J36" s="33"/>
    </row>
    <row r="37" spans="1:10" x14ac:dyDescent="0.3">
      <c r="A37" s="40"/>
      <c r="B37" s="26" t="s">
        <v>27</v>
      </c>
      <c r="C37" s="3" t="s">
        <v>6</v>
      </c>
      <c r="D37" s="21">
        <v>3</v>
      </c>
      <c r="E37" s="2"/>
      <c r="F37" s="2"/>
      <c r="G37" s="2">
        <f t="shared" si="11"/>
        <v>0</v>
      </c>
      <c r="H37" s="18">
        <f t="shared" si="12"/>
        <v>0</v>
      </c>
      <c r="I37" s="33"/>
      <c r="J37" s="33"/>
    </row>
    <row r="38" spans="1:10" x14ac:dyDescent="0.3">
      <c r="A38" s="37" t="s">
        <v>8</v>
      </c>
      <c r="B38" s="38"/>
      <c r="C38" s="24"/>
      <c r="D38" s="25">
        <f>SUM(D32:D37)</f>
        <v>37</v>
      </c>
      <c r="E38" s="7"/>
      <c r="F38" s="25"/>
      <c r="G38" s="25">
        <f>SUM(G32:G37)</f>
        <v>0</v>
      </c>
      <c r="H38" s="7">
        <f>SUM(H32:H37)</f>
        <v>0</v>
      </c>
      <c r="I38" s="33"/>
      <c r="J38" s="33"/>
    </row>
    <row r="39" spans="1:10" x14ac:dyDescent="0.3">
      <c r="A39" s="28" t="s">
        <v>46</v>
      </c>
      <c r="B39" s="20" t="s">
        <v>25</v>
      </c>
      <c r="C39" s="3" t="s">
        <v>6</v>
      </c>
      <c r="D39" s="21">
        <v>6</v>
      </c>
      <c r="E39" s="2"/>
      <c r="F39" s="2"/>
      <c r="G39" s="2">
        <f t="shared" ref="G39" si="13">D39*E39</f>
        <v>0</v>
      </c>
      <c r="H39" s="18">
        <f>D39*F39</f>
        <v>0</v>
      </c>
      <c r="I39" s="33"/>
      <c r="J39" s="33"/>
    </row>
    <row r="40" spans="1:10" x14ac:dyDescent="0.3">
      <c r="A40" s="37" t="s">
        <v>8</v>
      </c>
      <c r="B40" s="38"/>
      <c r="C40" s="24"/>
      <c r="D40" s="25">
        <f>SUM(D39:D39)</f>
        <v>6</v>
      </c>
      <c r="E40" s="7"/>
      <c r="F40" s="25"/>
      <c r="G40" s="25">
        <f>SUM(G39)</f>
        <v>0</v>
      </c>
      <c r="H40" s="7">
        <f>SUM(H39:H39)</f>
        <v>0</v>
      </c>
      <c r="I40" s="33"/>
      <c r="J40" s="33"/>
    </row>
    <row r="41" spans="1:10" x14ac:dyDescent="0.3">
      <c r="A41" s="36" t="s">
        <v>47</v>
      </c>
      <c r="B41" s="26" t="s">
        <v>25</v>
      </c>
      <c r="C41" s="3" t="s">
        <v>6</v>
      </c>
      <c r="D41" s="21">
        <v>10</v>
      </c>
      <c r="E41" s="2"/>
      <c r="F41" s="2"/>
      <c r="G41" s="2">
        <f t="shared" ref="G41:G42" si="14">D41*E41</f>
        <v>0</v>
      </c>
      <c r="H41" s="18">
        <f t="shared" ref="H41:H42" si="15">D41*F41</f>
        <v>0</v>
      </c>
      <c r="I41" s="33"/>
      <c r="J41" s="33"/>
    </row>
    <row r="42" spans="1:10" x14ac:dyDescent="0.3">
      <c r="A42" s="36"/>
      <c r="B42" s="26" t="s">
        <v>48</v>
      </c>
      <c r="C42" s="3" t="s">
        <v>6</v>
      </c>
      <c r="D42" s="21">
        <v>3</v>
      </c>
      <c r="E42" s="2"/>
      <c r="F42" s="2"/>
      <c r="G42" s="2">
        <f t="shared" si="14"/>
        <v>0</v>
      </c>
      <c r="H42" s="18">
        <f t="shared" si="15"/>
        <v>0</v>
      </c>
      <c r="I42" s="33"/>
      <c r="J42" s="33"/>
    </row>
    <row r="43" spans="1:10" x14ac:dyDescent="0.3">
      <c r="A43" s="37" t="s">
        <v>8</v>
      </c>
      <c r="B43" s="38"/>
      <c r="C43" s="24"/>
      <c r="D43" s="25">
        <f>SUM(D41:D42)</f>
        <v>13</v>
      </c>
      <c r="E43" s="7"/>
      <c r="F43" s="6"/>
      <c r="G43" s="7">
        <f>SUM(G41:G42)</f>
        <v>0</v>
      </c>
      <c r="H43" s="7">
        <f>SUM(H41:H42)</f>
        <v>0</v>
      </c>
      <c r="I43" s="33"/>
      <c r="J43" s="33"/>
    </row>
    <row r="44" spans="1:10" x14ac:dyDescent="0.3">
      <c r="A44" s="35" t="s">
        <v>49</v>
      </c>
      <c r="B44" s="20" t="s">
        <v>4</v>
      </c>
      <c r="C44" s="3" t="s">
        <v>7</v>
      </c>
      <c r="D44" s="21">
        <v>17</v>
      </c>
      <c r="E44" s="2"/>
      <c r="F44" s="2"/>
      <c r="G44" s="2">
        <f t="shared" ref="G44:G46" si="16">D44*E44</f>
        <v>0</v>
      </c>
      <c r="H44" s="18">
        <f t="shared" ref="H44:H46" si="17">D44*F44</f>
        <v>0</v>
      </c>
      <c r="I44" s="33"/>
      <c r="J44" s="33"/>
    </row>
    <row r="45" spans="1:10" x14ac:dyDescent="0.3">
      <c r="A45" s="36"/>
      <c r="B45" s="20" t="s">
        <v>4</v>
      </c>
      <c r="C45" s="3" t="s">
        <v>6</v>
      </c>
      <c r="D45" s="21">
        <v>42</v>
      </c>
      <c r="E45" s="2"/>
      <c r="F45" s="2"/>
      <c r="G45" s="2">
        <f t="shared" si="16"/>
        <v>0</v>
      </c>
      <c r="H45" s="18">
        <f t="shared" si="17"/>
        <v>0</v>
      </c>
      <c r="I45" s="33"/>
      <c r="J45" s="33"/>
    </row>
    <row r="46" spans="1:10" x14ac:dyDescent="0.3">
      <c r="A46" s="36"/>
      <c r="B46" s="20" t="s">
        <v>5</v>
      </c>
      <c r="C46" s="3" t="s">
        <v>6</v>
      </c>
      <c r="D46" s="21">
        <v>6</v>
      </c>
      <c r="E46" s="2"/>
      <c r="F46" s="2"/>
      <c r="G46" s="2">
        <f t="shared" si="16"/>
        <v>0</v>
      </c>
      <c r="H46" s="18">
        <f t="shared" si="17"/>
        <v>0</v>
      </c>
      <c r="I46" s="33"/>
      <c r="J46" s="33"/>
    </row>
    <row r="47" spans="1:10" x14ac:dyDescent="0.3">
      <c r="A47" s="37" t="s">
        <v>8</v>
      </c>
      <c r="B47" s="38"/>
      <c r="C47" s="24"/>
      <c r="D47" s="25">
        <f>SUM(D44:D46)</f>
        <v>65</v>
      </c>
      <c r="E47" s="7"/>
      <c r="F47" s="25"/>
      <c r="G47" s="25">
        <f t="shared" ref="G47" si="18">SUM(G44:G46)</f>
        <v>0</v>
      </c>
      <c r="H47" s="7">
        <f>SUM(H44:H46)</f>
        <v>0</v>
      </c>
      <c r="I47" s="33"/>
      <c r="J47" s="33"/>
    </row>
    <row r="48" spans="1:10" x14ac:dyDescent="0.3">
      <c r="A48" s="3"/>
      <c r="B48" s="30" t="s">
        <v>37</v>
      </c>
      <c r="C48" s="31"/>
      <c r="D48" s="19">
        <f>SUM(D47,D43,D40,D38,D31,D27,D23,D18,D11)</f>
        <v>283</v>
      </c>
      <c r="E48" s="4"/>
      <c r="F48" s="4"/>
      <c r="G48" s="4">
        <f>SUM(G47,G43,G40,G38,G31,G27,G23,G18,G11)</f>
        <v>0</v>
      </c>
      <c r="H48" s="4">
        <f>SUM(H47,H43,H40,H38,H31,H27,H23,H18,H11)</f>
        <v>0</v>
      </c>
      <c r="I48" s="34"/>
      <c r="J48" s="34"/>
    </row>
  </sheetData>
  <autoFilter ref="A3:I3" xr:uid="{00000000-0009-0000-0000-000001000000}"/>
  <mergeCells count="21">
    <mergeCell ref="A1:J1"/>
    <mergeCell ref="I4:I48"/>
    <mergeCell ref="J4:J48"/>
    <mergeCell ref="A44:A46"/>
    <mergeCell ref="A47:B47"/>
    <mergeCell ref="B48:C48"/>
    <mergeCell ref="A38:B38"/>
    <mergeCell ref="A40:B40"/>
    <mergeCell ref="A41:A42"/>
    <mergeCell ref="A43:B43"/>
    <mergeCell ref="A4:A10"/>
    <mergeCell ref="A24:A26"/>
    <mergeCell ref="A27:B27"/>
    <mergeCell ref="A28:A30"/>
    <mergeCell ref="A31:B31"/>
    <mergeCell ref="A32:A37"/>
    <mergeCell ref="A11:B11"/>
    <mergeCell ref="A12:A17"/>
    <mergeCell ref="A18:B18"/>
    <mergeCell ref="A19:A22"/>
    <mergeCell ref="A23:B23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5"/>
  <sheetViews>
    <sheetView workbookViewId="0">
      <selection activeCell="B4" sqref="B4"/>
    </sheetView>
  </sheetViews>
  <sheetFormatPr defaultRowHeight="14.5" x14ac:dyDescent="0.35"/>
  <cols>
    <col min="1" max="1" width="5.7265625" style="13" customWidth="1"/>
    <col min="2" max="2" width="10.54296875" style="13" customWidth="1"/>
    <col min="3" max="3" width="17.81640625" style="13" customWidth="1"/>
    <col min="4" max="11" width="8.81640625" style="13"/>
  </cols>
  <sheetData>
    <row r="2" spans="1:11" ht="17.5" x14ac:dyDescent="0.35">
      <c r="B2" s="8" t="s">
        <v>10</v>
      </c>
      <c r="C2" s="8"/>
    </row>
    <row r="3" spans="1:11" ht="17.5" x14ac:dyDescent="0.35">
      <c r="B3" s="8" t="s">
        <v>54</v>
      </c>
      <c r="C3" s="8"/>
    </row>
    <row r="4" spans="1:11" ht="17.5" x14ac:dyDescent="0.35">
      <c r="B4" s="8" t="s">
        <v>52</v>
      </c>
      <c r="C4" s="8"/>
    </row>
    <row r="5" spans="1:11" ht="18" thickBot="1" x14ac:dyDescent="0.4">
      <c r="B5" s="8"/>
      <c r="C5" s="8"/>
    </row>
    <row r="6" spans="1:11" ht="15" thickBot="1" x14ac:dyDescent="0.4">
      <c r="B6" s="46" t="s">
        <v>11</v>
      </c>
      <c r="C6" s="46" t="s">
        <v>12</v>
      </c>
      <c r="D6" s="48" t="s">
        <v>18</v>
      </c>
      <c r="E6" s="49"/>
      <c r="F6" s="49"/>
      <c r="G6" s="50"/>
      <c r="H6" s="46" t="s">
        <v>13</v>
      </c>
    </row>
    <row r="7" spans="1:11" ht="15" thickBot="1" x14ac:dyDescent="0.4">
      <c r="B7" s="47"/>
      <c r="C7" s="47"/>
      <c r="D7" s="10" t="s">
        <v>14</v>
      </c>
      <c r="E7" s="10" t="s">
        <v>15</v>
      </c>
      <c r="F7" s="10" t="s">
        <v>16</v>
      </c>
      <c r="G7" s="10" t="s">
        <v>17</v>
      </c>
      <c r="H7" s="51"/>
    </row>
    <row r="8" spans="1:11" ht="15" thickBot="1" x14ac:dyDescent="0.4">
      <c r="B8" s="29" t="s">
        <v>53</v>
      </c>
      <c r="C8" s="11" t="s">
        <v>19</v>
      </c>
      <c r="D8" s="9">
        <v>100</v>
      </c>
      <c r="E8" s="10">
        <v>100</v>
      </c>
      <c r="F8" s="10">
        <v>83</v>
      </c>
      <c r="G8" s="10">
        <v>0</v>
      </c>
      <c r="H8" s="12">
        <f>SUM(D8:G8)</f>
        <v>283</v>
      </c>
    </row>
    <row r="9" spans="1:11" x14ac:dyDescent="0.35">
      <c r="I9" s="14">
        <f>'ПРИЛ1_17-7-26'!D28</f>
        <v>1</v>
      </c>
    </row>
    <row r="11" spans="1:11" x14ac:dyDescent="0.35">
      <c r="A11" s="1"/>
      <c r="B11" s="1"/>
      <c r="C11" s="1"/>
      <c r="D11" s="1"/>
      <c r="E11" s="1"/>
      <c r="F11" s="1"/>
      <c r="G11" s="1"/>
      <c r="H11" s="5"/>
      <c r="I11" s="1"/>
      <c r="J11" s="1"/>
      <c r="K11" s="1"/>
    </row>
    <row r="12" spans="1:1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 s="1"/>
      <c r="B13" s="1"/>
      <c r="C13" s="1"/>
      <c r="D13" s="1"/>
      <c r="E13" s="1"/>
      <c r="F13" s="1"/>
      <c r="G13" s="1"/>
      <c r="H13" s="5"/>
      <c r="I13" s="1"/>
      <c r="J13" s="1"/>
      <c r="K13" s="1"/>
    </row>
    <row r="15" spans="1:11" x14ac:dyDescent="0.35">
      <c r="A15" s="1"/>
      <c r="B15" s="1"/>
      <c r="C15" s="1"/>
      <c r="D15" s="1"/>
      <c r="E15" s="1"/>
      <c r="F15" s="1"/>
      <c r="G15" s="1"/>
      <c r="H15" s="5"/>
      <c r="I15" s="1"/>
      <c r="J15" s="1"/>
      <c r="K15" s="1"/>
    </row>
  </sheetData>
  <mergeCells count="4">
    <mergeCell ref="B6:B7"/>
    <mergeCell ref="C6:C7"/>
    <mergeCell ref="D6:G6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ПРИЛ1_17-7-26</vt:lpstr>
      <vt:lpstr>ПРИЛ2_17-7-26</vt:lpstr>
      <vt:lpstr>ПРИЛ3_17-7-26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2006-11-28T10:12:39Z</dcterms:created>
  <dcterms:modified xsi:type="dcterms:W3CDTF">2026-01-07T09:48:45Z</dcterms:modified>
</cp:coreProperties>
</file>