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Корен\1-3-26 МТ\"/>
    </mc:Choice>
  </mc:AlternateContent>
  <xr:revisionPtr revIDLastSave="0" documentId="13_ncr:1_{4B524A1D-D60B-4A69-811D-E14E538DE3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цени'!$A$5:$L$298</definedName>
    <definedName name="_Hlk197939478" localSheetId="1">'Прил 2 дост цени'!$J$302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301" i="7" l="1"/>
  <c r="L301" i="7"/>
  <c r="J301" i="7"/>
  <c r="L300" i="7"/>
  <c r="J300" i="7"/>
  <c r="E297" i="8" l="1"/>
  <c r="E296" i="8"/>
  <c r="K295" i="8"/>
  <c r="L295" i="8" s="1"/>
  <c r="N295" i="8" s="1"/>
  <c r="H295" i="8"/>
  <c r="J295" i="8" s="1"/>
  <c r="K294" i="8"/>
  <c r="H294" i="8"/>
  <c r="L294" i="8" s="1"/>
  <c r="K293" i="8"/>
  <c r="H293" i="8"/>
  <c r="L293" i="8" s="1"/>
  <c r="E292" i="8"/>
  <c r="K291" i="8"/>
  <c r="H291" i="8"/>
  <c r="L291" i="8" s="1"/>
  <c r="L290" i="8"/>
  <c r="N290" i="8" s="1"/>
  <c r="K290" i="8"/>
  <c r="J290" i="8"/>
  <c r="H290" i="8"/>
  <c r="K289" i="8"/>
  <c r="H289" i="8"/>
  <c r="E288" i="8"/>
  <c r="K287" i="8"/>
  <c r="L287" i="8" s="1"/>
  <c r="H287" i="8"/>
  <c r="J287" i="8" s="1"/>
  <c r="K286" i="8"/>
  <c r="H286" i="8"/>
  <c r="L286" i="8" s="1"/>
  <c r="K285" i="8"/>
  <c r="H285" i="8"/>
  <c r="L285" i="8" s="1"/>
  <c r="E284" i="8"/>
  <c r="K283" i="8"/>
  <c r="H283" i="8"/>
  <c r="L283" i="8" s="1"/>
  <c r="L282" i="8"/>
  <c r="N282" i="8" s="1"/>
  <c r="K282" i="8"/>
  <c r="J282" i="8"/>
  <c r="H282" i="8"/>
  <c r="K281" i="8"/>
  <c r="H281" i="8"/>
  <c r="E280" i="8"/>
  <c r="K279" i="8"/>
  <c r="L279" i="8" s="1"/>
  <c r="H279" i="8"/>
  <c r="J279" i="8" s="1"/>
  <c r="K278" i="8"/>
  <c r="H278" i="8"/>
  <c r="L278" i="8" s="1"/>
  <c r="K277" i="8"/>
  <c r="H277" i="8"/>
  <c r="L277" i="8" s="1"/>
  <c r="E276" i="8"/>
  <c r="K275" i="8"/>
  <c r="H275" i="8"/>
  <c r="L275" i="8" s="1"/>
  <c r="L274" i="8"/>
  <c r="N274" i="8" s="1"/>
  <c r="K274" i="8"/>
  <c r="J274" i="8"/>
  <c r="H274" i="8"/>
  <c r="K273" i="8"/>
  <c r="H273" i="8"/>
  <c r="H276" i="8" s="1"/>
  <c r="E272" i="8"/>
  <c r="K271" i="8"/>
  <c r="L271" i="8" s="1"/>
  <c r="H271" i="8"/>
  <c r="J271" i="8" s="1"/>
  <c r="K270" i="8"/>
  <c r="J270" i="8"/>
  <c r="H270" i="8"/>
  <c r="L270" i="8" s="1"/>
  <c r="N270" i="8" s="1"/>
  <c r="K269" i="8"/>
  <c r="H269" i="8"/>
  <c r="L269" i="8" s="1"/>
  <c r="L272" i="8" s="1"/>
  <c r="E268" i="8"/>
  <c r="K267" i="8"/>
  <c r="H267" i="8"/>
  <c r="L267" i="8" s="1"/>
  <c r="L266" i="8"/>
  <c r="N266" i="8" s="1"/>
  <c r="K266" i="8"/>
  <c r="J266" i="8"/>
  <c r="H266" i="8"/>
  <c r="K265" i="8"/>
  <c r="H265" i="8"/>
  <c r="E263" i="8"/>
  <c r="K262" i="8"/>
  <c r="H262" i="8"/>
  <c r="L262" i="8" s="1"/>
  <c r="L261" i="8"/>
  <c r="N261" i="8" s="1"/>
  <c r="K261" i="8"/>
  <c r="H261" i="8"/>
  <c r="J261" i="8" s="1"/>
  <c r="K260" i="8"/>
  <c r="H260" i="8"/>
  <c r="K259" i="8"/>
  <c r="H259" i="8"/>
  <c r="L259" i="8" s="1"/>
  <c r="K258" i="8"/>
  <c r="L258" i="8" s="1"/>
  <c r="H258" i="8"/>
  <c r="J258" i="8" s="1"/>
  <c r="K257" i="8"/>
  <c r="J257" i="8"/>
  <c r="H257" i="8"/>
  <c r="L257" i="8" s="1"/>
  <c r="E256" i="8"/>
  <c r="L255" i="8"/>
  <c r="K255" i="8"/>
  <c r="J255" i="8"/>
  <c r="H255" i="8"/>
  <c r="K254" i="8"/>
  <c r="H254" i="8"/>
  <c r="L254" i="8" s="1"/>
  <c r="L253" i="8"/>
  <c r="K253" i="8"/>
  <c r="H253" i="8"/>
  <c r="J253" i="8" s="1"/>
  <c r="K252" i="8"/>
  <c r="H252" i="8"/>
  <c r="K251" i="8"/>
  <c r="H251" i="8"/>
  <c r="L251" i="8" s="1"/>
  <c r="K250" i="8"/>
  <c r="L250" i="8" s="1"/>
  <c r="J250" i="8"/>
  <c r="H250" i="8"/>
  <c r="E249" i="8"/>
  <c r="N248" i="8"/>
  <c r="L248" i="8"/>
  <c r="K248" i="8"/>
  <c r="H248" i="8"/>
  <c r="J248" i="8" s="1"/>
  <c r="L247" i="8"/>
  <c r="N247" i="8" s="1"/>
  <c r="K247" i="8"/>
  <c r="J247" i="8"/>
  <c r="H247" i="8"/>
  <c r="K246" i="8"/>
  <c r="H246" i="8"/>
  <c r="L246" i="8" s="1"/>
  <c r="L245" i="8"/>
  <c r="N245" i="8" s="1"/>
  <c r="K245" i="8"/>
  <c r="H245" i="8"/>
  <c r="J245" i="8" s="1"/>
  <c r="K244" i="8"/>
  <c r="H244" i="8"/>
  <c r="K243" i="8"/>
  <c r="H243" i="8"/>
  <c r="L243" i="8" s="1"/>
  <c r="E242" i="8"/>
  <c r="K241" i="8"/>
  <c r="J241" i="8"/>
  <c r="H241" i="8"/>
  <c r="L241" i="8" s="1"/>
  <c r="N241" i="8" s="1"/>
  <c r="L240" i="8"/>
  <c r="K240" i="8"/>
  <c r="H240" i="8"/>
  <c r="J240" i="8" s="1"/>
  <c r="N240" i="8" s="1"/>
  <c r="L239" i="8"/>
  <c r="N239" i="8" s="1"/>
  <c r="K239" i="8"/>
  <c r="J239" i="8"/>
  <c r="H239" i="8"/>
  <c r="K238" i="8"/>
  <c r="H238" i="8"/>
  <c r="L238" i="8" s="1"/>
  <c r="L237" i="8"/>
  <c r="N237" i="8" s="1"/>
  <c r="K237" i="8"/>
  <c r="J237" i="8"/>
  <c r="H237" i="8"/>
  <c r="K236" i="8"/>
  <c r="H236" i="8"/>
  <c r="E235" i="8"/>
  <c r="K234" i="8"/>
  <c r="L234" i="8" s="1"/>
  <c r="N234" i="8" s="1"/>
  <c r="J234" i="8"/>
  <c r="H234" i="8"/>
  <c r="K233" i="8"/>
  <c r="J233" i="8"/>
  <c r="H233" i="8"/>
  <c r="L233" i="8" s="1"/>
  <c r="N233" i="8" s="1"/>
  <c r="L232" i="8"/>
  <c r="K232" i="8"/>
  <c r="H232" i="8"/>
  <c r="J232" i="8" s="1"/>
  <c r="N232" i="8" s="1"/>
  <c r="L231" i="8"/>
  <c r="N231" i="8" s="1"/>
  <c r="K231" i="8"/>
  <c r="J231" i="8"/>
  <c r="H231" i="8"/>
  <c r="K230" i="8"/>
  <c r="H230" i="8"/>
  <c r="L230" i="8" s="1"/>
  <c r="L229" i="8"/>
  <c r="K229" i="8"/>
  <c r="H229" i="8"/>
  <c r="J229" i="8" s="1"/>
  <c r="E228" i="8"/>
  <c r="K227" i="8"/>
  <c r="H227" i="8"/>
  <c r="L227" i="8" s="1"/>
  <c r="K226" i="8"/>
  <c r="L226" i="8" s="1"/>
  <c r="N226" i="8" s="1"/>
  <c r="J226" i="8"/>
  <c r="H226" i="8"/>
  <c r="K225" i="8"/>
  <c r="J225" i="8"/>
  <c r="H225" i="8"/>
  <c r="L225" i="8" s="1"/>
  <c r="N225" i="8" s="1"/>
  <c r="N224" i="8"/>
  <c r="L224" i="8"/>
  <c r="K224" i="8"/>
  <c r="J224" i="8"/>
  <c r="H224" i="8"/>
  <c r="L223" i="8"/>
  <c r="K223" i="8"/>
  <c r="J223" i="8"/>
  <c r="H223" i="8"/>
  <c r="K222" i="8"/>
  <c r="H222" i="8"/>
  <c r="L222" i="8" s="1"/>
  <c r="E221" i="8"/>
  <c r="K220" i="8"/>
  <c r="H220" i="8"/>
  <c r="K219" i="8"/>
  <c r="H219" i="8"/>
  <c r="L219" i="8" s="1"/>
  <c r="K218" i="8"/>
  <c r="L218" i="8" s="1"/>
  <c r="N218" i="8" s="1"/>
  <c r="J218" i="8"/>
  <c r="H218" i="8"/>
  <c r="K217" i="8"/>
  <c r="J217" i="8"/>
  <c r="H217" i="8"/>
  <c r="L217" i="8" s="1"/>
  <c r="N217" i="8" s="1"/>
  <c r="N216" i="8"/>
  <c r="L216" i="8"/>
  <c r="K216" i="8"/>
  <c r="J216" i="8"/>
  <c r="H216" i="8"/>
  <c r="L215" i="8"/>
  <c r="K215" i="8"/>
  <c r="J215" i="8"/>
  <c r="H215" i="8"/>
  <c r="H221" i="8" s="1"/>
  <c r="E214" i="8"/>
  <c r="L213" i="8"/>
  <c r="N213" i="8" s="1"/>
  <c r="K213" i="8"/>
  <c r="H213" i="8"/>
  <c r="J213" i="8" s="1"/>
  <c r="K212" i="8"/>
  <c r="H212" i="8"/>
  <c r="K211" i="8"/>
  <c r="H211" i="8"/>
  <c r="L211" i="8" s="1"/>
  <c r="K210" i="8"/>
  <c r="L210" i="8" s="1"/>
  <c r="N210" i="8" s="1"/>
  <c r="J210" i="8"/>
  <c r="H210" i="8"/>
  <c r="K209" i="8"/>
  <c r="J209" i="8"/>
  <c r="H209" i="8"/>
  <c r="L209" i="8" s="1"/>
  <c r="N209" i="8" s="1"/>
  <c r="N208" i="8"/>
  <c r="L208" i="8"/>
  <c r="K208" i="8"/>
  <c r="J208" i="8"/>
  <c r="H208" i="8"/>
  <c r="E206" i="8"/>
  <c r="K205" i="8"/>
  <c r="L205" i="8" s="1"/>
  <c r="N205" i="8" s="1"/>
  <c r="J205" i="8"/>
  <c r="H205" i="8"/>
  <c r="K204" i="8"/>
  <c r="J204" i="8"/>
  <c r="H204" i="8"/>
  <c r="L204" i="8" s="1"/>
  <c r="N204" i="8" s="1"/>
  <c r="L203" i="8"/>
  <c r="K203" i="8"/>
  <c r="H203" i="8"/>
  <c r="J203" i="8" s="1"/>
  <c r="N203" i="8" s="1"/>
  <c r="L202" i="8"/>
  <c r="L206" i="8" s="1"/>
  <c r="K202" i="8"/>
  <c r="J202" i="8"/>
  <c r="H202" i="8"/>
  <c r="H206" i="8" s="1"/>
  <c r="E201" i="8"/>
  <c r="L200" i="8"/>
  <c r="K200" i="8"/>
  <c r="H200" i="8"/>
  <c r="J200" i="8" s="1"/>
  <c r="K199" i="8"/>
  <c r="H199" i="8"/>
  <c r="K198" i="8"/>
  <c r="H198" i="8"/>
  <c r="L198" i="8" s="1"/>
  <c r="K197" i="8"/>
  <c r="L197" i="8" s="1"/>
  <c r="J197" i="8"/>
  <c r="H197" i="8"/>
  <c r="E196" i="8"/>
  <c r="N195" i="8"/>
  <c r="L195" i="8"/>
  <c r="K195" i="8"/>
  <c r="J195" i="8"/>
  <c r="H195" i="8"/>
  <c r="L194" i="8"/>
  <c r="K194" i="8"/>
  <c r="J194" i="8"/>
  <c r="H194" i="8"/>
  <c r="K193" i="8"/>
  <c r="H193" i="8"/>
  <c r="L193" i="8" s="1"/>
  <c r="L192" i="8"/>
  <c r="K192" i="8"/>
  <c r="H192" i="8"/>
  <c r="J192" i="8" s="1"/>
  <c r="E191" i="8"/>
  <c r="E207" i="8" s="1"/>
  <c r="K190" i="8"/>
  <c r="H190" i="8"/>
  <c r="L190" i="8" s="1"/>
  <c r="K189" i="8"/>
  <c r="L189" i="8" s="1"/>
  <c r="N189" i="8" s="1"/>
  <c r="J189" i="8"/>
  <c r="H189" i="8"/>
  <c r="K188" i="8"/>
  <c r="J188" i="8"/>
  <c r="H188" i="8"/>
  <c r="L188" i="8" s="1"/>
  <c r="N188" i="8" s="1"/>
  <c r="N187" i="8"/>
  <c r="L187" i="8"/>
  <c r="K187" i="8"/>
  <c r="J187" i="8"/>
  <c r="H187" i="8"/>
  <c r="E186" i="8"/>
  <c r="K185" i="8"/>
  <c r="H185" i="8"/>
  <c r="L185" i="8" s="1"/>
  <c r="L184" i="8"/>
  <c r="N184" i="8" s="1"/>
  <c r="K184" i="8"/>
  <c r="H184" i="8"/>
  <c r="J184" i="8" s="1"/>
  <c r="K183" i="8"/>
  <c r="H183" i="8"/>
  <c r="K182" i="8"/>
  <c r="H182" i="8"/>
  <c r="L182" i="8" s="1"/>
  <c r="E181" i="8"/>
  <c r="K180" i="8"/>
  <c r="J180" i="8"/>
  <c r="H180" i="8"/>
  <c r="L180" i="8" s="1"/>
  <c r="N180" i="8" s="1"/>
  <c r="N179" i="8"/>
  <c r="L179" i="8"/>
  <c r="K179" i="8"/>
  <c r="J179" i="8"/>
  <c r="H179" i="8"/>
  <c r="L178" i="8"/>
  <c r="K178" i="8"/>
  <c r="J178" i="8"/>
  <c r="H178" i="8"/>
  <c r="K177" i="8"/>
  <c r="H177" i="8"/>
  <c r="H181" i="8" s="1"/>
  <c r="E176" i="8"/>
  <c r="K175" i="8"/>
  <c r="H175" i="8"/>
  <c r="K174" i="8"/>
  <c r="H174" i="8"/>
  <c r="L174" i="8" s="1"/>
  <c r="K173" i="8"/>
  <c r="L173" i="8" s="1"/>
  <c r="N173" i="8" s="1"/>
  <c r="J173" i="8"/>
  <c r="H173" i="8"/>
  <c r="K172" i="8"/>
  <c r="J172" i="8"/>
  <c r="H172" i="8"/>
  <c r="H176" i="8" s="1"/>
  <c r="E171" i="8"/>
  <c r="L170" i="8"/>
  <c r="K170" i="8"/>
  <c r="J170" i="8"/>
  <c r="H170" i="8"/>
  <c r="K169" i="8"/>
  <c r="H169" i="8"/>
  <c r="L169" i="8" s="1"/>
  <c r="L168" i="8"/>
  <c r="K168" i="8"/>
  <c r="H168" i="8"/>
  <c r="J168" i="8" s="1"/>
  <c r="K167" i="8"/>
  <c r="H167" i="8"/>
  <c r="E165" i="8"/>
  <c r="E166" i="8" s="1"/>
  <c r="K164" i="8"/>
  <c r="H164" i="8"/>
  <c r="L164" i="8" s="1"/>
  <c r="L163" i="8"/>
  <c r="K163" i="8"/>
  <c r="H163" i="8"/>
  <c r="J163" i="8" s="1"/>
  <c r="K162" i="8"/>
  <c r="H162" i="8"/>
  <c r="H165" i="8" s="1"/>
  <c r="E161" i="8"/>
  <c r="K160" i="8"/>
  <c r="L160" i="8" s="1"/>
  <c r="N160" i="8" s="1"/>
  <c r="J160" i="8"/>
  <c r="H160" i="8"/>
  <c r="K159" i="8"/>
  <c r="J159" i="8"/>
  <c r="H159" i="8"/>
  <c r="L159" i="8" s="1"/>
  <c r="N159" i="8" s="1"/>
  <c r="N158" i="8"/>
  <c r="L158" i="8"/>
  <c r="K158" i="8"/>
  <c r="J158" i="8"/>
  <c r="J161" i="8" s="1"/>
  <c r="H158" i="8"/>
  <c r="H161" i="8" s="1"/>
  <c r="E157" i="8"/>
  <c r="K156" i="8"/>
  <c r="H156" i="8"/>
  <c r="L156" i="8" s="1"/>
  <c r="L155" i="8"/>
  <c r="N155" i="8" s="1"/>
  <c r="K155" i="8"/>
  <c r="H155" i="8"/>
  <c r="J155" i="8" s="1"/>
  <c r="K154" i="8"/>
  <c r="H154" i="8"/>
  <c r="E153" i="8"/>
  <c r="K152" i="8"/>
  <c r="L152" i="8" s="1"/>
  <c r="N152" i="8" s="1"/>
  <c r="J152" i="8"/>
  <c r="H152" i="8"/>
  <c r="K151" i="8"/>
  <c r="J151" i="8"/>
  <c r="H151" i="8"/>
  <c r="L151" i="8" s="1"/>
  <c r="N151" i="8" s="1"/>
  <c r="L150" i="8"/>
  <c r="K150" i="8"/>
  <c r="H150" i="8"/>
  <c r="J150" i="8" s="1"/>
  <c r="J153" i="8" s="1"/>
  <c r="E149" i="8"/>
  <c r="K148" i="8"/>
  <c r="H148" i="8"/>
  <c r="L148" i="8" s="1"/>
  <c r="L147" i="8"/>
  <c r="K147" i="8"/>
  <c r="H147" i="8"/>
  <c r="J147" i="8" s="1"/>
  <c r="K146" i="8"/>
  <c r="H146" i="8"/>
  <c r="E145" i="8"/>
  <c r="K144" i="8"/>
  <c r="L144" i="8" s="1"/>
  <c r="N144" i="8" s="1"/>
  <c r="J144" i="8"/>
  <c r="H144" i="8"/>
  <c r="K143" i="8"/>
  <c r="J143" i="8"/>
  <c r="H143" i="8"/>
  <c r="L143" i="8" s="1"/>
  <c r="N143" i="8" s="1"/>
  <c r="N142" i="8"/>
  <c r="L142" i="8"/>
  <c r="K142" i="8"/>
  <c r="H142" i="8"/>
  <c r="J142" i="8" s="1"/>
  <c r="J145" i="8" s="1"/>
  <c r="E141" i="8"/>
  <c r="K140" i="8"/>
  <c r="H140" i="8"/>
  <c r="L140" i="8" s="1"/>
  <c r="L139" i="8"/>
  <c r="N139" i="8" s="1"/>
  <c r="K139" i="8"/>
  <c r="H139" i="8"/>
  <c r="J139" i="8" s="1"/>
  <c r="K138" i="8"/>
  <c r="H138" i="8"/>
  <c r="E137" i="8"/>
  <c r="K136" i="8"/>
  <c r="L136" i="8" s="1"/>
  <c r="N136" i="8" s="1"/>
  <c r="J136" i="8"/>
  <c r="H136" i="8"/>
  <c r="K135" i="8"/>
  <c r="J135" i="8"/>
  <c r="H135" i="8"/>
  <c r="L135" i="8" s="1"/>
  <c r="N135" i="8" s="1"/>
  <c r="N134" i="8"/>
  <c r="L134" i="8"/>
  <c r="K134" i="8"/>
  <c r="J134" i="8"/>
  <c r="J137" i="8" s="1"/>
  <c r="H134" i="8"/>
  <c r="H137" i="8" s="1"/>
  <c r="E133" i="8"/>
  <c r="E132" i="8"/>
  <c r="K131" i="8"/>
  <c r="L131" i="8" s="1"/>
  <c r="N131" i="8" s="1"/>
  <c r="J131" i="8"/>
  <c r="H131" i="8"/>
  <c r="K130" i="8"/>
  <c r="H130" i="8"/>
  <c r="L130" i="8" s="1"/>
  <c r="N129" i="8"/>
  <c r="L129" i="8"/>
  <c r="K129" i="8"/>
  <c r="J129" i="8"/>
  <c r="H129" i="8"/>
  <c r="H132" i="8" s="1"/>
  <c r="E128" i="8"/>
  <c r="K127" i="8"/>
  <c r="H127" i="8"/>
  <c r="N126" i="8"/>
  <c r="L126" i="8"/>
  <c r="K126" i="8"/>
  <c r="H126" i="8"/>
  <c r="J126" i="8" s="1"/>
  <c r="K125" i="8"/>
  <c r="J125" i="8"/>
  <c r="H125" i="8"/>
  <c r="L125" i="8" s="1"/>
  <c r="E124" i="8"/>
  <c r="N123" i="8"/>
  <c r="L123" i="8"/>
  <c r="K123" i="8"/>
  <c r="J123" i="8"/>
  <c r="H123" i="8"/>
  <c r="K122" i="8"/>
  <c r="H122" i="8"/>
  <c r="L122" i="8" s="1"/>
  <c r="N121" i="8"/>
  <c r="L121" i="8"/>
  <c r="K121" i="8"/>
  <c r="J121" i="8"/>
  <c r="H121" i="8"/>
  <c r="H120" i="8"/>
  <c r="E120" i="8"/>
  <c r="K119" i="8"/>
  <c r="H119" i="8"/>
  <c r="L118" i="8"/>
  <c r="N118" i="8" s="1"/>
  <c r="K118" i="8"/>
  <c r="H118" i="8"/>
  <c r="J118" i="8" s="1"/>
  <c r="K117" i="8"/>
  <c r="J117" i="8"/>
  <c r="H117" i="8"/>
  <c r="E116" i="8"/>
  <c r="K115" i="8"/>
  <c r="L115" i="8" s="1"/>
  <c r="N115" i="8" s="1"/>
  <c r="J115" i="8"/>
  <c r="H115" i="8"/>
  <c r="K114" i="8"/>
  <c r="J114" i="8"/>
  <c r="H114" i="8"/>
  <c r="L114" i="8" s="1"/>
  <c r="N113" i="8"/>
  <c r="L113" i="8"/>
  <c r="K113" i="8"/>
  <c r="J113" i="8"/>
  <c r="H113" i="8"/>
  <c r="H116" i="8" s="1"/>
  <c r="E112" i="8"/>
  <c r="K111" i="8"/>
  <c r="H111" i="8"/>
  <c r="L110" i="8"/>
  <c r="N110" i="8" s="1"/>
  <c r="K110" i="8"/>
  <c r="H110" i="8"/>
  <c r="J110" i="8" s="1"/>
  <c r="K109" i="8"/>
  <c r="H109" i="8"/>
  <c r="E108" i="8"/>
  <c r="K107" i="8"/>
  <c r="L107" i="8" s="1"/>
  <c r="N107" i="8" s="1"/>
  <c r="J107" i="8"/>
  <c r="H107" i="8"/>
  <c r="K106" i="8"/>
  <c r="H106" i="8"/>
  <c r="L106" i="8" s="1"/>
  <c r="N105" i="8"/>
  <c r="L105" i="8"/>
  <c r="K105" i="8"/>
  <c r="J105" i="8"/>
  <c r="H105" i="8"/>
  <c r="H108" i="8" s="1"/>
  <c r="E104" i="8"/>
  <c r="K103" i="8"/>
  <c r="H103" i="8"/>
  <c r="N102" i="8"/>
  <c r="L102" i="8"/>
  <c r="K102" i="8"/>
  <c r="H102" i="8"/>
  <c r="J102" i="8" s="1"/>
  <c r="K101" i="8"/>
  <c r="H101" i="8"/>
  <c r="L101" i="8" s="1"/>
  <c r="E99" i="8"/>
  <c r="K98" i="8"/>
  <c r="H98" i="8"/>
  <c r="L97" i="8"/>
  <c r="N97" i="8" s="1"/>
  <c r="K97" i="8"/>
  <c r="H97" i="8"/>
  <c r="J97" i="8" s="1"/>
  <c r="K96" i="8"/>
  <c r="H96" i="8"/>
  <c r="E95" i="8"/>
  <c r="K94" i="8"/>
  <c r="L94" i="8" s="1"/>
  <c r="N94" i="8" s="1"/>
  <c r="J94" i="8"/>
  <c r="H94" i="8"/>
  <c r="K93" i="8"/>
  <c r="H93" i="8"/>
  <c r="L93" i="8" s="1"/>
  <c r="N92" i="8"/>
  <c r="L92" i="8"/>
  <c r="K92" i="8"/>
  <c r="J92" i="8"/>
  <c r="H92" i="8"/>
  <c r="H95" i="8" s="1"/>
  <c r="E91" i="8"/>
  <c r="K90" i="8"/>
  <c r="H90" i="8"/>
  <c r="N89" i="8"/>
  <c r="L89" i="8"/>
  <c r="K89" i="8"/>
  <c r="H89" i="8"/>
  <c r="J89" i="8" s="1"/>
  <c r="K88" i="8"/>
  <c r="H88" i="8"/>
  <c r="L88" i="8" s="1"/>
  <c r="E87" i="8"/>
  <c r="K86" i="8"/>
  <c r="L86" i="8" s="1"/>
  <c r="N86" i="8" s="1"/>
  <c r="J86" i="8"/>
  <c r="H86" i="8"/>
  <c r="K85" i="8"/>
  <c r="J85" i="8"/>
  <c r="H85" i="8"/>
  <c r="L85" i="8" s="1"/>
  <c r="N84" i="8"/>
  <c r="L84" i="8"/>
  <c r="K84" i="8"/>
  <c r="J84" i="8"/>
  <c r="H84" i="8"/>
  <c r="J83" i="8"/>
  <c r="E83" i="8"/>
  <c r="K82" i="8"/>
  <c r="H82" i="8"/>
  <c r="J82" i="8" s="1"/>
  <c r="K81" i="8"/>
  <c r="L81" i="8" s="1"/>
  <c r="N81" i="8" s="1"/>
  <c r="H81" i="8"/>
  <c r="J81" i="8" s="1"/>
  <c r="K80" i="8"/>
  <c r="J80" i="8"/>
  <c r="H80" i="8"/>
  <c r="L80" i="8" s="1"/>
  <c r="E79" i="8"/>
  <c r="K78" i="8"/>
  <c r="H78" i="8"/>
  <c r="J78" i="8" s="1"/>
  <c r="K77" i="8"/>
  <c r="H77" i="8"/>
  <c r="L77" i="8" s="1"/>
  <c r="K76" i="8"/>
  <c r="L76" i="8" s="1"/>
  <c r="J76" i="8"/>
  <c r="H76" i="8"/>
  <c r="H79" i="8" s="1"/>
  <c r="E75" i="8"/>
  <c r="L74" i="8"/>
  <c r="K74" i="8"/>
  <c r="H74" i="8"/>
  <c r="J74" i="8" s="1"/>
  <c r="N74" i="8" s="1"/>
  <c r="K73" i="8"/>
  <c r="J73" i="8"/>
  <c r="H73" i="8"/>
  <c r="L73" i="8" s="1"/>
  <c r="N73" i="8" s="1"/>
  <c r="K72" i="8"/>
  <c r="J72" i="8"/>
  <c r="J75" i="8" s="1"/>
  <c r="H72" i="8"/>
  <c r="L72" i="8" s="1"/>
  <c r="E71" i="8"/>
  <c r="K70" i="8"/>
  <c r="H70" i="8"/>
  <c r="L70" i="8" s="1"/>
  <c r="K69" i="8"/>
  <c r="H69" i="8"/>
  <c r="L69" i="8" s="1"/>
  <c r="K68" i="8"/>
  <c r="L68" i="8" s="1"/>
  <c r="J68" i="8"/>
  <c r="H68" i="8"/>
  <c r="H71" i="8" s="1"/>
  <c r="E66" i="8"/>
  <c r="K65" i="8"/>
  <c r="H65" i="8"/>
  <c r="L65" i="8" s="1"/>
  <c r="K64" i="8"/>
  <c r="H64" i="8"/>
  <c r="L64" i="8" s="1"/>
  <c r="K63" i="8"/>
  <c r="L63" i="8" s="1"/>
  <c r="J63" i="8"/>
  <c r="H63" i="8"/>
  <c r="H66" i="8" s="1"/>
  <c r="E62" i="8"/>
  <c r="L61" i="8"/>
  <c r="K61" i="8"/>
  <c r="H61" i="8"/>
  <c r="J61" i="8" s="1"/>
  <c r="N61" i="8" s="1"/>
  <c r="K60" i="8"/>
  <c r="J60" i="8"/>
  <c r="H60" i="8"/>
  <c r="L60" i="8" s="1"/>
  <c r="N60" i="8" s="1"/>
  <c r="K59" i="8"/>
  <c r="J59" i="8"/>
  <c r="H59" i="8"/>
  <c r="L59" i="8" s="1"/>
  <c r="E58" i="8"/>
  <c r="K57" i="8"/>
  <c r="H57" i="8"/>
  <c r="J57" i="8" s="1"/>
  <c r="K56" i="8"/>
  <c r="H56" i="8"/>
  <c r="L56" i="8" s="1"/>
  <c r="K55" i="8"/>
  <c r="L55" i="8" s="1"/>
  <c r="J55" i="8"/>
  <c r="H55" i="8"/>
  <c r="H58" i="8" s="1"/>
  <c r="E54" i="8"/>
  <c r="L53" i="8"/>
  <c r="K53" i="8"/>
  <c r="H53" i="8"/>
  <c r="J53" i="8" s="1"/>
  <c r="N53" i="8" s="1"/>
  <c r="K52" i="8"/>
  <c r="J52" i="8"/>
  <c r="H52" i="8"/>
  <c r="L52" i="8" s="1"/>
  <c r="N52" i="8" s="1"/>
  <c r="K51" i="8"/>
  <c r="J51" i="8"/>
  <c r="H51" i="8"/>
  <c r="L51" i="8" s="1"/>
  <c r="E50" i="8"/>
  <c r="K49" i="8"/>
  <c r="H49" i="8"/>
  <c r="J49" i="8" s="1"/>
  <c r="K48" i="8"/>
  <c r="H48" i="8"/>
  <c r="L48" i="8" s="1"/>
  <c r="K47" i="8"/>
  <c r="L47" i="8" s="1"/>
  <c r="J47" i="8"/>
  <c r="H47" i="8"/>
  <c r="H50" i="8" s="1"/>
  <c r="E46" i="8"/>
  <c r="L45" i="8"/>
  <c r="K45" i="8"/>
  <c r="H45" i="8"/>
  <c r="J45" i="8" s="1"/>
  <c r="N45" i="8" s="1"/>
  <c r="K44" i="8"/>
  <c r="J44" i="8"/>
  <c r="H44" i="8"/>
  <c r="L44" i="8" s="1"/>
  <c r="N44" i="8" s="1"/>
  <c r="K43" i="8"/>
  <c r="J43" i="8"/>
  <c r="H43" i="8"/>
  <c r="L43" i="8" s="1"/>
  <c r="E42" i="8"/>
  <c r="K41" i="8"/>
  <c r="H41" i="8"/>
  <c r="J41" i="8" s="1"/>
  <c r="K40" i="8"/>
  <c r="H40" i="8"/>
  <c r="L40" i="8" s="1"/>
  <c r="K39" i="8"/>
  <c r="L39" i="8" s="1"/>
  <c r="J39" i="8"/>
  <c r="H39" i="8"/>
  <c r="H42" i="8" s="1"/>
  <c r="E38" i="8"/>
  <c r="E67" i="8" s="1"/>
  <c r="L37" i="8"/>
  <c r="K37" i="8"/>
  <c r="H37" i="8"/>
  <c r="J37" i="8" s="1"/>
  <c r="N37" i="8" s="1"/>
  <c r="K36" i="8"/>
  <c r="J36" i="8"/>
  <c r="H36" i="8"/>
  <c r="L36" i="8" s="1"/>
  <c r="N36" i="8" s="1"/>
  <c r="K35" i="8"/>
  <c r="J35" i="8"/>
  <c r="J38" i="8" s="1"/>
  <c r="H35" i="8"/>
  <c r="L35" i="8" s="1"/>
  <c r="E34" i="8"/>
  <c r="K33" i="8"/>
  <c r="H33" i="8"/>
  <c r="L33" i="8" s="1"/>
  <c r="L32" i="8"/>
  <c r="K32" i="8"/>
  <c r="H32" i="8"/>
  <c r="J32" i="8" s="1"/>
  <c r="N32" i="8" s="1"/>
  <c r="K31" i="8"/>
  <c r="J31" i="8"/>
  <c r="H31" i="8"/>
  <c r="L31" i="8" s="1"/>
  <c r="N31" i="8" s="1"/>
  <c r="K30" i="8"/>
  <c r="J30" i="8"/>
  <c r="H30" i="8"/>
  <c r="L30" i="8" s="1"/>
  <c r="N30" i="8" s="1"/>
  <c r="L29" i="8"/>
  <c r="N29" i="8" s="1"/>
  <c r="K29" i="8"/>
  <c r="J29" i="8"/>
  <c r="H29" i="8"/>
  <c r="K28" i="8"/>
  <c r="H28" i="8"/>
  <c r="L28" i="8" s="1"/>
  <c r="K27" i="8"/>
  <c r="H27" i="8"/>
  <c r="L27" i="8" s="1"/>
  <c r="K26" i="8"/>
  <c r="L26" i="8" s="1"/>
  <c r="J26" i="8"/>
  <c r="H26" i="8"/>
  <c r="E25" i="8"/>
  <c r="L24" i="8"/>
  <c r="N24" i="8" s="1"/>
  <c r="K24" i="8"/>
  <c r="J24" i="8"/>
  <c r="H24" i="8"/>
  <c r="K23" i="8"/>
  <c r="H23" i="8"/>
  <c r="L23" i="8" s="1"/>
  <c r="L22" i="8"/>
  <c r="K22" i="8"/>
  <c r="H22" i="8"/>
  <c r="J22" i="8" s="1"/>
  <c r="N22" i="8" s="1"/>
  <c r="K21" i="8"/>
  <c r="L21" i="8" s="1"/>
  <c r="N21" i="8" s="1"/>
  <c r="J21" i="8"/>
  <c r="H21" i="8"/>
  <c r="K20" i="8"/>
  <c r="H20" i="8"/>
  <c r="L20" i="8" s="1"/>
  <c r="N19" i="8"/>
  <c r="L19" i="8"/>
  <c r="K19" i="8"/>
  <c r="J19" i="8"/>
  <c r="H19" i="8"/>
  <c r="K18" i="8"/>
  <c r="J18" i="8"/>
  <c r="H18" i="8"/>
  <c r="L18" i="8" s="1"/>
  <c r="N18" i="8" s="1"/>
  <c r="K17" i="8"/>
  <c r="J17" i="8"/>
  <c r="H17" i="8"/>
  <c r="L17" i="8" s="1"/>
  <c r="E16" i="8"/>
  <c r="K15" i="8"/>
  <c r="H15" i="8"/>
  <c r="L15" i="8" s="1"/>
  <c r="N14" i="8"/>
  <c r="L14" i="8"/>
  <c r="K14" i="8"/>
  <c r="J14" i="8"/>
  <c r="H14" i="8"/>
  <c r="K13" i="8"/>
  <c r="J13" i="8"/>
  <c r="H13" i="8"/>
  <c r="L13" i="8" s="1"/>
  <c r="N13" i="8" s="1"/>
  <c r="K12" i="8"/>
  <c r="H12" i="8"/>
  <c r="L12" i="8" s="1"/>
  <c r="L11" i="8"/>
  <c r="N11" i="8" s="1"/>
  <c r="K11" i="8"/>
  <c r="J11" i="8"/>
  <c r="H11" i="8"/>
  <c r="K10" i="8"/>
  <c r="H10" i="8"/>
  <c r="J10" i="8" s="1"/>
  <c r="L9" i="8"/>
  <c r="K9" i="8"/>
  <c r="H9" i="8"/>
  <c r="J9" i="8" s="1"/>
  <c r="N9" i="8" s="1"/>
  <c r="K8" i="8"/>
  <c r="L8" i="8" s="1"/>
  <c r="J8" i="8"/>
  <c r="H8" i="8"/>
  <c r="E99" i="7"/>
  <c r="K98" i="7"/>
  <c r="H98" i="7"/>
  <c r="K97" i="7"/>
  <c r="H97" i="7"/>
  <c r="K96" i="7"/>
  <c r="H96" i="7"/>
  <c r="J96" i="7" s="1"/>
  <c r="E95" i="7"/>
  <c r="K94" i="7"/>
  <c r="H94" i="7"/>
  <c r="L94" i="7" s="1"/>
  <c r="K93" i="7"/>
  <c r="H93" i="7"/>
  <c r="K92" i="7"/>
  <c r="H92" i="7"/>
  <c r="J92" i="7" s="1"/>
  <c r="E91" i="7"/>
  <c r="K90" i="7"/>
  <c r="H90" i="7"/>
  <c r="K89" i="7"/>
  <c r="H89" i="7"/>
  <c r="K88" i="7"/>
  <c r="H88" i="7"/>
  <c r="E87" i="7"/>
  <c r="K86" i="7"/>
  <c r="H86" i="7"/>
  <c r="K85" i="7"/>
  <c r="H85" i="7"/>
  <c r="L85" i="7" s="1"/>
  <c r="K84" i="7"/>
  <c r="H84" i="7"/>
  <c r="J84" i="7" s="1"/>
  <c r="E83" i="7"/>
  <c r="K82" i="7"/>
  <c r="H82" i="7"/>
  <c r="J82" i="7" s="1"/>
  <c r="K81" i="7"/>
  <c r="H81" i="7"/>
  <c r="K80" i="7"/>
  <c r="H80" i="7"/>
  <c r="J80" i="7" s="1"/>
  <c r="E79" i="7"/>
  <c r="K78" i="7"/>
  <c r="H78" i="7"/>
  <c r="K77" i="7"/>
  <c r="H77" i="7"/>
  <c r="J77" i="7" s="1"/>
  <c r="K76" i="7"/>
  <c r="H76" i="7"/>
  <c r="J76" i="7" s="1"/>
  <c r="E75" i="7"/>
  <c r="K74" i="7"/>
  <c r="H74" i="7"/>
  <c r="J74" i="7" s="1"/>
  <c r="K73" i="7"/>
  <c r="H73" i="7"/>
  <c r="K72" i="7"/>
  <c r="H72" i="7"/>
  <c r="E71" i="7"/>
  <c r="K70" i="7"/>
  <c r="H70" i="7"/>
  <c r="K69" i="7"/>
  <c r="H69" i="7"/>
  <c r="J69" i="7" s="1"/>
  <c r="K68" i="7"/>
  <c r="H68" i="7"/>
  <c r="J68" i="7" s="1"/>
  <c r="E296" i="7"/>
  <c r="K295" i="7"/>
  <c r="H295" i="7"/>
  <c r="K294" i="7"/>
  <c r="H294" i="7"/>
  <c r="J294" i="7" s="1"/>
  <c r="K293" i="7"/>
  <c r="H293" i="7"/>
  <c r="J293" i="7" s="1"/>
  <c r="E292" i="7"/>
  <c r="K291" i="7"/>
  <c r="H291" i="7"/>
  <c r="J291" i="7" s="1"/>
  <c r="K290" i="7"/>
  <c r="H290" i="7"/>
  <c r="K289" i="7"/>
  <c r="H289" i="7"/>
  <c r="E288" i="7"/>
  <c r="K287" i="7"/>
  <c r="H287" i="7"/>
  <c r="K286" i="7"/>
  <c r="H286" i="7"/>
  <c r="J286" i="7" s="1"/>
  <c r="K285" i="7"/>
  <c r="H285" i="7"/>
  <c r="E284" i="7"/>
  <c r="K283" i="7"/>
  <c r="H283" i="7"/>
  <c r="J283" i="7" s="1"/>
  <c r="K282" i="7"/>
  <c r="H282" i="7"/>
  <c r="K281" i="7"/>
  <c r="H281" i="7"/>
  <c r="E280" i="7"/>
  <c r="K279" i="7"/>
  <c r="H279" i="7"/>
  <c r="K278" i="7"/>
  <c r="H278" i="7"/>
  <c r="J278" i="7" s="1"/>
  <c r="K277" i="7"/>
  <c r="H277" i="7"/>
  <c r="J277" i="7" s="1"/>
  <c r="E276" i="7"/>
  <c r="K275" i="7"/>
  <c r="H275" i="7"/>
  <c r="J275" i="7" s="1"/>
  <c r="K274" i="7"/>
  <c r="H274" i="7"/>
  <c r="K273" i="7"/>
  <c r="H273" i="7"/>
  <c r="J273" i="7" s="1"/>
  <c r="E272" i="7"/>
  <c r="K271" i="7"/>
  <c r="H271" i="7"/>
  <c r="K270" i="7"/>
  <c r="H270" i="7"/>
  <c r="J270" i="7" s="1"/>
  <c r="K269" i="7"/>
  <c r="H269" i="7"/>
  <c r="J269" i="7" s="1"/>
  <c r="E268" i="7"/>
  <c r="K267" i="7"/>
  <c r="H267" i="7"/>
  <c r="J267" i="7" s="1"/>
  <c r="K266" i="7"/>
  <c r="H266" i="7"/>
  <c r="K265" i="7"/>
  <c r="H265" i="7"/>
  <c r="J265" i="7" s="1"/>
  <c r="E16" i="7"/>
  <c r="K15" i="7"/>
  <c r="H15" i="7"/>
  <c r="J15" i="7" s="1"/>
  <c r="K14" i="7"/>
  <c r="H14" i="7"/>
  <c r="K13" i="7"/>
  <c r="H13" i="7"/>
  <c r="J13" i="7" s="1"/>
  <c r="K12" i="7"/>
  <c r="H12" i="7"/>
  <c r="J12" i="7" s="1"/>
  <c r="K11" i="7"/>
  <c r="H11" i="7"/>
  <c r="K10" i="7"/>
  <c r="H10" i="7"/>
  <c r="J10" i="7" s="1"/>
  <c r="K9" i="7"/>
  <c r="H9" i="7"/>
  <c r="K8" i="7"/>
  <c r="H8" i="7"/>
  <c r="E221" i="7"/>
  <c r="K212" i="7"/>
  <c r="H212" i="7"/>
  <c r="K211" i="7"/>
  <c r="H211" i="7"/>
  <c r="K210" i="7"/>
  <c r="H210" i="7"/>
  <c r="J210" i="7" s="1"/>
  <c r="K209" i="7"/>
  <c r="H209" i="7"/>
  <c r="J209" i="7" s="1"/>
  <c r="N80" i="8" l="1"/>
  <c r="N8" i="8"/>
  <c r="N35" i="8"/>
  <c r="L38" i="8"/>
  <c r="N38" i="8" s="1"/>
  <c r="N55" i="8"/>
  <c r="N72" i="8"/>
  <c r="L75" i="8"/>
  <c r="N75" i="8" s="1"/>
  <c r="J66" i="8"/>
  <c r="L71" i="8"/>
  <c r="N68" i="8"/>
  <c r="L34" i="8"/>
  <c r="N26" i="8"/>
  <c r="J46" i="8"/>
  <c r="N64" i="8"/>
  <c r="N39" i="8"/>
  <c r="N51" i="8"/>
  <c r="L54" i="8"/>
  <c r="N54" i="8" s="1"/>
  <c r="N76" i="8"/>
  <c r="N43" i="8"/>
  <c r="L46" i="8"/>
  <c r="N46" i="8" s="1"/>
  <c r="N63" i="8"/>
  <c r="L66" i="8"/>
  <c r="J54" i="8"/>
  <c r="N65" i="8"/>
  <c r="N70" i="8"/>
  <c r="N47" i="8"/>
  <c r="N59" i="8"/>
  <c r="L62" i="8"/>
  <c r="N62" i="8" s="1"/>
  <c r="J16" i="8"/>
  <c r="N17" i="8"/>
  <c r="L25" i="8"/>
  <c r="J62" i="8"/>
  <c r="J65" i="8"/>
  <c r="J15" i="8"/>
  <c r="N15" i="8" s="1"/>
  <c r="J20" i="8"/>
  <c r="N20" i="8" s="1"/>
  <c r="J33" i="8"/>
  <c r="N33" i="8" s="1"/>
  <c r="H38" i="8"/>
  <c r="H46" i="8"/>
  <c r="H54" i="8"/>
  <c r="H62" i="8"/>
  <c r="H75" i="8"/>
  <c r="H87" i="8"/>
  <c r="J88" i="8"/>
  <c r="J91" i="8" s="1"/>
  <c r="J101" i="8"/>
  <c r="J116" i="8"/>
  <c r="J122" i="8"/>
  <c r="N125" i="8"/>
  <c r="L132" i="8"/>
  <c r="L153" i="8"/>
  <c r="N153" i="8" s="1"/>
  <c r="L212" i="8"/>
  <c r="J212" i="8"/>
  <c r="N223" i="8"/>
  <c r="N258" i="8"/>
  <c r="L90" i="8"/>
  <c r="N90" i="8" s="1"/>
  <c r="J90" i="8"/>
  <c r="J23" i="8"/>
  <c r="N23" i="8" s="1"/>
  <c r="J70" i="8"/>
  <c r="L127" i="8"/>
  <c r="N127" i="8" s="1"/>
  <c r="J127" i="8"/>
  <c r="J128" i="8" s="1"/>
  <c r="L220" i="8"/>
  <c r="N220" i="8" s="1"/>
  <c r="J220" i="8"/>
  <c r="L10" i="8"/>
  <c r="N10" i="8" s="1"/>
  <c r="L41" i="8"/>
  <c r="N41" i="8" s="1"/>
  <c r="L49" i="8"/>
  <c r="N49" i="8" s="1"/>
  <c r="L57" i="8"/>
  <c r="N57" i="8" s="1"/>
  <c r="L78" i="8"/>
  <c r="N78" i="8" s="1"/>
  <c r="J87" i="8"/>
  <c r="H91" i="8"/>
  <c r="L98" i="8"/>
  <c r="J98" i="8"/>
  <c r="H104" i="8"/>
  <c r="N106" i="8"/>
  <c r="L111" i="8"/>
  <c r="N111" i="8" s="1"/>
  <c r="J111" i="8"/>
  <c r="L138" i="8"/>
  <c r="J138" i="8"/>
  <c r="H141" i="8"/>
  <c r="N147" i="8"/>
  <c r="N150" i="8"/>
  <c r="L154" i="8"/>
  <c r="J154" i="8"/>
  <c r="H157" i="8"/>
  <c r="N170" i="8"/>
  <c r="N194" i="8"/>
  <c r="N200" i="8"/>
  <c r="N215" i="8"/>
  <c r="L235" i="8"/>
  <c r="N229" i="8"/>
  <c r="N255" i="8"/>
  <c r="L280" i="8"/>
  <c r="L281" i="8"/>
  <c r="J281" i="8"/>
  <c r="N287" i="8"/>
  <c r="L103" i="8"/>
  <c r="N103" i="8" s="1"/>
  <c r="J103" i="8"/>
  <c r="N211" i="8"/>
  <c r="J28" i="8"/>
  <c r="N28" i="8" s="1"/>
  <c r="N88" i="8"/>
  <c r="L108" i="8"/>
  <c r="N122" i="8"/>
  <c r="L137" i="8"/>
  <c r="N137" i="8" s="1"/>
  <c r="H171" i="8"/>
  <c r="L167" i="8"/>
  <c r="J167" i="8"/>
  <c r="J171" i="8" s="1"/>
  <c r="N279" i="8"/>
  <c r="J12" i="8"/>
  <c r="N12" i="8" s="1"/>
  <c r="J27" i="8"/>
  <c r="J34" i="8" s="1"/>
  <c r="J40" i="8"/>
  <c r="N40" i="8" s="1"/>
  <c r="J48" i="8"/>
  <c r="N48" i="8" s="1"/>
  <c r="J56" i="8"/>
  <c r="J58" i="8" s="1"/>
  <c r="J64" i="8"/>
  <c r="J69" i="8"/>
  <c r="J71" i="8" s="1"/>
  <c r="J77" i="8"/>
  <c r="N77" i="8" s="1"/>
  <c r="J93" i="8"/>
  <c r="N93" i="8" s="1"/>
  <c r="L96" i="8"/>
  <c r="J106" i="8"/>
  <c r="L109" i="8"/>
  <c r="L116" i="8"/>
  <c r="N116" i="8" s="1"/>
  <c r="H124" i="8"/>
  <c r="H128" i="8"/>
  <c r="N163" i="8"/>
  <c r="L183" i="8"/>
  <c r="L186" i="8" s="1"/>
  <c r="J183" i="8"/>
  <c r="H186" i="8"/>
  <c r="N197" i="8"/>
  <c r="L221" i="8"/>
  <c r="E264" i="8"/>
  <c r="L244" i="8"/>
  <c r="N244" i="8" s="1"/>
  <c r="H249" i="8"/>
  <c r="J244" i="8"/>
  <c r="H256" i="8"/>
  <c r="H284" i="8"/>
  <c r="L162" i="8"/>
  <c r="J162" i="8"/>
  <c r="L191" i="8"/>
  <c r="L214" i="8"/>
  <c r="N214" i="8" s="1"/>
  <c r="N101" i="8"/>
  <c r="L252" i="8"/>
  <c r="N252" i="8" s="1"/>
  <c r="J252" i="8"/>
  <c r="L273" i="8"/>
  <c r="J273" i="8"/>
  <c r="L82" i="8"/>
  <c r="N82" i="8" s="1"/>
  <c r="L87" i="8"/>
  <c r="N87" i="8" s="1"/>
  <c r="L91" i="8"/>
  <c r="N91" i="8" s="1"/>
  <c r="J96" i="8"/>
  <c r="E100" i="8"/>
  <c r="E298" i="8" s="1"/>
  <c r="L104" i="8"/>
  <c r="J109" i="8"/>
  <c r="J112" i="8" s="1"/>
  <c r="J124" i="8"/>
  <c r="J130" i="8"/>
  <c r="N130" i="8" s="1"/>
  <c r="N168" i="8"/>
  <c r="L196" i="8"/>
  <c r="N192" i="8"/>
  <c r="L228" i="8"/>
  <c r="H242" i="8"/>
  <c r="L236" i="8"/>
  <c r="J236" i="8"/>
  <c r="N253" i="8"/>
  <c r="L260" i="8"/>
  <c r="N260" i="8" s="1"/>
  <c r="J260" i="8"/>
  <c r="H263" i="8"/>
  <c r="N277" i="8"/>
  <c r="L288" i="8"/>
  <c r="L289" i="8"/>
  <c r="J289" i="8"/>
  <c r="L95" i="8"/>
  <c r="H99" i="8"/>
  <c r="H112" i="8"/>
  <c r="N114" i="8"/>
  <c r="L119" i="8"/>
  <c r="J119" i="8"/>
  <c r="J120" i="8" s="1"/>
  <c r="L128" i="8"/>
  <c r="L145" i="8"/>
  <c r="N145" i="8" s="1"/>
  <c r="L175" i="8"/>
  <c r="J175" i="8"/>
  <c r="N193" i="8"/>
  <c r="J206" i="8"/>
  <c r="J214" i="8"/>
  <c r="L256" i="8"/>
  <c r="N250" i="8"/>
  <c r="N257" i="8"/>
  <c r="L263" i="8"/>
  <c r="L265" i="8"/>
  <c r="J265" i="8"/>
  <c r="J268" i="8" s="1"/>
  <c r="H292" i="8"/>
  <c r="H83" i="8"/>
  <c r="N85" i="8"/>
  <c r="J95" i="8"/>
  <c r="J108" i="8"/>
  <c r="L117" i="8"/>
  <c r="L124" i="8"/>
  <c r="L146" i="8"/>
  <c r="J146" i="8"/>
  <c r="J149" i="8" s="1"/>
  <c r="H149" i="8"/>
  <c r="L161" i="8"/>
  <c r="N161" i="8" s="1"/>
  <c r="J176" i="8"/>
  <c r="N178" i="8"/>
  <c r="L199" i="8"/>
  <c r="N199" i="8" s="1"/>
  <c r="J199" i="8"/>
  <c r="N251" i="8"/>
  <c r="J263" i="8"/>
  <c r="H268" i="8"/>
  <c r="N271" i="8"/>
  <c r="N285" i="8"/>
  <c r="L296" i="8"/>
  <c r="H191" i="8"/>
  <c r="H228" i="8"/>
  <c r="H196" i="8"/>
  <c r="J278" i="8"/>
  <c r="N278" i="8" s="1"/>
  <c r="J286" i="8"/>
  <c r="N286" i="8" s="1"/>
  <c r="J294" i="8"/>
  <c r="N294" i="8" s="1"/>
  <c r="J140" i="8"/>
  <c r="N140" i="8" s="1"/>
  <c r="J148" i="8"/>
  <c r="N148" i="8" s="1"/>
  <c r="J156" i="8"/>
  <c r="N156" i="8" s="1"/>
  <c r="J164" i="8"/>
  <c r="N164" i="8" s="1"/>
  <c r="J169" i="8"/>
  <c r="N169" i="8" s="1"/>
  <c r="J177" i="8"/>
  <c r="J181" i="8" s="1"/>
  <c r="J185" i="8"/>
  <c r="N185" i="8" s="1"/>
  <c r="J193" i="8"/>
  <c r="J196" i="8" s="1"/>
  <c r="H201" i="8"/>
  <c r="N202" i="8"/>
  <c r="H214" i="8"/>
  <c r="J222" i="8"/>
  <c r="J228" i="8" s="1"/>
  <c r="J230" i="8"/>
  <c r="J235" i="8" s="1"/>
  <c r="J238" i="8"/>
  <c r="N238" i="8" s="1"/>
  <c r="J246" i="8"/>
  <c r="N246" i="8" s="1"/>
  <c r="J254" i="8"/>
  <c r="N254" i="8" s="1"/>
  <c r="J262" i="8"/>
  <c r="N262" i="8" s="1"/>
  <c r="J267" i="8"/>
  <c r="N267" i="8" s="1"/>
  <c r="J275" i="8"/>
  <c r="N275" i="8" s="1"/>
  <c r="J283" i="8"/>
  <c r="N283" i="8" s="1"/>
  <c r="J291" i="8"/>
  <c r="N291" i="8" s="1"/>
  <c r="H145" i="8"/>
  <c r="H153" i="8"/>
  <c r="L172" i="8"/>
  <c r="J174" i="8"/>
  <c r="N174" i="8" s="1"/>
  <c r="J182" i="8"/>
  <c r="N182" i="8" s="1"/>
  <c r="J190" i="8"/>
  <c r="J191" i="8" s="1"/>
  <c r="J198" i="8"/>
  <c r="N198" i="8" s="1"/>
  <c r="J211" i="8"/>
  <c r="J219" i="8"/>
  <c r="N219" i="8" s="1"/>
  <c r="J227" i="8"/>
  <c r="N227" i="8" s="1"/>
  <c r="H235" i="8"/>
  <c r="J243" i="8"/>
  <c r="N243" i="8" s="1"/>
  <c r="J251" i="8"/>
  <c r="J256" i="8" s="1"/>
  <c r="J259" i="8"/>
  <c r="N259" i="8" s="1"/>
  <c r="H272" i="8"/>
  <c r="H280" i="8"/>
  <c r="H288" i="8"/>
  <c r="H296" i="8"/>
  <c r="L177" i="8"/>
  <c r="J269" i="8"/>
  <c r="J272" i="8" s="1"/>
  <c r="N272" i="8" s="1"/>
  <c r="J277" i="8"/>
  <c r="J285" i="8"/>
  <c r="J288" i="8" s="1"/>
  <c r="J293" i="8"/>
  <c r="L295" i="7"/>
  <c r="L89" i="7"/>
  <c r="L98" i="7"/>
  <c r="L283" i="7"/>
  <c r="L271" i="7"/>
  <c r="L97" i="7"/>
  <c r="L86" i="7"/>
  <c r="L78" i="7"/>
  <c r="H284" i="7"/>
  <c r="H288" i="7"/>
  <c r="L70" i="7"/>
  <c r="L286" i="7"/>
  <c r="N286" i="7" s="1"/>
  <c r="L9" i="7"/>
  <c r="L274" i="7"/>
  <c r="L81" i="7"/>
  <c r="L90" i="7"/>
  <c r="L73" i="7"/>
  <c r="L88" i="7"/>
  <c r="L93" i="7"/>
  <c r="N283" i="7"/>
  <c r="J281" i="7"/>
  <c r="J86" i="7"/>
  <c r="J94" i="7"/>
  <c r="N94" i="7" s="1"/>
  <c r="L282" i="7"/>
  <c r="L291" i="7"/>
  <c r="N291" i="7" s="1"/>
  <c r="L80" i="7"/>
  <c r="L84" i="7"/>
  <c r="N84" i="7" s="1"/>
  <c r="L294" i="7"/>
  <c r="N294" i="7" s="1"/>
  <c r="H292" i="7"/>
  <c r="L275" i="7"/>
  <c r="N275" i="7" s="1"/>
  <c r="L273" i="7"/>
  <c r="N273" i="7" s="1"/>
  <c r="L270" i="7"/>
  <c r="N270" i="7" s="1"/>
  <c r="L265" i="7"/>
  <c r="N265" i="7" s="1"/>
  <c r="J97" i="7"/>
  <c r="H99" i="7"/>
  <c r="L96" i="7"/>
  <c r="J93" i="7"/>
  <c r="L92" i="7"/>
  <c r="J89" i="7"/>
  <c r="H91" i="7"/>
  <c r="J88" i="7"/>
  <c r="J85" i="7"/>
  <c r="N85" i="7" s="1"/>
  <c r="J81" i="7"/>
  <c r="J83" i="7" s="1"/>
  <c r="H83" i="7"/>
  <c r="J78" i="7"/>
  <c r="L76" i="7"/>
  <c r="N76" i="7" s="1"/>
  <c r="H75" i="7"/>
  <c r="J73" i="7"/>
  <c r="J72" i="7"/>
  <c r="L72" i="7"/>
  <c r="J70" i="7"/>
  <c r="J71" i="7" s="1"/>
  <c r="L68" i="7"/>
  <c r="N68" i="7" s="1"/>
  <c r="E100" i="7"/>
  <c r="L281" i="7"/>
  <c r="J90" i="7"/>
  <c r="L267" i="7"/>
  <c r="N267" i="7" s="1"/>
  <c r="L278" i="7"/>
  <c r="N278" i="7" s="1"/>
  <c r="L69" i="7"/>
  <c r="N69" i="7" s="1"/>
  <c r="H71" i="7"/>
  <c r="L77" i="7"/>
  <c r="N77" i="7" s="1"/>
  <c r="H79" i="7"/>
  <c r="H87" i="7"/>
  <c r="H95" i="7"/>
  <c r="J289" i="7"/>
  <c r="J98" i="7"/>
  <c r="H268" i="7"/>
  <c r="L279" i="7"/>
  <c r="L289" i="7"/>
  <c r="L74" i="7"/>
  <c r="N74" i="7" s="1"/>
  <c r="L82" i="7"/>
  <c r="N82" i="7" s="1"/>
  <c r="E297" i="7"/>
  <c r="H276" i="7"/>
  <c r="L290" i="7"/>
  <c r="L287" i="7"/>
  <c r="L266" i="7"/>
  <c r="J266" i="7"/>
  <c r="J274" i="7"/>
  <c r="J290" i="7"/>
  <c r="L269" i="7"/>
  <c r="J271" i="7"/>
  <c r="L277" i="7"/>
  <c r="J279" i="7"/>
  <c r="J280" i="7" s="1"/>
  <c r="L285" i="7"/>
  <c r="J287" i="7"/>
  <c r="L293" i="7"/>
  <c r="J295" i="7"/>
  <c r="J296" i="7" s="1"/>
  <c r="H272" i="7"/>
  <c r="H280" i="7"/>
  <c r="J285" i="7"/>
  <c r="J282" i="7"/>
  <c r="L11" i="7"/>
  <c r="H296" i="7"/>
  <c r="L8" i="7"/>
  <c r="L14" i="7"/>
  <c r="L13" i="7"/>
  <c r="N13" i="7" s="1"/>
  <c r="L10" i="7"/>
  <c r="N10" i="7" s="1"/>
  <c r="J11" i="7"/>
  <c r="L15" i="7"/>
  <c r="N15" i="7" s="1"/>
  <c r="J9" i="7"/>
  <c r="L12" i="7"/>
  <c r="N12" i="7" s="1"/>
  <c r="J14" i="7"/>
  <c r="J8" i="7"/>
  <c r="L211" i="7"/>
  <c r="L212" i="7"/>
  <c r="J212" i="7"/>
  <c r="J211" i="7"/>
  <c r="L210" i="7"/>
  <c r="N210" i="7" s="1"/>
  <c r="L209" i="7"/>
  <c r="N209" i="7" s="1"/>
  <c r="J201" i="8" l="1"/>
  <c r="N289" i="8"/>
  <c r="L292" i="8"/>
  <c r="N292" i="8" s="1"/>
  <c r="J242" i="8"/>
  <c r="J264" i="8" s="1"/>
  <c r="L201" i="8"/>
  <c r="N201" i="8" s="1"/>
  <c r="J284" i="8"/>
  <c r="J157" i="8"/>
  <c r="N269" i="8"/>
  <c r="N66" i="8"/>
  <c r="L67" i="8"/>
  <c r="J79" i="8"/>
  <c r="N71" i="8"/>
  <c r="L58" i="8"/>
  <c r="N58" i="8" s="1"/>
  <c r="J296" i="8"/>
  <c r="N293" i="8"/>
  <c r="N265" i="8"/>
  <c r="L268" i="8"/>
  <c r="N268" i="8" s="1"/>
  <c r="J207" i="8"/>
  <c r="N119" i="8"/>
  <c r="N288" i="8"/>
  <c r="N236" i="8"/>
  <c r="L242" i="8"/>
  <c r="J221" i="8"/>
  <c r="N281" i="8"/>
  <c r="L284" i="8"/>
  <c r="N284" i="8" s="1"/>
  <c r="N154" i="8"/>
  <c r="L157" i="8"/>
  <c r="N157" i="8" s="1"/>
  <c r="N69" i="8"/>
  <c r="N228" i="8"/>
  <c r="J276" i="8"/>
  <c r="N183" i="8"/>
  <c r="N109" i="8"/>
  <c r="L112" i="8"/>
  <c r="N112" i="8" s="1"/>
  <c r="L171" i="8"/>
  <c r="N171" i="8" s="1"/>
  <c r="N167" i="8"/>
  <c r="J132" i="8"/>
  <c r="L249" i="8"/>
  <c r="L42" i="8"/>
  <c r="N56" i="8"/>
  <c r="J25" i="8"/>
  <c r="N25" i="8" s="1"/>
  <c r="N280" i="8"/>
  <c r="N191" i="8"/>
  <c r="J280" i="8"/>
  <c r="J186" i="8"/>
  <c r="N186" i="8" s="1"/>
  <c r="N146" i="8"/>
  <c r="L149" i="8"/>
  <c r="N149" i="8" s="1"/>
  <c r="N206" i="8"/>
  <c r="N175" i="8"/>
  <c r="N222" i="8"/>
  <c r="N273" i="8"/>
  <c r="L276" i="8"/>
  <c r="J165" i="8"/>
  <c r="N98" i="8"/>
  <c r="N190" i="8"/>
  <c r="N27" i="8"/>
  <c r="J42" i="8"/>
  <c r="L16" i="8"/>
  <c r="N16" i="8" s="1"/>
  <c r="L264" i="8"/>
  <c r="N263" i="8"/>
  <c r="J249" i="8"/>
  <c r="N296" i="8"/>
  <c r="N124" i="8"/>
  <c r="N95" i="8"/>
  <c r="N104" i="8"/>
  <c r="N162" i="8"/>
  <c r="L165" i="8"/>
  <c r="N230" i="8"/>
  <c r="N96" i="8"/>
  <c r="L99" i="8"/>
  <c r="J141" i="8"/>
  <c r="J50" i="8"/>
  <c r="J67" i="8" s="1"/>
  <c r="N177" i="8"/>
  <c r="L181" i="8"/>
  <c r="N181" i="8" s="1"/>
  <c r="N117" i="8"/>
  <c r="L120" i="8"/>
  <c r="N120" i="8" s="1"/>
  <c r="N256" i="8"/>
  <c r="N221" i="8"/>
  <c r="N138" i="8"/>
  <c r="L141" i="8"/>
  <c r="L50" i="8"/>
  <c r="N50" i="8" s="1"/>
  <c r="L79" i="8"/>
  <c r="N34" i="8"/>
  <c r="L83" i="8"/>
  <c r="N83" i="8" s="1"/>
  <c r="N172" i="8"/>
  <c r="L176" i="8"/>
  <c r="N176" i="8" s="1"/>
  <c r="N128" i="8"/>
  <c r="J292" i="8"/>
  <c r="N196" i="8"/>
  <c r="J99" i="8"/>
  <c r="J100" i="8" s="1"/>
  <c r="N108" i="8"/>
  <c r="N235" i="8"/>
  <c r="N212" i="8"/>
  <c r="J104" i="8"/>
  <c r="N89" i="7"/>
  <c r="L284" i="7"/>
  <c r="N271" i="7"/>
  <c r="N290" i="7"/>
  <c r="N97" i="7"/>
  <c r="L91" i="7"/>
  <c r="N90" i="7"/>
  <c r="N86" i="7"/>
  <c r="N88" i="7"/>
  <c r="N78" i="7"/>
  <c r="L99" i="7"/>
  <c r="N96" i="7"/>
  <c r="L87" i="7"/>
  <c r="J95" i="7"/>
  <c r="N274" i="7"/>
  <c r="N9" i="7"/>
  <c r="N281" i="7"/>
  <c r="N70" i="7"/>
  <c r="N72" i="7"/>
  <c r="N81" i="7"/>
  <c r="L276" i="7"/>
  <c r="N73" i="7"/>
  <c r="L83" i="7"/>
  <c r="N83" i="7" s="1"/>
  <c r="N287" i="7"/>
  <c r="J99" i="7"/>
  <c r="N80" i="7"/>
  <c r="L95" i="7"/>
  <c r="N93" i="7"/>
  <c r="N266" i="7"/>
  <c r="L71" i="7"/>
  <c r="N71" i="7" s="1"/>
  <c r="J284" i="7"/>
  <c r="N284" i="7" s="1"/>
  <c r="J75" i="7"/>
  <c r="N295" i="7"/>
  <c r="J292" i="7"/>
  <c r="L292" i="7"/>
  <c r="J272" i="7"/>
  <c r="N211" i="7"/>
  <c r="N98" i="7"/>
  <c r="N92" i="7"/>
  <c r="J91" i="7"/>
  <c r="N91" i="7" s="1"/>
  <c r="J87" i="7"/>
  <c r="J79" i="7"/>
  <c r="L75" i="7"/>
  <c r="N289" i="7"/>
  <c r="L268" i="7"/>
  <c r="L79" i="7"/>
  <c r="J268" i="7"/>
  <c r="N293" i="7"/>
  <c r="L296" i="7"/>
  <c r="J288" i="7"/>
  <c r="N277" i="7"/>
  <c r="L280" i="7"/>
  <c r="N280" i="7" s="1"/>
  <c r="N279" i="7"/>
  <c r="N285" i="7"/>
  <c r="L288" i="7"/>
  <c r="N282" i="7"/>
  <c r="N269" i="7"/>
  <c r="L272" i="7"/>
  <c r="J276" i="7"/>
  <c r="N11" i="7"/>
  <c r="N14" i="7"/>
  <c r="J16" i="7"/>
  <c r="N8" i="7"/>
  <c r="L16" i="7"/>
  <c r="N212" i="7"/>
  <c r="N264" i="8" l="1"/>
  <c r="J133" i="8"/>
  <c r="N141" i="8"/>
  <c r="L297" i="8"/>
  <c r="L100" i="8"/>
  <c r="N100" i="8" s="1"/>
  <c r="N99" i="8"/>
  <c r="N42" i="8"/>
  <c r="L133" i="8"/>
  <c r="N133" i="8" s="1"/>
  <c r="N67" i="8"/>
  <c r="L166" i="8"/>
  <c r="N166" i="8" s="1"/>
  <c r="N165" i="8"/>
  <c r="J166" i="8"/>
  <c r="N132" i="8"/>
  <c r="N242" i="8"/>
  <c r="J297" i="8"/>
  <c r="J298" i="8" s="1"/>
  <c r="L207" i="8"/>
  <c r="N207" i="8" s="1"/>
  <c r="N79" i="8"/>
  <c r="N276" i="8"/>
  <c r="N249" i="8"/>
  <c r="N87" i="7"/>
  <c r="N99" i="7"/>
  <c r="N95" i="7"/>
  <c r="N276" i="7"/>
  <c r="N75" i="7"/>
  <c r="N79" i="7"/>
  <c r="J100" i="7"/>
  <c r="N272" i="7"/>
  <c r="N292" i="7"/>
  <c r="L100" i="7"/>
  <c r="N268" i="7"/>
  <c r="J297" i="7"/>
  <c r="L297" i="7"/>
  <c r="N296" i="7"/>
  <c r="N288" i="7"/>
  <c r="N16" i="7"/>
  <c r="L298" i="8" l="1"/>
  <c r="N298" i="8" s="1"/>
  <c r="N297" i="8"/>
  <c r="N100" i="7"/>
  <c r="N297" i="7"/>
  <c r="E263" i="7" l="1"/>
  <c r="K262" i="7"/>
  <c r="H262" i="7"/>
  <c r="K261" i="7"/>
  <c r="H261" i="7"/>
  <c r="L261" i="7" s="1"/>
  <c r="K260" i="7"/>
  <c r="H260" i="7"/>
  <c r="K259" i="7"/>
  <c r="H259" i="7"/>
  <c r="J259" i="7" s="1"/>
  <c r="K258" i="7"/>
  <c r="H258" i="7"/>
  <c r="K257" i="7"/>
  <c r="H257" i="7"/>
  <c r="E256" i="7"/>
  <c r="K255" i="7"/>
  <c r="H255" i="7"/>
  <c r="J255" i="7" s="1"/>
  <c r="K254" i="7"/>
  <c r="H254" i="7"/>
  <c r="K253" i="7"/>
  <c r="H253" i="7"/>
  <c r="J253" i="7" s="1"/>
  <c r="K252" i="7"/>
  <c r="H252" i="7"/>
  <c r="K251" i="7"/>
  <c r="H251" i="7"/>
  <c r="K250" i="7"/>
  <c r="H250" i="7"/>
  <c r="J250" i="7" s="1"/>
  <c r="E249" i="7"/>
  <c r="K248" i="7"/>
  <c r="H248" i="7"/>
  <c r="J248" i="7" s="1"/>
  <c r="K247" i="7"/>
  <c r="H247" i="7"/>
  <c r="K246" i="7"/>
  <c r="H246" i="7"/>
  <c r="J246" i="7" s="1"/>
  <c r="K245" i="7"/>
  <c r="H245" i="7"/>
  <c r="K244" i="7"/>
  <c r="H244" i="7"/>
  <c r="K243" i="7"/>
  <c r="H243" i="7"/>
  <c r="E242" i="7"/>
  <c r="K241" i="7"/>
  <c r="H241" i="7"/>
  <c r="J241" i="7" s="1"/>
  <c r="K240" i="7"/>
  <c r="H240" i="7"/>
  <c r="K239" i="7"/>
  <c r="H239" i="7"/>
  <c r="J239" i="7" s="1"/>
  <c r="K238" i="7"/>
  <c r="H238" i="7"/>
  <c r="K237" i="7"/>
  <c r="H237" i="7"/>
  <c r="K236" i="7"/>
  <c r="H236" i="7"/>
  <c r="J236" i="7" s="1"/>
  <c r="E235" i="7"/>
  <c r="K234" i="7"/>
  <c r="H234" i="7"/>
  <c r="J234" i="7" s="1"/>
  <c r="K233" i="7"/>
  <c r="H233" i="7"/>
  <c r="K232" i="7"/>
  <c r="H232" i="7"/>
  <c r="J232" i="7" s="1"/>
  <c r="K231" i="7"/>
  <c r="H231" i="7"/>
  <c r="K230" i="7"/>
  <c r="H230" i="7"/>
  <c r="K229" i="7"/>
  <c r="H229" i="7"/>
  <c r="E228" i="7"/>
  <c r="K227" i="7"/>
  <c r="H227" i="7"/>
  <c r="J227" i="7" s="1"/>
  <c r="K226" i="7"/>
  <c r="H226" i="7"/>
  <c r="K225" i="7"/>
  <c r="H225" i="7"/>
  <c r="J225" i="7" s="1"/>
  <c r="K224" i="7"/>
  <c r="H224" i="7"/>
  <c r="K223" i="7"/>
  <c r="H223" i="7"/>
  <c r="J223" i="7" s="1"/>
  <c r="K222" i="7"/>
  <c r="H222" i="7"/>
  <c r="K220" i="7"/>
  <c r="H220" i="7"/>
  <c r="K219" i="7"/>
  <c r="H219" i="7"/>
  <c r="K218" i="7"/>
  <c r="H218" i="7"/>
  <c r="J218" i="7" s="1"/>
  <c r="K217" i="7"/>
  <c r="H217" i="7"/>
  <c r="K216" i="7"/>
  <c r="H216" i="7"/>
  <c r="K215" i="7"/>
  <c r="H215" i="7"/>
  <c r="E214" i="7"/>
  <c r="K213" i="7"/>
  <c r="H213" i="7"/>
  <c r="J213" i="7" s="1"/>
  <c r="K208" i="7"/>
  <c r="H208" i="7"/>
  <c r="K204" i="7"/>
  <c r="H204" i="7"/>
  <c r="K199" i="7"/>
  <c r="H199" i="7"/>
  <c r="K194" i="7"/>
  <c r="H194" i="7"/>
  <c r="K189" i="7"/>
  <c r="H189" i="7"/>
  <c r="K184" i="7"/>
  <c r="H184" i="7"/>
  <c r="K179" i="7"/>
  <c r="H179" i="7"/>
  <c r="K174" i="7"/>
  <c r="H174" i="7"/>
  <c r="E171" i="7"/>
  <c r="K169" i="7"/>
  <c r="H169" i="7"/>
  <c r="E206" i="7"/>
  <c r="K205" i="7"/>
  <c r="H205" i="7"/>
  <c r="K203" i="7"/>
  <c r="H203" i="7"/>
  <c r="J203" i="7" s="1"/>
  <c r="K202" i="7"/>
  <c r="H202" i="7"/>
  <c r="E201" i="7"/>
  <c r="K200" i="7"/>
  <c r="H200" i="7"/>
  <c r="J200" i="7" s="1"/>
  <c r="K198" i="7"/>
  <c r="H198" i="7"/>
  <c r="K197" i="7"/>
  <c r="H197" i="7"/>
  <c r="E196" i="7"/>
  <c r="K195" i="7"/>
  <c r="H195" i="7"/>
  <c r="J195" i="7" s="1"/>
  <c r="K193" i="7"/>
  <c r="H193" i="7"/>
  <c r="J193" i="7" s="1"/>
  <c r="K192" i="7"/>
  <c r="H192" i="7"/>
  <c r="J192" i="7" s="1"/>
  <c r="E191" i="7"/>
  <c r="K190" i="7"/>
  <c r="H190" i="7"/>
  <c r="K188" i="7"/>
  <c r="H188" i="7"/>
  <c r="J188" i="7" s="1"/>
  <c r="K187" i="7"/>
  <c r="H187" i="7"/>
  <c r="J187" i="7" s="1"/>
  <c r="E186" i="7"/>
  <c r="K185" i="7"/>
  <c r="H185" i="7"/>
  <c r="J185" i="7" s="1"/>
  <c r="K183" i="7"/>
  <c r="H183" i="7"/>
  <c r="K182" i="7"/>
  <c r="H182" i="7"/>
  <c r="E181" i="7"/>
  <c r="K180" i="7"/>
  <c r="H180" i="7"/>
  <c r="K178" i="7"/>
  <c r="H178" i="7"/>
  <c r="K177" i="7"/>
  <c r="H177" i="7"/>
  <c r="E176" i="7"/>
  <c r="K175" i="7"/>
  <c r="H175" i="7"/>
  <c r="K173" i="7"/>
  <c r="H173" i="7"/>
  <c r="J173" i="7" s="1"/>
  <c r="K172" i="7"/>
  <c r="H172" i="7"/>
  <c r="J172" i="7" s="1"/>
  <c r="K170" i="7"/>
  <c r="H170" i="7"/>
  <c r="K168" i="7"/>
  <c r="H168" i="7"/>
  <c r="K167" i="7"/>
  <c r="H167" i="7"/>
  <c r="J167" i="7" s="1"/>
  <c r="E165" i="7"/>
  <c r="K164" i="7"/>
  <c r="H164" i="7"/>
  <c r="K163" i="7"/>
  <c r="H163" i="7"/>
  <c r="J163" i="7" s="1"/>
  <c r="K162" i="7"/>
  <c r="H162" i="7"/>
  <c r="E161" i="7"/>
  <c r="K160" i="7"/>
  <c r="H160" i="7"/>
  <c r="J160" i="7" s="1"/>
  <c r="K159" i="7"/>
  <c r="H159" i="7"/>
  <c r="K158" i="7"/>
  <c r="H158" i="7"/>
  <c r="E157" i="7"/>
  <c r="K156" i="7"/>
  <c r="H156" i="7"/>
  <c r="K155" i="7"/>
  <c r="H155" i="7"/>
  <c r="J155" i="7" s="1"/>
  <c r="K154" i="7"/>
  <c r="H154" i="7"/>
  <c r="E153" i="7"/>
  <c r="K152" i="7"/>
  <c r="H152" i="7"/>
  <c r="J152" i="7" s="1"/>
  <c r="K151" i="7"/>
  <c r="H151" i="7"/>
  <c r="K150" i="7"/>
  <c r="H150" i="7"/>
  <c r="E149" i="7"/>
  <c r="K148" i="7"/>
  <c r="H148" i="7"/>
  <c r="K147" i="7"/>
  <c r="H147" i="7"/>
  <c r="J147" i="7" s="1"/>
  <c r="K146" i="7"/>
  <c r="H146" i="7"/>
  <c r="E145" i="7"/>
  <c r="K144" i="7"/>
  <c r="H144" i="7"/>
  <c r="J144" i="7" s="1"/>
  <c r="K143" i="7"/>
  <c r="H143" i="7"/>
  <c r="K142" i="7"/>
  <c r="H142" i="7"/>
  <c r="E141" i="7"/>
  <c r="K140" i="7"/>
  <c r="H140" i="7"/>
  <c r="K139" i="7"/>
  <c r="H139" i="7"/>
  <c r="J139" i="7" s="1"/>
  <c r="K138" i="7"/>
  <c r="H138" i="7"/>
  <c r="E137" i="7"/>
  <c r="K136" i="7"/>
  <c r="H136" i="7"/>
  <c r="J136" i="7" s="1"/>
  <c r="K135" i="7"/>
  <c r="H135" i="7"/>
  <c r="J135" i="7" s="1"/>
  <c r="K134" i="7"/>
  <c r="H134" i="7"/>
  <c r="E132" i="7"/>
  <c r="K131" i="7"/>
  <c r="H131" i="7"/>
  <c r="K130" i="7"/>
  <c r="H130" i="7"/>
  <c r="J130" i="7" s="1"/>
  <c r="K129" i="7"/>
  <c r="H129" i="7"/>
  <c r="E128" i="7"/>
  <c r="K127" i="7"/>
  <c r="H127" i="7"/>
  <c r="J127" i="7" s="1"/>
  <c r="K126" i="7"/>
  <c r="H126" i="7"/>
  <c r="K125" i="7"/>
  <c r="H125" i="7"/>
  <c r="E124" i="7"/>
  <c r="K123" i="7"/>
  <c r="H123" i="7"/>
  <c r="K122" i="7"/>
  <c r="H122" i="7"/>
  <c r="J122" i="7" s="1"/>
  <c r="K121" i="7"/>
  <c r="H121" i="7"/>
  <c r="E120" i="7"/>
  <c r="K119" i="7"/>
  <c r="H119" i="7"/>
  <c r="J119" i="7" s="1"/>
  <c r="K118" i="7"/>
  <c r="H118" i="7"/>
  <c r="K117" i="7"/>
  <c r="H117" i="7"/>
  <c r="E116" i="7"/>
  <c r="K115" i="7"/>
  <c r="H115" i="7"/>
  <c r="K114" i="7"/>
  <c r="H114" i="7"/>
  <c r="K113" i="7"/>
  <c r="H113" i="7"/>
  <c r="E112" i="7"/>
  <c r="K111" i="7"/>
  <c r="H111" i="7"/>
  <c r="J111" i="7" s="1"/>
  <c r="K110" i="7"/>
  <c r="H110" i="7"/>
  <c r="K109" i="7"/>
  <c r="H109" i="7"/>
  <c r="E108" i="7"/>
  <c r="K107" i="7"/>
  <c r="H107" i="7"/>
  <c r="K106" i="7"/>
  <c r="H106" i="7"/>
  <c r="K105" i="7"/>
  <c r="H105" i="7"/>
  <c r="E104" i="7"/>
  <c r="K103" i="7"/>
  <c r="H103" i="7"/>
  <c r="J103" i="7" s="1"/>
  <c r="K102" i="7"/>
  <c r="H102" i="7"/>
  <c r="K101" i="7"/>
  <c r="H101" i="7"/>
  <c r="E66" i="7"/>
  <c r="K65" i="7"/>
  <c r="H65" i="7"/>
  <c r="K64" i="7"/>
  <c r="H64" i="7"/>
  <c r="J64" i="7" s="1"/>
  <c r="K63" i="7"/>
  <c r="H63" i="7"/>
  <c r="E62" i="7"/>
  <c r="K61" i="7"/>
  <c r="H61" i="7"/>
  <c r="J61" i="7" s="1"/>
  <c r="K60" i="7"/>
  <c r="H60" i="7"/>
  <c r="K59" i="7"/>
  <c r="H59" i="7"/>
  <c r="E58" i="7"/>
  <c r="K57" i="7"/>
  <c r="H57" i="7"/>
  <c r="K56" i="7"/>
  <c r="H56" i="7"/>
  <c r="J56" i="7" s="1"/>
  <c r="K55" i="7"/>
  <c r="H55" i="7"/>
  <c r="E54" i="7"/>
  <c r="K53" i="7"/>
  <c r="H53" i="7"/>
  <c r="J53" i="7" s="1"/>
  <c r="K52" i="7"/>
  <c r="H52" i="7"/>
  <c r="K51" i="7"/>
  <c r="H51" i="7"/>
  <c r="E50" i="7"/>
  <c r="K49" i="7"/>
  <c r="H49" i="7"/>
  <c r="K48" i="7"/>
  <c r="H48" i="7"/>
  <c r="J48" i="7" s="1"/>
  <c r="K47" i="7"/>
  <c r="H47" i="7"/>
  <c r="E46" i="7"/>
  <c r="K45" i="7"/>
  <c r="H45" i="7"/>
  <c r="J45" i="7" s="1"/>
  <c r="K44" i="7"/>
  <c r="H44" i="7"/>
  <c r="K43" i="7"/>
  <c r="H43" i="7"/>
  <c r="E42" i="7"/>
  <c r="K41" i="7"/>
  <c r="H41" i="7"/>
  <c r="K40" i="7"/>
  <c r="H40" i="7"/>
  <c r="J40" i="7" s="1"/>
  <c r="K39" i="7"/>
  <c r="H39" i="7"/>
  <c r="E38" i="7"/>
  <c r="K37" i="7"/>
  <c r="H37" i="7"/>
  <c r="J37" i="7" s="1"/>
  <c r="K36" i="7"/>
  <c r="H36" i="7"/>
  <c r="K35" i="7"/>
  <c r="H35" i="7"/>
  <c r="J35" i="7" s="1"/>
  <c r="E34" i="7"/>
  <c r="K33" i="7"/>
  <c r="H33" i="7"/>
  <c r="K32" i="7"/>
  <c r="H32" i="7"/>
  <c r="K31" i="7"/>
  <c r="H31" i="7"/>
  <c r="J31" i="7" s="1"/>
  <c r="K30" i="7"/>
  <c r="H30" i="7"/>
  <c r="K29" i="7"/>
  <c r="H29" i="7"/>
  <c r="K28" i="7"/>
  <c r="H28" i="7"/>
  <c r="J28" i="7" s="1"/>
  <c r="K27" i="7"/>
  <c r="H27" i="7"/>
  <c r="K26" i="7"/>
  <c r="H26" i="7"/>
  <c r="J26" i="7" s="1"/>
  <c r="E25" i="7"/>
  <c r="K24" i="7"/>
  <c r="H24" i="7"/>
  <c r="K23" i="7"/>
  <c r="H23" i="7"/>
  <c r="K22" i="7"/>
  <c r="H22" i="7"/>
  <c r="J22" i="7" s="1"/>
  <c r="K21" i="7"/>
  <c r="H21" i="7"/>
  <c r="K20" i="7"/>
  <c r="H20" i="7"/>
  <c r="K19" i="7"/>
  <c r="H19" i="7"/>
  <c r="J19" i="7" s="1"/>
  <c r="K18" i="7"/>
  <c r="H18" i="7"/>
  <c r="K17" i="7"/>
  <c r="H17" i="7"/>
  <c r="L258" i="7" l="1"/>
  <c r="L233" i="7"/>
  <c r="L208" i="7"/>
  <c r="L244" i="7"/>
  <c r="L262" i="7"/>
  <c r="L223" i="7"/>
  <c r="N223" i="7" s="1"/>
  <c r="L240" i="7"/>
  <c r="L222" i="7"/>
  <c r="L239" i="7"/>
  <c r="N239" i="7" s="1"/>
  <c r="L243" i="7"/>
  <c r="L254" i="7"/>
  <c r="J222" i="7"/>
  <c r="L226" i="7"/>
  <c r="L251" i="7"/>
  <c r="L231" i="7"/>
  <c r="L260" i="7"/>
  <c r="J244" i="7"/>
  <c r="E264" i="7"/>
  <c r="L229" i="7"/>
  <c r="L236" i="7"/>
  <c r="N236" i="7" s="1"/>
  <c r="L241" i="7"/>
  <c r="N241" i="7" s="1"/>
  <c r="L245" i="7"/>
  <c r="L259" i="7"/>
  <c r="N259" i="7" s="1"/>
  <c r="L230" i="7"/>
  <c r="J260" i="7"/>
  <c r="L216" i="7"/>
  <c r="L220" i="7"/>
  <c r="J230" i="7"/>
  <c r="L237" i="7"/>
  <c r="L257" i="7"/>
  <c r="H263" i="7"/>
  <c r="J229" i="7"/>
  <c r="J237" i="7"/>
  <c r="J261" i="7"/>
  <c r="N261" i="7" s="1"/>
  <c r="J208" i="7"/>
  <c r="J216" i="7"/>
  <c r="L218" i="7"/>
  <c r="N218" i="7" s="1"/>
  <c r="L255" i="7"/>
  <c r="N255" i="7" s="1"/>
  <c r="J258" i="7"/>
  <c r="N258" i="7" s="1"/>
  <c r="L219" i="7"/>
  <c r="L224" i="7"/>
  <c r="L234" i="7"/>
  <c r="N234" i="7" s="1"/>
  <c r="J243" i="7"/>
  <c r="J251" i="7"/>
  <c r="L253" i="7"/>
  <c r="N253" i="7" s="1"/>
  <c r="J262" i="7"/>
  <c r="L213" i="7"/>
  <c r="N213" i="7" s="1"/>
  <c r="L232" i="7"/>
  <c r="N232" i="7" s="1"/>
  <c r="L238" i="7"/>
  <c r="L248" i="7"/>
  <c r="N248" i="7" s="1"/>
  <c r="J257" i="7"/>
  <c r="L215" i="7"/>
  <c r="L217" i="7"/>
  <c r="L227" i="7"/>
  <c r="N227" i="7" s="1"/>
  <c r="L246" i="7"/>
  <c r="N246" i="7" s="1"/>
  <c r="J215" i="7"/>
  <c r="L225" i="7"/>
  <c r="N225" i="7" s="1"/>
  <c r="L247" i="7"/>
  <c r="L250" i="7"/>
  <c r="L252" i="7"/>
  <c r="J220" i="7"/>
  <c r="N220" i="7" s="1"/>
  <c r="J217" i="7"/>
  <c r="J224" i="7"/>
  <c r="J231" i="7"/>
  <c r="J238" i="7"/>
  <c r="N238" i="7" s="1"/>
  <c r="J245" i="7"/>
  <c r="J252" i="7"/>
  <c r="H214" i="7"/>
  <c r="H221" i="7"/>
  <c r="H228" i="7"/>
  <c r="H235" i="7"/>
  <c r="H242" i="7"/>
  <c r="H249" i="7"/>
  <c r="H256" i="7"/>
  <c r="J219" i="7"/>
  <c r="J226" i="7"/>
  <c r="J233" i="7"/>
  <c r="N233" i="7" s="1"/>
  <c r="J240" i="7"/>
  <c r="J247" i="7"/>
  <c r="J254" i="7"/>
  <c r="L199" i="7"/>
  <c r="L204" i="7"/>
  <c r="J204" i="7"/>
  <c r="L194" i="7"/>
  <c r="L139" i="7"/>
  <c r="N139" i="7" s="1"/>
  <c r="J199" i="7"/>
  <c r="L169" i="7"/>
  <c r="L189" i="7"/>
  <c r="J194" i="7"/>
  <c r="L184" i="7"/>
  <c r="J189" i="7"/>
  <c r="L182" i="7"/>
  <c r="L205" i="7"/>
  <c r="L179" i="7"/>
  <c r="J184" i="7"/>
  <c r="L197" i="7"/>
  <c r="L174" i="7"/>
  <c r="J179" i="7"/>
  <c r="L178" i="7"/>
  <c r="L202" i="7"/>
  <c r="L198" i="7"/>
  <c r="J174" i="7"/>
  <c r="L183" i="7"/>
  <c r="L188" i="7"/>
  <c r="N188" i="7" s="1"/>
  <c r="L170" i="7"/>
  <c r="L175" i="7"/>
  <c r="L185" i="7"/>
  <c r="L200" i="7"/>
  <c r="N200" i="7" s="1"/>
  <c r="E207" i="7"/>
  <c r="L195" i="7"/>
  <c r="N195" i="7" s="1"/>
  <c r="H181" i="7"/>
  <c r="J169" i="7"/>
  <c r="L167" i="7"/>
  <c r="N167" i="7" s="1"/>
  <c r="L187" i="7"/>
  <c r="N187" i="7" s="1"/>
  <c r="L168" i="7"/>
  <c r="L60" i="7"/>
  <c r="L126" i="7"/>
  <c r="J168" i="7"/>
  <c r="L203" i="7"/>
  <c r="N203" i="7" s="1"/>
  <c r="L190" i="7"/>
  <c r="L180" i="7"/>
  <c r="H206" i="7"/>
  <c r="J170" i="7"/>
  <c r="J177" i="7"/>
  <c r="J202" i="7"/>
  <c r="J180" i="7"/>
  <c r="L192" i="7"/>
  <c r="J198" i="7"/>
  <c r="L159" i="7"/>
  <c r="J175" i="7"/>
  <c r="L177" i="7"/>
  <c r="J183" i="7"/>
  <c r="H191" i="7"/>
  <c r="L193" i="7"/>
  <c r="N193" i="7" s="1"/>
  <c r="J205" i="7"/>
  <c r="H201" i="7"/>
  <c r="J178" i="7"/>
  <c r="H186" i="7"/>
  <c r="J190" i="7"/>
  <c r="J197" i="7"/>
  <c r="L172" i="7"/>
  <c r="J182" i="7"/>
  <c r="L147" i="7"/>
  <c r="N147" i="7" s="1"/>
  <c r="H171" i="7"/>
  <c r="L173" i="7"/>
  <c r="N173" i="7" s="1"/>
  <c r="L59" i="7"/>
  <c r="L102" i="7"/>
  <c r="L140" i="7"/>
  <c r="L136" i="7"/>
  <c r="N136" i="7" s="1"/>
  <c r="H176" i="7"/>
  <c r="H196" i="7"/>
  <c r="H108" i="7"/>
  <c r="J159" i="7"/>
  <c r="L155" i="7"/>
  <c r="N155" i="7" s="1"/>
  <c r="L148" i="7"/>
  <c r="L152" i="7"/>
  <c r="N152" i="7" s="1"/>
  <c r="L160" i="7"/>
  <c r="N160" i="7" s="1"/>
  <c r="L143" i="7"/>
  <c r="L151" i="7"/>
  <c r="J143" i="7"/>
  <c r="J151" i="7"/>
  <c r="L163" i="7"/>
  <c r="N163" i="7" s="1"/>
  <c r="H116" i="7"/>
  <c r="L144" i="7"/>
  <c r="N144" i="7" s="1"/>
  <c r="L164" i="7"/>
  <c r="E166" i="7"/>
  <c r="L44" i="7"/>
  <c r="L101" i="7"/>
  <c r="L114" i="7"/>
  <c r="L142" i="7"/>
  <c r="H149" i="7"/>
  <c r="L150" i="7"/>
  <c r="L154" i="7"/>
  <c r="H157" i="7"/>
  <c r="L134" i="7"/>
  <c r="L138" i="7"/>
  <c r="L158" i="7"/>
  <c r="L162" i="7"/>
  <c r="H165" i="7"/>
  <c r="L156" i="7"/>
  <c r="L135" i="7"/>
  <c r="N135" i="7" s="1"/>
  <c r="L109" i="7"/>
  <c r="L131" i="7"/>
  <c r="J138" i="7"/>
  <c r="J146" i="7"/>
  <c r="J154" i="7"/>
  <c r="J162" i="7"/>
  <c r="H141" i="7"/>
  <c r="L122" i="7"/>
  <c r="N122" i="7" s="1"/>
  <c r="L106" i="7"/>
  <c r="L123" i="7"/>
  <c r="J140" i="7"/>
  <c r="L146" i="7"/>
  <c r="J148" i="7"/>
  <c r="J156" i="7"/>
  <c r="J164" i="7"/>
  <c r="H137" i="7"/>
  <c r="H145" i="7"/>
  <c r="H153" i="7"/>
  <c r="H161" i="7"/>
  <c r="L107" i="7"/>
  <c r="J134" i="7"/>
  <c r="J137" i="7" s="1"/>
  <c r="J142" i="7"/>
  <c r="J150" i="7"/>
  <c r="J158" i="7"/>
  <c r="E133" i="7"/>
  <c r="L121" i="7"/>
  <c r="L125" i="7"/>
  <c r="L47" i="7"/>
  <c r="L65" i="7"/>
  <c r="L117" i="7"/>
  <c r="L53" i="7"/>
  <c r="N53" i="7" s="1"/>
  <c r="J106" i="7"/>
  <c r="L55" i="7"/>
  <c r="L110" i="7"/>
  <c r="J114" i="7"/>
  <c r="L118" i="7"/>
  <c r="L130" i="7"/>
  <c r="N130" i="7" s="1"/>
  <c r="L127" i="7"/>
  <c r="N127" i="7" s="1"/>
  <c r="L52" i="7"/>
  <c r="L115" i="7"/>
  <c r="L119" i="7"/>
  <c r="N119" i="7" s="1"/>
  <c r="L105" i="7"/>
  <c r="L129" i="7"/>
  <c r="H132" i="7"/>
  <c r="H124" i="7"/>
  <c r="L103" i="7"/>
  <c r="N103" i="7" s="1"/>
  <c r="J105" i="7"/>
  <c r="L111" i="7"/>
  <c r="N111" i="7" s="1"/>
  <c r="J113" i="7"/>
  <c r="J121" i="7"/>
  <c r="J129" i="7"/>
  <c r="L36" i="7"/>
  <c r="L48" i="7"/>
  <c r="N48" i="7" s="1"/>
  <c r="L56" i="7"/>
  <c r="N56" i="7" s="1"/>
  <c r="J102" i="7"/>
  <c r="J110" i="7"/>
  <c r="J118" i="7"/>
  <c r="J126" i="7"/>
  <c r="L41" i="7"/>
  <c r="L49" i="7"/>
  <c r="L57" i="7"/>
  <c r="J107" i="7"/>
  <c r="L113" i="7"/>
  <c r="J115" i="7"/>
  <c r="J123" i="7"/>
  <c r="J131" i="7"/>
  <c r="H104" i="7"/>
  <c r="H112" i="7"/>
  <c r="H120" i="7"/>
  <c r="H128" i="7"/>
  <c r="L63" i="7"/>
  <c r="J101" i="7"/>
  <c r="J109" i="7"/>
  <c r="J117" i="7"/>
  <c r="J125" i="7"/>
  <c r="L43" i="7"/>
  <c r="L51" i="7"/>
  <c r="L35" i="7"/>
  <c r="N35" i="7" s="1"/>
  <c r="L39" i="7"/>
  <c r="J43" i="7"/>
  <c r="J51" i="7"/>
  <c r="L64" i="7"/>
  <c r="N64" i="7" s="1"/>
  <c r="J59" i="7"/>
  <c r="L61" i="7"/>
  <c r="H58" i="7"/>
  <c r="L45" i="7"/>
  <c r="N45" i="7" s="1"/>
  <c r="L40" i="7"/>
  <c r="N40" i="7" s="1"/>
  <c r="L37" i="7"/>
  <c r="N37" i="7" s="1"/>
  <c r="E67" i="7"/>
  <c r="H42" i="7"/>
  <c r="H66" i="7"/>
  <c r="J39" i="7"/>
  <c r="J47" i="7"/>
  <c r="J55" i="7"/>
  <c r="J63" i="7"/>
  <c r="H50" i="7"/>
  <c r="J36" i="7"/>
  <c r="J38" i="7" s="1"/>
  <c r="J44" i="7"/>
  <c r="J52" i="7"/>
  <c r="J60" i="7"/>
  <c r="J41" i="7"/>
  <c r="J49" i="7"/>
  <c r="J57" i="7"/>
  <c r="J65" i="7"/>
  <c r="H38" i="7"/>
  <c r="H46" i="7"/>
  <c r="H54" i="7"/>
  <c r="H62" i="7"/>
  <c r="L27" i="7"/>
  <c r="L18" i="7"/>
  <c r="L17" i="7"/>
  <c r="L21" i="7"/>
  <c r="L29" i="7"/>
  <c r="L33" i="7"/>
  <c r="J17" i="7"/>
  <c r="L30" i="7"/>
  <c r="L31" i="7"/>
  <c r="N31" i="7" s="1"/>
  <c r="L20" i="7"/>
  <c r="L24" i="7"/>
  <c r="L32" i="7"/>
  <c r="J33" i="7"/>
  <c r="L28" i="7"/>
  <c r="N28" i="7" s="1"/>
  <c r="L26" i="7"/>
  <c r="N26" i="7" s="1"/>
  <c r="J30" i="7"/>
  <c r="J27" i="7"/>
  <c r="J32" i="7"/>
  <c r="J29" i="7"/>
  <c r="L23" i="7"/>
  <c r="L22" i="7"/>
  <c r="N22" i="7" s="1"/>
  <c r="L19" i="7"/>
  <c r="N19" i="7" s="1"/>
  <c r="J24" i="7"/>
  <c r="J21" i="7"/>
  <c r="J18" i="7"/>
  <c r="J23" i="7"/>
  <c r="J20" i="7"/>
  <c r="N237" i="7" l="1"/>
  <c r="N262" i="7"/>
  <c r="N208" i="7"/>
  <c r="N244" i="7"/>
  <c r="E298" i="7"/>
  <c r="N240" i="7"/>
  <c r="N219" i="7"/>
  <c r="L263" i="7"/>
  <c r="N224" i="7"/>
  <c r="N229" i="7"/>
  <c r="N260" i="7"/>
  <c r="N222" i="7"/>
  <c r="N216" i="7"/>
  <c r="N254" i="7"/>
  <c r="N231" i="7"/>
  <c r="L256" i="7"/>
  <c r="N251" i="7"/>
  <c r="J263" i="7"/>
  <c r="N230" i="7"/>
  <c r="L242" i="7"/>
  <c r="N226" i="7"/>
  <c r="L221" i="7"/>
  <c r="N257" i="7"/>
  <c r="N247" i="7"/>
  <c r="J249" i="7"/>
  <c r="L228" i="7"/>
  <c r="N250" i="7"/>
  <c r="N215" i="7"/>
  <c r="N252" i="7"/>
  <c r="N245" i="7"/>
  <c r="J256" i="7"/>
  <c r="J242" i="7"/>
  <c r="J228" i="7"/>
  <c r="J221" i="7"/>
  <c r="N243" i="7"/>
  <c r="L235" i="7"/>
  <c r="J214" i="7"/>
  <c r="L249" i="7"/>
  <c r="L214" i="7"/>
  <c r="N217" i="7"/>
  <c r="J235" i="7"/>
  <c r="N199" i="7"/>
  <c r="N178" i="7"/>
  <c r="N204" i="7"/>
  <c r="N60" i="7"/>
  <c r="N194" i="7"/>
  <c r="N169" i="7"/>
  <c r="N189" i="7"/>
  <c r="J196" i="7"/>
  <c r="N55" i="7"/>
  <c r="N184" i="7"/>
  <c r="N205" i="7"/>
  <c r="N183" i="7"/>
  <c r="N140" i="7"/>
  <c r="N198" i="7"/>
  <c r="L206" i="7"/>
  <c r="N179" i="7"/>
  <c r="N174" i="7"/>
  <c r="N190" i="7"/>
  <c r="L186" i="7"/>
  <c r="N159" i="7"/>
  <c r="J176" i="7"/>
  <c r="L201" i="7"/>
  <c r="N175" i="7"/>
  <c r="N131" i="7"/>
  <c r="N126" i="7"/>
  <c r="L176" i="7"/>
  <c r="L181" i="7"/>
  <c r="N44" i="7"/>
  <c r="L191" i="7"/>
  <c r="N185" i="7"/>
  <c r="L171" i="7"/>
  <c r="J145" i="7"/>
  <c r="N102" i="7"/>
  <c r="J161" i="7"/>
  <c r="N180" i="7"/>
  <c r="J171" i="7"/>
  <c r="N168" i="7"/>
  <c r="N51" i="7"/>
  <c r="N138" i="7"/>
  <c r="J186" i="7"/>
  <c r="J191" i="7"/>
  <c r="J181" i="7"/>
  <c r="J153" i="7"/>
  <c r="L196" i="7"/>
  <c r="N148" i="7"/>
  <c r="N172" i="7"/>
  <c r="N170" i="7"/>
  <c r="J201" i="7"/>
  <c r="N197" i="7"/>
  <c r="N114" i="7"/>
  <c r="N59" i="7"/>
  <c r="N177" i="7"/>
  <c r="J206" i="7"/>
  <c r="N182" i="7"/>
  <c r="N202" i="7"/>
  <c r="N192" i="7"/>
  <c r="L137" i="7"/>
  <c r="N137" i="7" s="1"/>
  <c r="L153" i="7"/>
  <c r="L62" i="7"/>
  <c r="L165" i="7"/>
  <c r="N154" i="7"/>
  <c r="L161" i="7"/>
  <c r="L157" i="7"/>
  <c r="N105" i="7"/>
  <c r="L58" i="7"/>
  <c r="N164" i="7"/>
  <c r="N115" i="7"/>
  <c r="L141" i="7"/>
  <c r="L50" i="7"/>
  <c r="N107" i="7"/>
  <c r="L128" i="7"/>
  <c r="L124" i="7"/>
  <c r="L145" i="7"/>
  <c r="N150" i="7"/>
  <c r="N156" i="7"/>
  <c r="L108" i="7"/>
  <c r="N125" i="7"/>
  <c r="N57" i="7"/>
  <c r="N109" i="7"/>
  <c r="N123" i="7"/>
  <c r="N106" i="7"/>
  <c r="N49" i="7"/>
  <c r="N158" i="7"/>
  <c r="N41" i="7"/>
  <c r="J165" i="7"/>
  <c r="N151" i="7"/>
  <c r="N143" i="7"/>
  <c r="N61" i="7"/>
  <c r="L132" i="7"/>
  <c r="L120" i="7"/>
  <c r="N146" i="7"/>
  <c r="L149" i="7"/>
  <c r="J149" i="7"/>
  <c r="N134" i="7"/>
  <c r="J141" i="7"/>
  <c r="J157" i="7"/>
  <c r="N43" i="7"/>
  <c r="N110" i="7"/>
  <c r="L66" i="7"/>
  <c r="L54" i="7"/>
  <c r="N142" i="7"/>
  <c r="N65" i="7"/>
  <c r="N162" i="7"/>
  <c r="L42" i="7"/>
  <c r="N39" i="7"/>
  <c r="L38" i="7"/>
  <c r="N38" i="7" s="1"/>
  <c r="J120" i="7"/>
  <c r="J124" i="7"/>
  <c r="N63" i="7"/>
  <c r="N118" i="7"/>
  <c r="J104" i="7"/>
  <c r="N117" i="7"/>
  <c r="J112" i="7"/>
  <c r="J116" i="7"/>
  <c r="N113" i="7"/>
  <c r="L116" i="7"/>
  <c r="J108" i="7"/>
  <c r="L112" i="7"/>
  <c r="N101" i="7"/>
  <c r="L104" i="7"/>
  <c r="J54" i="7"/>
  <c r="L46" i="7"/>
  <c r="J128" i="7"/>
  <c r="J132" i="7"/>
  <c r="N129" i="7"/>
  <c r="N121" i="7"/>
  <c r="J62" i="7"/>
  <c r="N36" i="7"/>
  <c r="J66" i="7"/>
  <c r="J58" i="7"/>
  <c r="J50" i="7"/>
  <c r="N52" i="7"/>
  <c r="J42" i="7"/>
  <c r="N47" i="7"/>
  <c r="J46" i="7"/>
  <c r="N32" i="7"/>
  <c r="N21" i="7"/>
  <c r="N17" i="7"/>
  <c r="N23" i="7"/>
  <c r="N18" i="7"/>
  <c r="N29" i="7"/>
  <c r="N33" i="7"/>
  <c r="N20" i="7"/>
  <c r="N30" i="7"/>
  <c r="N24" i="7"/>
  <c r="L34" i="7"/>
  <c r="J34" i="7"/>
  <c r="N27" i="7"/>
  <c r="L25" i="7"/>
  <c r="J25" i="7"/>
  <c r="N235" i="7" l="1"/>
  <c r="N263" i="7"/>
  <c r="N256" i="7"/>
  <c r="N249" i="7"/>
  <c r="N242" i="7"/>
  <c r="L264" i="7"/>
  <c r="L298" i="7" s="1"/>
  <c r="N228" i="7"/>
  <c r="N221" i="7"/>
  <c r="N214" i="7"/>
  <c r="J264" i="7"/>
  <c r="N196" i="7"/>
  <c r="N181" i="7"/>
  <c r="N206" i="7"/>
  <c r="N201" i="7"/>
  <c r="N186" i="7"/>
  <c r="N58" i="7"/>
  <c r="N171" i="7"/>
  <c r="N176" i="7"/>
  <c r="N191" i="7"/>
  <c r="N128" i="7"/>
  <c r="N50" i="7"/>
  <c r="L207" i="7"/>
  <c r="N161" i="7"/>
  <c r="N145" i="7"/>
  <c r="N120" i="7"/>
  <c r="N153" i="7"/>
  <c r="J207" i="7"/>
  <c r="N141" i="7"/>
  <c r="N62" i="7"/>
  <c r="N165" i="7"/>
  <c r="N157" i="7"/>
  <c r="N108" i="7"/>
  <c r="L166" i="7"/>
  <c r="N66" i="7"/>
  <c r="L67" i="7"/>
  <c r="N124" i="7"/>
  <c r="N42" i="7"/>
  <c r="N54" i="7"/>
  <c r="J166" i="7"/>
  <c r="N116" i="7"/>
  <c r="N149" i="7"/>
  <c r="N46" i="7"/>
  <c r="L133" i="7"/>
  <c r="N104" i="7"/>
  <c r="J133" i="7"/>
  <c r="N132" i="7"/>
  <c r="N112" i="7"/>
  <c r="J67" i="7"/>
  <c r="N34" i="7"/>
  <c r="N25" i="7"/>
  <c r="J298" i="7" l="1"/>
  <c r="O299" i="7"/>
  <c r="N299" i="7"/>
  <c r="N264" i="7"/>
  <c r="N207" i="7"/>
  <c r="N166" i="7"/>
  <c r="N67" i="7"/>
  <c r="N133" i="7"/>
  <c r="N298" i="7" l="1"/>
  <c r="B7" i="8"/>
  <c r="C7" i="8" s="1"/>
  <c r="D7" i="8" s="1"/>
  <c r="E7" i="8" s="1"/>
  <c r="F7" i="8" s="1"/>
  <c r="B7" i="7"/>
  <c r="C7" i="7" s="1"/>
  <c r="D7" i="7" s="1"/>
  <c r="E7" i="7" s="1"/>
  <c r="F7" i="7" s="1"/>
  <c r="G7" i="7" l="1"/>
  <c r="H7" i="7" s="1"/>
  <c r="K7" i="7" s="1"/>
  <c r="L7" i="7" s="1"/>
  <c r="I7" i="7"/>
  <c r="J7" i="7" s="1"/>
  <c r="G7" i="8"/>
  <c r="H7" i="8" s="1"/>
  <c r="I7" i="8" s="1"/>
  <c r="J7" i="8" s="1"/>
  <c r="K7" i="8" s="1"/>
  <c r="L7" i="8" s="1"/>
  <c r="F11" i="9"/>
</calcChain>
</file>

<file path=xl/sharedStrings.xml><?xml version="1.0" encoding="utf-8"?>
<sst xmlns="http://schemas.openxmlformats.org/spreadsheetml/2006/main" count="1566" uniqueCount="85">
  <si>
    <t>Сортимент</t>
  </si>
  <si>
    <t>към Договор № ….... / ….................... 20…... Год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</si>
  <si>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</si>
  <si>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</si>
  <si>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</si>
  <si>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</si>
  <si>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</si>
  <si>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</si>
  <si>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</si>
  <si>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</si>
  <si>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</si>
  <si>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r>
      <t>пл.м</t>
    </r>
    <r>
      <rPr>
        <vertAlign val="superscript"/>
        <sz val="10"/>
        <rFont val="Times New Roman"/>
        <family val="1"/>
        <charset val="204"/>
      </rPr>
      <t>3</t>
    </r>
  </si>
  <si>
    <t>Трупи за бичене от 18-29</t>
  </si>
  <si>
    <r>
      <t>пр.м</t>
    </r>
    <r>
      <rPr>
        <vertAlign val="superscript"/>
        <sz val="10"/>
        <rFont val="Times New Roman"/>
        <family val="1"/>
        <charset val="204"/>
      </rPr>
      <t>3</t>
    </r>
  </si>
  <si>
    <t xml:space="preserve">Технологична дървесина от ССД </t>
  </si>
  <si>
    <t>Технологична дървесина от ДСД</t>
  </si>
  <si>
    <t>Дърва за огрев</t>
  </si>
  <si>
    <t>цр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</si>
  <si>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</si>
  <si>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</si>
  <si>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</si>
  <si>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</si>
  <si>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</si>
  <si>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</si>
  <si>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гбр</t>
  </si>
  <si>
    <t>ОБЩО</t>
  </si>
  <si>
    <t>кл</t>
  </si>
  <si>
    <t>ПРИЛОЖЕНИЕ №1 (НАЧАЛНИ ЦЕНИ)
ТП "ДЛС ПАЛАМАРА"</t>
  </si>
  <si>
    <t>Технологична дървесина от дърва</t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</si>
  <si>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</si>
  <si>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</si>
  <si>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</si>
  <si>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</si>
  <si>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</si>
  <si>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(инж. Муса Кязъм) 
…..................................</t>
  </si>
  <si>
    <t>Ръководител счетоводен отдел</t>
  </si>
  <si>
    <t>(Мария Димитрова)</t>
  </si>
  <si>
    <t xml:space="preserve">Технологична дървесина от ЕСД </t>
  </si>
  <si>
    <t>ОЗМ</t>
  </si>
  <si>
    <t>бл</t>
  </si>
  <si>
    <t>лп</t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</si>
  <si>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</si>
  <si>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</si>
  <si>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</si>
  <si>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</si>
  <si>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t>Изготвил:</t>
  </si>
  <si>
    <t>(инж. Надежда Янкова - зам.-директор )</t>
  </si>
  <si>
    <r>
      <t xml:space="preserve">Обща начална 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</si>
  <si>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начална 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</si>
  <si>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t>437 "в"</t>
  </si>
  <si>
    <t>Общо за подотдел 437 "в"</t>
  </si>
  <si>
    <t>438 "а"</t>
  </si>
  <si>
    <t>Общо за подотдел 438 "а"</t>
  </si>
  <si>
    <t>1040 "к"</t>
  </si>
  <si>
    <t>Общо за подотдел 1040 "к"</t>
  </si>
  <si>
    <t>2007 "д"</t>
  </si>
  <si>
    <t>Общо за подотдел 2007 "д"</t>
  </si>
  <si>
    <t>2016 "з"</t>
  </si>
  <si>
    <t>Общо за подотдел 2016 "з"</t>
  </si>
  <si>
    <t>2017 "б"</t>
  </si>
  <si>
    <t>Общо за подотдел 2017 "б"</t>
  </si>
  <si>
    <t>мжд</t>
  </si>
  <si>
    <t>2020 "з"</t>
  </si>
  <si>
    <t>Общо за подотдел 2020 "з"</t>
  </si>
  <si>
    <t>436 "в"</t>
  </si>
  <si>
    <t>Общо за подотдел 436 "в"</t>
  </si>
  <si>
    <t>2194 "б"</t>
  </si>
  <si>
    <t>Общо за подотдел 2194 "б"</t>
  </si>
  <si>
    <t>1088 "г"</t>
  </si>
  <si>
    <t>Общо за подотдел 1088 "г"</t>
  </si>
  <si>
    <t>ОБЕКТ 1-3-26</t>
  </si>
  <si>
    <t>1-3-26</t>
  </si>
  <si>
    <t xml:space="preserve">„….........................“ </t>
  </si>
  <si>
    <t xml:space="preserve">(….................................) 
</t>
  </si>
  <si>
    <t>към Договор № ……......... / …....................  год</t>
  </si>
  <si>
    <t>към Договор №…….…... от ….................г.</t>
  </si>
  <si>
    <t>График за покупко-продажба на прогнозни количества стояща дървесина на корен по тримесечия на 2026 година</t>
  </si>
  <si>
    <t>за обект № 1-3-26 , ТП "ДЛС Паламара"</t>
  </si>
  <si>
    <t>Тримесечие на 2026 год. / прогнозно количество дървесиан (пл.куб.м)</t>
  </si>
  <si>
    <t>Обшо за ТП ДЛС Паламара</t>
  </si>
  <si>
    <t xml:space="preserve">„…................................“ </t>
  </si>
  <si>
    <t xml:space="preserve">(…............................................) 
</t>
  </si>
  <si>
    <t>Прогнозно количество дървесина по сортиментна ведомост от ГППД за 2026 г. пл.м3</t>
  </si>
  <si>
    <t>гаранция</t>
  </si>
  <si>
    <t>стъпка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</si>
</sst>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л_в_._-;\-* #,##0.00\ _л_в_._-;_-* &quot;-&quot;??\ _л_в_._-;_-@_-"/>
    <numFmt numFmtId="165" formatCode="0.000000"/>
    <numFmt numFmtId="166" formatCode="#,##0.00\ [$€-1]"/>
    <numFmt numFmtId="167" formatCode="#,##0.00\ &quot;лв.&quot;"/>
    <numFmt numFmtId="169" formatCode="#,##0\ &quot;лв.&quot;"/>
  </numFmts>
  <fonts count="3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sz val="10"/>
      <color theme="0"/>
      <name val="Arial"/>
      <family val="2"/>
      <charset val="204"/>
    </font>
    <font>
      <b/>
      <i/>
      <sz val="10"/>
      <color theme="0"/>
      <name val="Times New Roman"/>
      <family val="1"/>
      <charset val="204"/>
    </font>
    <font>
      <b/>
      <i/>
      <sz val="10"/>
      <color rgb="FFFFFF00"/>
      <name val="Times New Roman"/>
      <family val="1"/>
      <charset val="204"/>
    </font>
    <font>
      <sz val="10"/>
      <color rgb="FFFFFF00"/>
      <name val="Arial"/>
      <family val="2"/>
      <charset val="204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  <font>
      <sz val="12"/>
      <color theme="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7" fillId="0" borderId="0"/>
  </cellStyleXfs>
  <cellXfs count="203">
    <xf numFmtId="0" fontId="0" fillId="0" borderId="0" xfId="0"/>
    <xf numFmtId="0" fontId="10" fillId="0" borderId="0" xfId="0" applyFont="1" applyFill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/>
    <xf numFmtId="0" fontId="13" fillId="0" borderId="0" xfId="0" applyFont="1"/>
    <xf numFmtId="0" fontId="14" fillId="0" borderId="0" xfId="0" applyFont="1" applyAlignment="1">
      <alignment vertical="top"/>
    </xf>
    <xf numFmtId="0" fontId="14" fillId="3" borderId="0" xfId="0" applyFont="1" applyFill="1" applyAlignment="1">
      <alignment vertical="top"/>
    </xf>
    <xf numFmtId="2" fontId="14" fillId="3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0" fontId="19" fillId="2" borderId="23" xfId="0" applyNumberFormat="1" applyFont="1" applyFill="1" applyBorder="1" applyAlignment="1" applyProtection="1">
      <alignment vertical="top"/>
    </xf>
    <xf numFmtId="1" fontId="17" fillId="2" borderId="24" xfId="0" applyNumberFormat="1" applyFont="1" applyFill="1" applyBorder="1" applyAlignment="1" applyProtection="1">
      <alignment vertical="top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1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3" xfId="0" applyNumberFormat="1" applyFont="1" applyFill="1" applyBorder="1" applyAlignment="1" applyProtection="1">
      <alignment horizontal="center" vertical="center" wrapText="1"/>
    </xf>
    <xf numFmtId="1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4" xfId="0" applyNumberFormat="1" applyFont="1" applyFill="1" applyBorder="1" applyAlignment="1" applyProtection="1">
      <alignment horizontal="center" vertical="top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1" fillId="0" borderId="0" xfId="0" applyFont="1" applyAlignment="1">
      <alignment vertical="top"/>
    </xf>
    <xf numFmtId="0" fontId="8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" fontId="4" fillId="3" borderId="5" xfId="0" applyNumberFormat="1" applyFont="1" applyFill="1" applyBorder="1" applyAlignment="1" applyProtection="1">
      <alignment horizontal="center" vertical="top"/>
    </xf>
    <xf numFmtId="1" fontId="4" fillId="3" borderId="24" xfId="0" applyNumberFormat="1" applyFont="1" applyFill="1" applyBorder="1" applyAlignment="1" applyProtection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2" fontId="17" fillId="0" borderId="40" xfId="0" applyNumberFormat="1" applyFont="1" applyBorder="1" applyAlignment="1">
      <alignment vertical="top"/>
    </xf>
    <xf numFmtId="1" fontId="4" fillId="0" borderId="1" xfId="0" applyNumberFormat="1" applyFont="1" applyBorder="1"/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top"/>
    </xf>
    <xf numFmtId="0" fontId="4" fillId="3" borderId="43" xfId="0" applyFont="1" applyFill="1" applyBorder="1" applyAlignment="1">
      <alignment vertical="top"/>
    </xf>
    <xf numFmtId="0" fontId="4" fillId="3" borderId="17" xfId="0" applyFont="1" applyFill="1" applyBorder="1" applyAlignment="1">
      <alignment vertical="top"/>
    </xf>
    <xf numFmtId="0" fontId="19" fillId="0" borderId="17" xfId="0" applyFont="1" applyBorder="1" applyAlignment="1">
      <alignment vertical="top"/>
    </xf>
    <xf numFmtId="1" fontId="17" fillId="0" borderId="44" xfId="0" applyNumberFormat="1" applyFont="1" applyBorder="1" applyAlignment="1">
      <alignment vertical="top"/>
    </xf>
    <xf numFmtId="0" fontId="19" fillId="0" borderId="1" xfId="0" applyFont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9" fillId="2" borderId="23" xfId="0" applyNumberFormat="1" applyFont="1" applyFill="1" applyBorder="1" applyAlignment="1" applyProtection="1">
      <alignment horizontal="center" vertical="top"/>
    </xf>
    <xf numFmtId="1" fontId="19" fillId="2" borderId="26" xfId="0" applyNumberFormat="1" applyFont="1" applyFill="1" applyBorder="1" applyAlignment="1" applyProtection="1">
      <alignment horizontal="center" vertical="top"/>
    </xf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vertical="top"/>
    </xf>
    <xf numFmtId="1" fontId="17" fillId="0" borderId="46" xfId="0" applyNumberFormat="1" applyFont="1" applyBorder="1" applyAlignment="1">
      <alignment vertical="top"/>
    </xf>
    <xf numFmtId="2" fontId="4" fillId="3" borderId="1" xfId="0" applyNumberFormat="1" applyFont="1" applyFill="1" applyBorder="1" applyAlignment="1">
      <alignment vertical="top"/>
    </xf>
    <xf numFmtId="0" fontId="1" fillId="2" borderId="23" xfId="0" applyNumberFormat="1" applyFont="1" applyFill="1" applyBorder="1" applyAlignment="1" applyProtection="1">
      <alignment vertical="top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1" fontId="4" fillId="0" borderId="28" xfId="0" applyNumberFormat="1" applyFont="1" applyFill="1" applyBorder="1" applyAlignment="1" applyProtection="1">
      <alignment horizontal="center" vertical="center" wrapText="1"/>
    </xf>
    <xf numFmtId="0" fontId="20" fillId="0" borderId="0" xfId="0" applyFont="1"/>
    <xf numFmtId="165" fontId="1" fillId="0" borderId="0" xfId="0" applyNumberFormat="1" applyFont="1" applyAlignment="1">
      <alignment vertical="top"/>
    </xf>
    <xf numFmtId="0" fontId="4" fillId="3" borderId="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left"/>
    </xf>
    <xf numFmtId="0" fontId="17" fillId="3" borderId="17" xfId="0" applyFont="1" applyFill="1" applyBorder="1"/>
    <xf numFmtId="1" fontId="17" fillId="3" borderId="40" xfId="0" applyNumberFormat="1" applyFont="1" applyFill="1" applyBorder="1" applyAlignment="1">
      <alignment vertical="top"/>
    </xf>
    <xf numFmtId="0" fontId="4" fillId="3" borderId="43" xfId="0" applyFont="1" applyFill="1" applyBorder="1" applyAlignment="1">
      <alignment horizontal="center"/>
    </xf>
    <xf numFmtId="1" fontId="4" fillId="3" borderId="2" xfId="0" applyNumberFormat="1" applyFont="1" applyFill="1" applyBorder="1"/>
    <xf numFmtId="0" fontId="1" fillId="3" borderId="0" xfId="0" applyFont="1" applyFill="1" applyAlignment="1">
      <alignment vertical="top"/>
    </xf>
    <xf numFmtId="0" fontId="4" fillId="3" borderId="17" xfId="0" applyFont="1" applyFill="1" applyBorder="1" applyAlignment="1">
      <alignment horizontal="center"/>
    </xf>
    <xf numFmtId="1" fontId="4" fillId="3" borderId="1" xfId="0" applyNumberFormat="1" applyFont="1" applyFill="1" applyBorder="1"/>
    <xf numFmtId="0" fontId="4" fillId="3" borderId="1" xfId="0" applyFont="1" applyFill="1" applyBorder="1"/>
    <xf numFmtId="0" fontId="4" fillId="3" borderId="8" xfId="0" applyFont="1" applyFill="1" applyBorder="1" applyAlignment="1">
      <alignment horizontal="center"/>
    </xf>
    <xf numFmtId="1" fontId="17" fillId="3" borderId="1" xfId="0" applyNumberFormat="1" applyFont="1" applyFill="1" applyBorder="1"/>
    <xf numFmtId="0" fontId="4" fillId="3" borderId="8" xfId="0" applyFont="1" applyFill="1" applyBorder="1" applyAlignment="1">
      <alignment horizontal="left"/>
    </xf>
    <xf numFmtId="2" fontId="17" fillId="3" borderId="40" xfId="0" applyNumberFormat="1" applyFont="1" applyFill="1" applyBorder="1" applyAlignment="1">
      <alignment vertical="top"/>
    </xf>
    <xf numFmtId="0" fontId="19" fillId="3" borderId="17" xfId="0" applyFont="1" applyFill="1" applyBorder="1"/>
    <xf numFmtId="1" fontId="17" fillId="3" borderId="42" xfId="0" applyNumberFormat="1" applyFont="1" applyFill="1" applyBorder="1" applyAlignment="1">
      <alignment vertical="top"/>
    </xf>
    <xf numFmtId="2" fontId="4" fillId="3" borderId="17" xfId="0" applyNumberFormat="1" applyFont="1" applyFill="1" applyBorder="1" applyAlignment="1">
      <alignment vertical="top"/>
    </xf>
    <xf numFmtId="2" fontId="22" fillId="3" borderId="2" xfId="0" applyNumberFormat="1" applyFont="1" applyFill="1" applyBorder="1" applyAlignment="1">
      <alignment vertical="top"/>
    </xf>
    <xf numFmtId="2" fontId="23" fillId="3" borderId="12" xfId="0" applyNumberFormat="1" applyFont="1" applyFill="1" applyBorder="1" applyAlignment="1">
      <alignment vertical="top"/>
    </xf>
    <xf numFmtId="2" fontId="22" fillId="3" borderId="43" xfId="0" applyNumberFormat="1" applyFont="1" applyFill="1" applyBorder="1" applyAlignment="1">
      <alignment vertical="top"/>
    </xf>
    <xf numFmtId="2" fontId="23" fillId="3" borderId="11" xfId="0" applyNumberFormat="1" applyFont="1" applyFill="1" applyBorder="1" applyAlignment="1">
      <alignment vertical="top"/>
    </xf>
    <xf numFmtId="2" fontId="22" fillId="0" borderId="1" xfId="0" applyNumberFormat="1" applyFont="1" applyFill="1" applyBorder="1" applyAlignment="1">
      <alignment vertical="top"/>
    </xf>
    <xf numFmtId="0" fontId="24" fillId="0" borderId="1" xfId="0" applyFont="1" applyFill="1" applyBorder="1" applyAlignment="1">
      <alignment vertical="top"/>
    </xf>
    <xf numFmtId="2" fontId="25" fillId="3" borderId="8" xfId="0" applyNumberFormat="1" applyFont="1" applyFill="1" applyBorder="1" applyAlignment="1">
      <alignment vertical="top"/>
    </xf>
    <xf numFmtId="0" fontId="24" fillId="0" borderId="17" xfId="0" applyFont="1" applyFill="1" applyBorder="1" applyAlignment="1">
      <alignment vertical="top"/>
    </xf>
    <xf numFmtId="2" fontId="25" fillId="3" borderId="18" xfId="0" applyNumberFormat="1" applyFont="1" applyFill="1" applyBorder="1" applyAlignment="1">
      <alignment vertical="top"/>
    </xf>
    <xf numFmtId="0" fontId="24" fillId="3" borderId="1" xfId="0" applyFont="1" applyFill="1" applyBorder="1" applyAlignment="1">
      <alignment vertical="top"/>
    </xf>
    <xf numFmtId="2" fontId="23" fillId="3" borderId="8" xfId="0" applyNumberFormat="1" applyFont="1" applyFill="1" applyBorder="1"/>
    <xf numFmtId="0" fontId="24" fillId="3" borderId="17" xfId="0" applyFont="1" applyFill="1" applyBorder="1" applyAlignment="1">
      <alignment vertical="top"/>
    </xf>
    <xf numFmtId="2" fontId="23" fillId="3" borderId="18" xfId="0" applyNumberFormat="1" applyFont="1" applyFill="1" applyBorder="1"/>
    <xf numFmtId="2" fontId="25" fillId="3" borderId="9" xfId="0" applyNumberFormat="1" applyFont="1" applyFill="1" applyBorder="1"/>
    <xf numFmtId="2" fontId="25" fillId="3" borderId="47" xfId="0" applyNumberFormat="1" applyFont="1" applyFill="1" applyBorder="1"/>
    <xf numFmtId="2" fontId="26" fillId="2" borderId="23" xfId="0" applyNumberFormat="1" applyFont="1" applyFill="1" applyBorder="1" applyAlignment="1" applyProtection="1">
      <alignment vertical="top"/>
    </xf>
    <xf numFmtId="0" fontId="27" fillId="2" borderId="23" xfId="0" applyNumberFormat="1" applyFont="1" applyFill="1" applyBorder="1" applyAlignment="1" applyProtection="1">
      <alignment vertical="top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21" fillId="0" borderId="0" xfId="0" applyFont="1"/>
    <xf numFmtId="0" fontId="30" fillId="0" borderId="0" xfId="0" applyFont="1" applyAlignment="1">
      <alignment vertical="center"/>
    </xf>
    <xf numFmtId="0" fontId="30" fillId="0" borderId="0" xfId="0" applyFont="1" applyAlignment="1">
      <alignment vertical="center" wrapText="1"/>
    </xf>
    <xf numFmtId="0" fontId="31" fillId="0" borderId="0" xfId="0" applyFont="1"/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vertical="top"/>
    </xf>
    <xf numFmtId="166" fontId="17" fillId="3" borderId="12" xfId="0" applyNumberFormat="1" applyFont="1" applyFill="1" applyBorder="1" applyAlignment="1">
      <alignment vertical="top"/>
    </xf>
    <xf numFmtId="166" fontId="4" fillId="0" borderId="1" xfId="0" applyNumberFormat="1" applyFont="1" applyFill="1" applyBorder="1" applyAlignment="1">
      <alignment vertical="top"/>
    </xf>
    <xf numFmtId="166" fontId="1" fillId="0" borderId="1" xfId="0" applyNumberFormat="1" applyFont="1" applyFill="1" applyBorder="1" applyAlignment="1">
      <alignment vertical="top"/>
    </xf>
    <xf numFmtId="166" fontId="19" fillId="3" borderId="8" xfId="0" applyNumberFormat="1" applyFont="1" applyFill="1" applyBorder="1" applyAlignment="1">
      <alignment vertical="top"/>
    </xf>
    <xf numFmtId="166" fontId="1" fillId="3" borderId="1" xfId="0" applyNumberFormat="1" applyFont="1" applyFill="1" applyBorder="1" applyAlignment="1">
      <alignment vertical="top"/>
    </xf>
    <xf numFmtId="166" fontId="17" fillId="3" borderId="8" xfId="0" applyNumberFormat="1" applyFont="1" applyFill="1" applyBorder="1"/>
    <xf numFmtId="166" fontId="19" fillId="3" borderId="9" xfId="0" applyNumberFormat="1" applyFont="1" applyFill="1" applyBorder="1"/>
    <xf numFmtId="166" fontId="1" fillId="2" borderId="23" xfId="0" applyNumberFormat="1" applyFont="1" applyFill="1" applyBorder="1" applyAlignment="1" applyProtection="1">
      <alignment vertical="top"/>
    </xf>
    <xf numFmtId="166" fontId="19" fillId="2" borderId="23" xfId="0" applyNumberFormat="1" applyFont="1" applyFill="1" applyBorder="1" applyAlignment="1" applyProtection="1">
      <alignment vertical="top"/>
    </xf>
    <xf numFmtId="0" fontId="8" fillId="3" borderId="1" xfId="0" applyFont="1" applyFill="1" applyBorder="1" applyAlignment="1">
      <alignment horizontal="left" vertical="center"/>
    </xf>
    <xf numFmtId="166" fontId="2" fillId="3" borderId="1" xfId="0" applyNumberFormat="1" applyFont="1" applyFill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167" fontId="2" fillId="3" borderId="1" xfId="0" applyNumberFormat="1" applyFont="1" applyFill="1" applyBorder="1" applyAlignment="1">
      <alignment horizontal="right" vertical="center"/>
    </xf>
    <xf numFmtId="167" fontId="4" fillId="3" borderId="43" xfId="0" applyNumberFormat="1" applyFont="1" applyFill="1" applyBorder="1" applyAlignment="1">
      <alignment vertical="top"/>
    </xf>
    <xf numFmtId="167" fontId="17" fillId="3" borderId="11" xfId="0" applyNumberFormat="1" applyFont="1" applyFill="1" applyBorder="1" applyAlignment="1">
      <alignment vertical="top"/>
    </xf>
    <xf numFmtId="167" fontId="1" fillId="0" borderId="17" xfId="0" applyNumberFormat="1" applyFont="1" applyFill="1" applyBorder="1" applyAlignment="1">
      <alignment vertical="top"/>
    </xf>
    <xf numFmtId="167" fontId="19" fillId="3" borderId="18" xfId="0" applyNumberFormat="1" applyFont="1" applyFill="1" applyBorder="1" applyAlignment="1">
      <alignment vertical="top"/>
    </xf>
    <xf numFmtId="167" fontId="1" fillId="3" borderId="17" xfId="0" applyNumberFormat="1" applyFont="1" applyFill="1" applyBorder="1" applyAlignment="1">
      <alignment vertical="top"/>
    </xf>
    <xf numFmtId="167" fontId="17" fillId="3" borderId="18" xfId="0" applyNumberFormat="1" applyFont="1" applyFill="1" applyBorder="1"/>
    <xf numFmtId="167" fontId="19" fillId="3" borderId="47" xfId="0" applyNumberFormat="1" applyFont="1" applyFill="1" applyBorder="1"/>
    <xf numFmtId="167" fontId="1" fillId="2" borderId="23" xfId="0" applyNumberFormat="1" applyFont="1" applyFill="1" applyBorder="1" applyAlignment="1" applyProtection="1">
      <alignment vertical="top"/>
    </xf>
    <xf numFmtId="167" fontId="19" fillId="2" borderId="23" xfId="0" applyNumberFormat="1" applyFont="1" applyFill="1" applyBorder="1" applyAlignment="1" applyProtection="1">
      <alignment vertical="top"/>
    </xf>
    <xf numFmtId="166" fontId="8" fillId="3" borderId="1" xfId="0" applyNumberFormat="1" applyFont="1" applyFill="1" applyBorder="1" applyAlignment="1">
      <alignment horizontal="center" vertical="center"/>
    </xf>
    <xf numFmtId="49" fontId="15" fillId="3" borderId="15" xfId="0" applyNumberFormat="1" applyFont="1" applyFill="1" applyBorder="1" applyAlignment="1" applyProtection="1">
      <alignment horizontal="center" vertical="center" textRotation="90" wrapText="1"/>
    </xf>
    <xf numFmtId="49" fontId="15" fillId="3" borderId="22" xfId="0" applyNumberFormat="1" applyFont="1" applyFill="1" applyBorder="1" applyAlignment="1" applyProtection="1">
      <alignment horizontal="center" vertical="center" textRotation="90" wrapText="1"/>
    </xf>
    <xf numFmtId="0" fontId="16" fillId="3" borderId="17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0" fontId="16" fillId="2" borderId="4" xfId="0" applyNumberFormat="1" applyFont="1" applyFill="1" applyBorder="1" applyAlignment="1" applyProtection="1">
      <alignment horizontal="center" vertical="top"/>
    </xf>
    <xf numFmtId="0" fontId="16" fillId="2" borderId="5" xfId="0" applyNumberFormat="1" applyFont="1" applyFill="1" applyBorder="1" applyAlignment="1" applyProtection="1">
      <alignment horizontal="center" vertical="top"/>
    </xf>
    <xf numFmtId="0" fontId="16" fillId="2" borderId="6" xfId="0" applyNumberFormat="1" applyFont="1" applyFill="1" applyBorder="1" applyAlignment="1" applyProtection="1">
      <alignment horizontal="center" vertical="top"/>
    </xf>
    <xf numFmtId="0" fontId="16" fillId="3" borderId="45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1" fontId="4" fillId="3" borderId="33" xfId="0" applyNumberFormat="1" applyFont="1" applyFill="1" applyBorder="1" applyAlignment="1" applyProtection="1">
      <alignment horizontal="center" vertical="center" wrapText="1"/>
    </xf>
    <xf numFmtId="1" fontId="4" fillId="3" borderId="35" xfId="0" applyNumberFormat="1" applyFont="1" applyFill="1" applyBorder="1" applyAlignment="1" applyProtection="1">
      <alignment horizontal="center" vertical="center" wrapText="1"/>
    </xf>
    <xf numFmtId="0" fontId="9" fillId="2" borderId="37" xfId="1" applyFont="1" applyFill="1" applyBorder="1" applyAlignment="1">
      <alignment horizontal="center" vertical="center" wrapText="1"/>
    </xf>
    <xf numFmtId="0" fontId="9" fillId="2" borderId="38" xfId="1" applyFont="1" applyFill="1" applyBorder="1" applyAlignment="1">
      <alignment horizontal="center" vertical="center" wrapText="1"/>
    </xf>
    <xf numFmtId="0" fontId="9" fillId="2" borderId="39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4" fillId="3" borderId="29" xfId="0" applyNumberFormat="1" applyFont="1" applyFill="1" applyBorder="1" applyAlignment="1" applyProtection="1">
      <alignment horizontal="center" vertical="top" wrapText="1"/>
    </xf>
    <xf numFmtId="0" fontId="4" fillId="3" borderId="3" xfId="0" applyNumberFormat="1" applyFont="1" applyFill="1" applyBorder="1" applyAlignment="1" applyProtection="1">
      <alignment horizontal="center" vertical="top" wrapText="1"/>
    </xf>
    <xf numFmtId="0" fontId="4" fillId="0" borderId="31" xfId="0" applyNumberFormat="1" applyFont="1" applyFill="1" applyBorder="1" applyAlignment="1" applyProtection="1">
      <alignment horizontal="center" vertical="center" wrapText="1"/>
    </xf>
    <xf numFmtId="0" fontId="4" fillId="0" borderId="20" xfId="0" applyNumberFormat="1" applyFont="1" applyFill="1" applyBorder="1" applyAlignment="1" applyProtection="1">
      <alignment horizontal="center" vertical="center" wrapText="1"/>
    </xf>
    <xf numFmtId="0" fontId="4" fillId="0" borderId="36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1" fontId="4" fillId="0" borderId="32" xfId="0" applyNumberFormat="1" applyFont="1" applyFill="1" applyBorder="1" applyAlignment="1" applyProtection="1">
      <alignment horizontal="center" vertical="center" wrapText="1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/>
    </xf>
    <xf numFmtId="0" fontId="4" fillId="0" borderId="19" xfId="0" applyNumberFormat="1" applyFont="1" applyFill="1" applyBorder="1" applyAlignment="1" applyProtection="1">
      <alignment horizontal="center" vertical="center"/>
    </xf>
    <xf numFmtId="0" fontId="3" fillId="0" borderId="48" xfId="0" applyNumberFormat="1" applyFont="1" applyFill="1" applyBorder="1" applyAlignment="1" applyProtection="1">
      <alignment horizontal="center" vertical="center" wrapText="1"/>
    </xf>
    <xf numFmtId="0" fontId="3" fillId="0" borderId="22" xfId="0" applyNumberFormat="1" applyFont="1" applyFill="1" applyBorder="1" applyAlignment="1" applyProtection="1">
      <alignment horizontal="center" vertical="center" wrapText="1"/>
    </xf>
    <xf numFmtId="49" fontId="4" fillId="0" borderId="41" xfId="0" applyNumberFormat="1" applyFont="1" applyFill="1" applyBorder="1" applyAlignment="1" applyProtection="1">
      <alignment horizontal="center" vertical="center" wrapText="1"/>
    </xf>
    <xf numFmtId="49" fontId="4" fillId="0" borderId="42" xfId="0" applyNumberFormat="1" applyFont="1" applyFill="1" applyBorder="1" applyAlignment="1" applyProtection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1" fontId="4" fillId="0" borderId="33" xfId="0" applyNumberFormat="1" applyFont="1" applyBorder="1" applyAlignment="1">
      <alignment horizontal="center" vertical="center" wrapText="1"/>
    </xf>
    <xf numFmtId="1" fontId="4" fillId="0" borderId="35" xfId="0" applyNumberFormat="1" applyFont="1" applyBorder="1" applyAlignment="1">
      <alignment horizontal="center" vertical="center" wrapText="1"/>
    </xf>
    <xf numFmtId="49" fontId="4" fillId="0" borderId="31" xfId="0" applyNumberFormat="1" applyFont="1" applyFill="1" applyBorder="1" applyAlignment="1" applyProtection="1">
      <alignment horizontal="center" vertical="center" wrapText="1"/>
    </xf>
    <xf numFmtId="49" fontId="4" fillId="0" borderId="20" xfId="0" applyNumberFormat="1" applyFont="1" applyFill="1" applyBorder="1" applyAlignment="1" applyProtection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top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169" fontId="2" fillId="3" borderId="1" xfId="0" applyNumberFormat="1" applyFont="1" applyFill="1" applyBorder="1" applyAlignment="1">
      <alignment horizontal="right" vertical="center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01"/>
  <sheetViews>
    <sheetView tabSelected="1" topLeftCell="A283" zoomScaleNormal="100" workbookViewId="0">
      <selection activeCell="B298" sqref="B298:D298"/>
    </sheetView>
  </sheetViews>
  <sheetFormatPr defaultRowHeight="14.4" x14ac:dyDescent="0.3"/>
  <cols>
    <col min="1" max="1" width="8.88671875" style="5" customWidth="1"/>
    <col min="2" max="2" width="7.6640625" style="5" customWidth="1"/>
    <col min="3" max="3" width="8.44140625" style="5" customWidth="1"/>
    <col min="4" max="4" width="32.33203125" style="5" customWidth="1"/>
    <col min="5" max="5" width="10.33203125" style="5" customWidth="1"/>
    <col min="6" max="6" width="9.5546875" style="5" customWidth="1"/>
    <col min="7" max="7" width="7.6640625" style="5" customWidth="1"/>
    <col min="8" max="8" width="10.21875" style="5" customWidth="1"/>
    <col min="9" max="9" width="12" style="35" customWidth="1"/>
    <col min="10" max="10" width="12.109375" style="35" customWidth="1"/>
    <col min="11" max="11" width="12" style="35" customWidth="1"/>
    <col min="12" max="12" width="13.5546875" style="35" customWidth="1"/>
    <col min="13" max="13" width="8.88671875" style="13"/>
    <col min="14" max="14" width="10.5546875" hidden="1" customWidth="1"/>
    <col min="15" max="16" width="0" hidden="1" customWidth="1"/>
  </cols>
  <sheetData>
    <row r="1" spans="1:14" x14ac:dyDescent="0.3">
      <c r="A1" s="11"/>
      <c r="B1" s="11"/>
      <c r="C1" s="11"/>
      <c r="D1" s="11"/>
      <c r="E1" s="11"/>
      <c r="F1" s="11"/>
      <c r="G1" s="11"/>
      <c r="H1" s="11"/>
      <c r="I1" s="34"/>
      <c r="K1" s="34"/>
    </row>
    <row r="2" spans="1:14" ht="34.200000000000003" customHeight="1" thickBot="1" x14ac:dyDescent="0.35">
      <c r="A2" s="152" t="s">
        <v>27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4"/>
    </row>
    <row r="3" spans="1:14" ht="15" hidden="1" thickBot="1" x14ac:dyDescent="0.35">
      <c r="A3" s="11"/>
      <c r="B3" s="11"/>
      <c r="C3" s="11"/>
      <c r="D3" s="157" t="s">
        <v>1</v>
      </c>
      <c r="E3" s="158"/>
      <c r="F3" s="158"/>
      <c r="G3" s="159"/>
      <c r="H3" s="11"/>
      <c r="I3" s="34"/>
      <c r="K3" s="34"/>
    </row>
    <row r="4" spans="1:14" ht="15" thickBot="1" x14ac:dyDescent="0.35">
      <c r="A4" s="7"/>
      <c r="B4" s="7"/>
      <c r="C4" s="7"/>
      <c r="D4" s="160"/>
      <c r="E4" s="160"/>
      <c r="F4" s="7"/>
      <c r="G4" s="7"/>
      <c r="H4" s="7"/>
      <c r="I4" s="34"/>
      <c r="K4" s="34"/>
    </row>
    <row r="5" spans="1:14" s="20" customFormat="1" ht="13.5" customHeight="1" x14ac:dyDescent="0.3">
      <c r="A5" s="163" t="s">
        <v>4</v>
      </c>
      <c r="B5" s="165" t="s">
        <v>20</v>
      </c>
      <c r="C5" s="167" t="s">
        <v>22</v>
      </c>
      <c r="D5" s="173" t="s">
        <v>0</v>
      </c>
      <c r="E5" s="175" t="s">
        <v>82</v>
      </c>
      <c r="F5" s="177" t="s">
        <v>18</v>
      </c>
      <c r="G5" s="169" t="s">
        <v>19</v>
      </c>
      <c r="H5" s="171" t="s">
        <v>21</v>
      </c>
      <c r="I5" s="161" t="s">
        <v>43</v>
      </c>
      <c r="J5" s="155" t="s">
        <v>47</v>
      </c>
      <c r="K5" s="161" t="s">
        <v>41</v>
      </c>
      <c r="L5" s="155" t="s">
        <v>48</v>
      </c>
    </row>
    <row r="6" spans="1:14" s="20" customFormat="1" ht="85.8" customHeight="1" thickBot="1" x14ac:dyDescent="0.35">
      <c r="A6" s="164"/>
      <c r="B6" s="166"/>
      <c r="C6" s="168"/>
      <c r="D6" s="174"/>
      <c r="E6" s="176"/>
      <c r="F6" s="178"/>
      <c r="G6" s="170"/>
      <c r="H6" s="172"/>
      <c r="I6" s="162"/>
      <c r="J6" s="156"/>
      <c r="K6" s="162"/>
      <c r="L6" s="156"/>
    </row>
    <row r="7" spans="1:14" s="29" customFormat="1" ht="13.8" thickBot="1" x14ac:dyDescent="0.35">
      <c r="A7" s="30">
        <v>1</v>
      </c>
      <c r="B7" s="31">
        <f>A7+1</f>
        <v>2</v>
      </c>
      <c r="C7" s="23">
        <f t="shared" ref="C7:E7" si="0">B7+1</f>
        <v>3</v>
      </c>
      <c r="D7" s="24">
        <f t="shared" si="0"/>
        <v>4</v>
      </c>
      <c r="E7" s="25">
        <f t="shared" si="0"/>
        <v>5</v>
      </c>
      <c r="F7" s="41">
        <f>E7+1</f>
        <v>6</v>
      </c>
      <c r="G7" s="27">
        <f>F7+1</f>
        <v>7</v>
      </c>
      <c r="H7" s="28">
        <f>G7+1</f>
        <v>8</v>
      </c>
      <c r="I7" s="36">
        <f>F7+1</f>
        <v>7</v>
      </c>
      <c r="J7" s="37">
        <f>I7+1</f>
        <v>8</v>
      </c>
      <c r="K7" s="36">
        <f>H7+1</f>
        <v>9</v>
      </c>
      <c r="L7" s="37">
        <f>K7+1</f>
        <v>10</v>
      </c>
    </row>
    <row r="8" spans="1:14" s="33" customFormat="1" ht="15.75" customHeight="1" x14ac:dyDescent="0.25">
      <c r="A8" s="139" t="s">
        <v>71</v>
      </c>
      <c r="B8" s="141" t="s">
        <v>64</v>
      </c>
      <c r="C8" s="42" t="s">
        <v>17</v>
      </c>
      <c r="D8" s="52" t="s">
        <v>10</v>
      </c>
      <c r="E8" s="43">
        <v>15</v>
      </c>
      <c r="F8" s="62"/>
      <c r="G8" s="32" t="s">
        <v>11</v>
      </c>
      <c r="H8" s="40">
        <f>E8</f>
        <v>15</v>
      </c>
      <c r="I8" s="115">
        <v>46</v>
      </c>
      <c r="J8" s="116">
        <f t="shared" ref="J8:J14" si="1">H8*I8</f>
        <v>690</v>
      </c>
      <c r="K8" s="129">
        <f>I8*1.95583</f>
        <v>89.968180000000004</v>
      </c>
      <c r="L8" s="130">
        <f>H8*K8</f>
        <v>1349.5227</v>
      </c>
      <c r="N8" s="71">
        <f t="shared" ref="N8:N15" si="2">L8/J8</f>
        <v>1.95583</v>
      </c>
    </row>
    <row r="9" spans="1:14" s="33" customFormat="1" ht="15.75" customHeight="1" x14ac:dyDescent="0.25">
      <c r="A9" s="139"/>
      <c r="B9" s="142"/>
      <c r="C9" s="42" t="s">
        <v>17</v>
      </c>
      <c r="D9" s="52" t="s">
        <v>12</v>
      </c>
      <c r="E9" s="43">
        <v>20</v>
      </c>
      <c r="F9" s="46"/>
      <c r="G9" s="32" t="s">
        <v>11</v>
      </c>
      <c r="H9" s="40">
        <f>E9</f>
        <v>20</v>
      </c>
      <c r="I9" s="117">
        <v>43</v>
      </c>
      <c r="J9" s="116">
        <f t="shared" si="1"/>
        <v>860</v>
      </c>
      <c r="K9" s="129">
        <f t="shared" ref="K9:K15" si="3">I9*1.95583</f>
        <v>84.10069</v>
      </c>
      <c r="L9" s="130">
        <f t="shared" ref="L9:L15" si="4">H9*K9</f>
        <v>1682.0137999999999</v>
      </c>
      <c r="N9" s="71">
        <f t="shared" si="2"/>
        <v>1.95583</v>
      </c>
    </row>
    <row r="10" spans="1:14" s="33" customFormat="1" ht="15.75" customHeight="1" x14ac:dyDescent="0.25">
      <c r="A10" s="139"/>
      <c r="B10" s="142"/>
      <c r="C10" s="42" t="s">
        <v>17</v>
      </c>
      <c r="D10" s="53" t="s">
        <v>37</v>
      </c>
      <c r="E10" s="44">
        <v>80</v>
      </c>
      <c r="F10" s="39">
        <v>0.6</v>
      </c>
      <c r="G10" s="32" t="s">
        <v>13</v>
      </c>
      <c r="H10" s="40">
        <f>ROUND(E10/F10,0)</f>
        <v>133</v>
      </c>
      <c r="I10" s="117">
        <v>25</v>
      </c>
      <c r="J10" s="116">
        <f t="shared" si="1"/>
        <v>3325</v>
      </c>
      <c r="K10" s="129">
        <f t="shared" si="3"/>
        <v>48.89575</v>
      </c>
      <c r="L10" s="130">
        <f t="shared" si="4"/>
        <v>6503.1347500000002</v>
      </c>
      <c r="N10" s="71">
        <f t="shared" si="2"/>
        <v>1.95583</v>
      </c>
    </row>
    <row r="11" spans="1:14" s="33" customFormat="1" ht="15.75" customHeight="1" x14ac:dyDescent="0.25">
      <c r="A11" s="139"/>
      <c r="B11" s="141"/>
      <c r="C11" s="42" t="s">
        <v>17</v>
      </c>
      <c r="D11" s="53" t="s">
        <v>14</v>
      </c>
      <c r="E11" s="44">
        <v>20</v>
      </c>
      <c r="F11" s="39">
        <v>0.6</v>
      </c>
      <c r="G11" s="32" t="s">
        <v>13</v>
      </c>
      <c r="H11" s="40">
        <f>ROUND(E11/F11,0)</f>
        <v>33</v>
      </c>
      <c r="I11" s="117">
        <v>23</v>
      </c>
      <c r="J11" s="116">
        <f t="shared" si="1"/>
        <v>759</v>
      </c>
      <c r="K11" s="129">
        <f t="shared" si="3"/>
        <v>44.984090000000002</v>
      </c>
      <c r="L11" s="130">
        <f t="shared" si="4"/>
        <v>1484.47497</v>
      </c>
      <c r="N11" s="71">
        <f t="shared" si="2"/>
        <v>1.95583</v>
      </c>
    </row>
    <row r="12" spans="1:14" s="33" customFormat="1" ht="15.75" customHeight="1" x14ac:dyDescent="0.25">
      <c r="A12" s="139"/>
      <c r="B12" s="141"/>
      <c r="C12" s="42" t="s">
        <v>17</v>
      </c>
      <c r="D12" s="53" t="s">
        <v>15</v>
      </c>
      <c r="E12" s="44">
        <v>0</v>
      </c>
      <c r="F12" s="39">
        <v>0.6</v>
      </c>
      <c r="G12" s="32" t="s">
        <v>13</v>
      </c>
      <c r="H12" s="40">
        <f>ROUND(E12/F12,0)</f>
        <v>0</v>
      </c>
      <c r="I12" s="117">
        <v>21</v>
      </c>
      <c r="J12" s="116">
        <f t="shared" si="1"/>
        <v>0</v>
      </c>
      <c r="K12" s="129">
        <f t="shared" si="3"/>
        <v>41.072429999999997</v>
      </c>
      <c r="L12" s="130">
        <f t="shared" si="4"/>
        <v>0</v>
      </c>
      <c r="N12" s="71" t="e">
        <f t="shared" si="2"/>
        <v>#DIV/0!</v>
      </c>
    </row>
    <row r="13" spans="1:14" s="33" customFormat="1" ht="15.75" customHeight="1" x14ac:dyDescent="0.25">
      <c r="A13" s="139"/>
      <c r="B13" s="141"/>
      <c r="C13" s="42" t="s">
        <v>17</v>
      </c>
      <c r="D13" s="52" t="s">
        <v>38</v>
      </c>
      <c r="E13" s="43">
        <v>35</v>
      </c>
      <c r="F13" s="46"/>
      <c r="G13" s="32" t="s">
        <v>11</v>
      </c>
      <c r="H13" s="40">
        <f>E13</f>
        <v>35</v>
      </c>
      <c r="I13" s="117">
        <v>41</v>
      </c>
      <c r="J13" s="116">
        <f t="shared" si="1"/>
        <v>1435</v>
      </c>
      <c r="K13" s="129">
        <f t="shared" si="3"/>
        <v>80.189030000000002</v>
      </c>
      <c r="L13" s="130">
        <f t="shared" si="4"/>
        <v>2806.6160500000001</v>
      </c>
      <c r="N13" s="71">
        <f t="shared" si="2"/>
        <v>1.95583</v>
      </c>
    </row>
    <row r="14" spans="1:14" s="33" customFormat="1" ht="15.75" customHeight="1" x14ac:dyDescent="0.25">
      <c r="A14" s="139"/>
      <c r="B14" s="141"/>
      <c r="C14" s="42" t="s">
        <v>17</v>
      </c>
      <c r="D14" s="53" t="s">
        <v>28</v>
      </c>
      <c r="E14" s="44">
        <v>100</v>
      </c>
      <c r="F14" s="39">
        <v>0.6</v>
      </c>
      <c r="G14" s="32" t="s">
        <v>13</v>
      </c>
      <c r="H14" s="40">
        <f>ROUND(E14/F14,0)</f>
        <v>167</v>
      </c>
      <c r="I14" s="117">
        <v>21</v>
      </c>
      <c r="J14" s="116">
        <f t="shared" si="1"/>
        <v>3507</v>
      </c>
      <c r="K14" s="129">
        <f t="shared" si="3"/>
        <v>41.072429999999997</v>
      </c>
      <c r="L14" s="130">
        <f t="shared" si="4"/>
        <v>6859.0958099999998</v>
      </c>
      <c r="N14" s="71">
        <f t="shared" si="2"/>
        <v>1.95583</v>
      </c>
    </row>
    <row r="15" spans="1:14" s="33" customFormat="1" ht="15.75" customHeight="1" x14ac:dyDescent="0.25">
      <c r="A15" s="139"/>
      <c r="B15" s="141"/>
      <c r="C15" s="42" t="s">
        <v>17</v>
      </c>
      <c r="D15" s="53" t="s">
        <v>16</v>
      </c>
      <c r="E15" s="44">
        <v>100</v>
      </c>
      <c r="F15" s="39">
        <v>0.55000000000000004</v>
      </c>
      <c r="G15" s="32" t="s">
        <v>13</v>
      </c>
      <c r="H15" s="40">
        <f>ROUND(E15/F15,0)</f>
        <v>182</v>
      </c>
      <c r="I15" s="117">
        <v>21</v>
      </c>
      <c r="J15" s="116">
        <f>H15*I15</f>
        <v>3822</v>
      </c>
      <c r="K15" s="129">
        <f t="shared" si="3"/>
        <v>41.072429999999997</v>
      </c>
      <c r="L15" s="130">
        <f t="shared" si="4"/>
        <v>7475.1822599999996</v>
      </c>
      <c r="N15" s="71">
        <f t="shared" si="2"/>
        <v>1.95583</v>
      </c>
    </row>
    <row r="16" spans="1:14" s="33" customFormat="1" ht="13.5" customHeight="1" x14ac:dyDescent="0.25">
      <c r="A16" s="139"/>
      <c r="B16" s="141"/>
      <c r="C16" s="143" t="s">
        <v>65</v>
      </c>
      <c r="D16" s="144"/>
      <c r="E16" s="45">
        <f>SUM(E8:E15)</f>
        <v>370</v>
      </c>
      <c r="F16" s="62"/>
      <c r="G16" s="45"/>
      <c r="H16" s="47"/>
      <c r="I16" s="118"/>
      <c r="J16" s="119">
        <f>SUM(J8:J15)</f>
        <v>14398</v>
      </c>
      <c r="K16" s="131"/>
      <c r="L16" s="132">
        <f>SUM(L8:L15)</f>
        <v>28160.04034</v>
      </c>
      <c r="N16" s="71">
        <f>L16/J16</f>
        <v>1.95583</v>
      </c>
    </row>
    <row r="17" spans="1:14" s="33" customFormat="1" ht="15.75" customHeight="1" x14ac:dyDescent="0.25">
      <c r="A17" s="139"/>
      <c r="B17" s="141" t="s">
        <v>49</v>
      </c>
      <c r="C17" s="42" t="s">
        <v>17</v>
      </c>
      <c r="D17" s="52" t="s">
        <v>10</v>
      </c>
      <c r="E17" s="43">
        <v>0</v>
      </c>
      <c r="F17" s="62"/>
      <c r="G17" s="32" t="s">
        <v>11</v>
      </c>
      <c r="H17" s="40">
        <f>E17</f>
        <v>0</v>
      </c>
      <c r="I17" s="115">
        <v>46</v>
      </c>
      <c r="J17" s="116">
        <f t="shared" ref="J17:J23" si="5">H17*I17</f>
        <v>0</v>
      </c>
      <c r="K17" s="129">
        <f>I17*1.95583</f>
        <v>89.968180000000004</v>
      </c>
      <c r="L17" s="130">
        <f>H17*K17</f>
        <v>0</v>
      </c>
      <c r="N17" s="71" t="e">
        <f t="shared" ref="N17:N24" si="6">L17/J17</f>
        <v>#DIV/0!</v>
      </c>
    </row>
    <row r="18" spans="1:14" s="33" customFormat="1" ht="15.75" customHeight="1" x14ac:dyDescent="0.25">
      <c r="A18" s="139"/>
      <c r="B18" s="142"/>
      <c r="C18" s="42" t="s">
        <v>17</v>
      </c>
      <c r="D18" s="52" t="s">
        <v>12</v>
      </c>
      <c r="E18" s="43">
        <v>0</v>
      </c>
      <c r="F18" s="46"/>
      <c r="G18" s="32" t="s">
        <v>11</v>
      </c>
      <c r="H18" s="40">
        <f>E18</f>
        <v>0</v>
      </c>
      <c r="I18" s="117">
        <v>43</v>
      </c>
      <c r="J18" s="116">
        <f t="shared" si="5"/>
        <v>0</v>
      </c>
      <c r="K18" s="129">
        <f t="shared" ref="K18:K24" si="7">I18*1.95583</f>
        <v>84.10069</v>
      </c>
      <c r="L18" s="130">
        <f t="shared" ref="L18:L24" si="8">H18*K18</f>
        <v>0</v>
      </c>
      <c r="N18" s="71" t="e">
        <f t="shared" si="6"/>
        <v>#DIV/0!</v>
      </c>
    </row>
    <row r="19" spans="1:14" s="33" customFormat="1" ht="15.75" customHeight="1" x14ac:dyDescent="0.25">
      <c r="A19" s="139"/>
      <c r="B19" s="142"/>
      <c r="C19" s="42" t="s">
        <v>17</v>
      </c>
      <c r="D19" s="53" t="s">
        <v>37</v>
      </c>
      <c r="E19" s="44">
        <v>0</v>
      </c>
      <c r="F19" s="39">
        <v>0.6</v>
      </c>
      <c r="G19" s="32" t="s">
        <v>13</v>
      </c>
      <c r="H19" s="40">
        <f>ROUND(E19/F19,0)</f>
        <v>0</v>
      </c>
      <c r="I19" s="117">
        <v>25</v>
      </c>
      <c r="J19" s="116">
        <f t="shared" si="5"/>
        <v>0</v>
      </c>
      <c r="K19" s="129">
        <f t="shared" si="7"/>
        <v>48.89575</v>
      </c>
      <c r="L19" s="130">
        <f t="shared" si="8"/>
        <v>0</v>
      </c>
      <c r="N19" s="71" t="e">
        <f t="shared" si="6"/>
        <v>#DIV/0!</v>
      </c>
    </row>
    <row r="20" spans="1:14" s="33" customFormat="1" ht="15.75" customHeight="1" x14ac:dyDescent="0.25">
      <c r="A20" s="139"/>
      <c r="B20" s="141"/>
      <c r="C20" s="42" t="s">
        <v>17</v>
      </c>
      <c r="D20" s="53" t="s">
        <v>14</v>
      </c>
      <c r="E20" s="44">
        <v>2</v>
      </c>
      <c r="F20" s="39">
        <v>0.6</v>
      </c>
      <c r="G20" s="32" t="s">
        <v>13</v>
      </c>
      <c r="H20" s="40">
        <f>ROUND(E20/F20,0)</f>
        <v>3</v>
      </c>
      <c r="I20" s="117">
        <v>23</v>
      </c>
      <c r="J20" s="116">
        <f t="shared" si="5"/>
        <v>69</v>
      </c>
      <c r="K20" s="129">
        <f t="shared" si="7"/>
        <v>44.984090000000002</v>
      </c>
      <c r="L20" s="130">
        <f t="shared" si="8"/>
        <v>134.95227</v>
      </c>
      <c r="N20" s="71">
        <f t="shared" si="6"/>
        <v>1.95583</v>
      </c>
    </row>
    <row r="21" spans="1:14" s="33" customFormat="1" ht="15.75" customHeight="1" x14ac:dyDescent="0.25">
      <c r="A21" s="139"/>
      <c r="B21" s="141"/>
      <c r="C21" s="42" t="s">
        <v>17</v>
      </c>
      <c r="D21" s="53" t="s">
        <v>15</v>
      </c>
      <c r="E21" s="44">
        <v>0</v>
      </c>
      <c r="F21" s="39">
        <v>0.6</v>
      </c>
      <c r="G21" s="32" t="s">
        <v>13</v>
      </c>
      <c r="H21" s="40">
        <f>ROUND(E21/F21,0)</f>
        <v>0</v>
      </c>
      <c r="I21" s="117">
        <v>21</v>
      </c>
      <c r="J21" s="116">
        <f t="shared" si="5"/>
        <v>0</v>
      </c>
      <c r="K21" s="129">
        <f t="shared" si="7"/>
        <v>41.072429999999997</v>
      </c>
      <c r="L21" s="130">
        <f t="shared" si="8"/>
        <v>0</v>
      </c>
      <c r="N21" s="71" t="e">
        <f t="shared" si="6"/>
        <v>#DIV/0!</v>
      </c>
    </row>
    <row r="22" spans="1:14" s="33" customFormat="1" ht="15.75" customHeight="1" x14ac:dyDescent="0.25">
      <c r="A22" s="139"/>
      <c r="B22" s="141"/>
      <c r="C22" s="42" t="s">
        <v>17</v>
      </c>
      <c r="D22" s="52" t="s">
        <v>38</v>
      </c>
      <c r="E22" s="43">
        <v>0</v>
      </c>
      <c r="F22" s="46"/>
      <c r="G22" s="32" t="s">
        <v>11</v>
      </c>
      <c r="H22" s="40">
        <f>E22</f>
        <v>0</v>
      </c>
      <c r="I22" s="117">
        <v>41</v>
      </c>
      <c r="J22" s="116">
        <f t="shared" si="5"/>
        <v>0</v>
      </c>
      <c r="K22" s="129">
        <f t="shared" si="7"/>
        <v>80.189030000000002</v>
      </c>
      <c r="L22" s="130">
        <f t="shared" si="8"/>
        <v>0</v>
      </c>
      <c r="N22" s="71" t="e">
        <f t="shared" si="6"/>
        <v>#DIV/0!</v>
      </c>
    </row>
    <row r="23" spans="1:14" s="33" customFormat="1" ht="15.75" customHeight="1" x14ac:dyDescent="0.25">
      <c r="A23" s="139"/>
      <c r="B23" s="141"/>
      <c r="C23" s="42" t="s">
        <v>17</v>
      </c>
      <c r="D23" s="53" t="s">
        <v>28</v>
      </c>
      <c r="E23" s="44">
        <v>50</v>
      </c>
      <c r="F23" s="39">
        <v>0.6</v>
      </c>
      <c r="G23" s="32" t="s">
        <v>13</v>
      </c>
      <c r="H23" s="40">
        <f>ROUND(E23/F23,0)</f>
        <v>83</v>
      </c>
      <c r="I23" s="117">
        <v>21</v>
      </c>
      <c r="J23" s="116">
        <f t="shared" si="5"/>
        <v>1743</v>
      </c>
      <c r="K23" s="129">
        <f t="shared" si="7"/>
        <v>41.072429999999997</v>
      </c>
      <c r="L23" s="130">
        <f t="shared" si="8"/>
        <v>3409.0116899999998</v>
      </c>
      <c r="N23" s="71">
        <f t="shared" si="6"/>
        <v>1.95583</v>
      </c>
    </row>
    <row r="24" spans="1:14" s="33" customFormat="1" ht="15.75" customHeight="1" x14ac:dyDescent="0.25">
      <c r="A24" s="139"/>
      <c r="B24" s="141"/>
      <c r="C24" s="42" t="s">
        <v>17</v>
      </c>
      <c r="D24" s="53" t="s">
        <v>16</v>
      </c>
      <c r="E24" s="44">
        <v>64</v>
      </c>
      <c r="F24" s="39">
        <v>0.55000000000000004</v>
      </c>
      <c r="G24" s="32" t="s">
        <v>13</v>
      </c>
      <c r="H24" s="40">
        <f>ROUND(E24/F24,0)</f>
        <v>116</v>
      </c>
      <c r="I24" s="117">
        <v>21</v>
      </c>
      <c r="J24" s="116">
        <f>H24*I24</f>
        <v>2436</v>
      </c>
      <c r="K24" s="129">
        <f t="shared" si="7"/>
        <v>41.072429999999997</v>
      </c>
      <c r="L24" s="130">
        <f t="shared" si="8"/>
        <v>4764.4018799999994</v>
      </c>
      <c r="N24" s="71">
        <f t="shared" si="6"/>
        <v>1.9558299999999997</v>
      </c>
    </row>
    <row r="25" spans="1:14" s="33" customFormat="1" ht="13.5" customHeight="1" x14ac:dyDescent="0.25">
      <c r="A25" s="139"/>
      <c r="B25" s="141"/>
      <c r="C25" s="143" t="s">
        <v>50</v>
      </c>
      <c r="D25" s="144"/>
      <c r="E25" s="45">
        <f>SUM(E17:E24)</f>
        <v>116</v>
      </c>
      <c r="F25" s="62"/>
      <c r="G25" s="45"/>
      <c r="H25" s="47"/>
      <c r="I25" s="118"/>
      <c r="J25" s="119">
        <f>SUM(J17:J24)</f>
        <v>4248</v>
      </c>
      <c r="K25" s="131"/>
      <c r="L25" s="132">
        <f>SUM(L17:L24)</f>
        <v>8308.3658399999986</v>
      </c>
      <c r="N25" s="71">
        <f>L25/J25</f>
        <v>1.9558299999999997</v>
      </c>
    </row>
    <row r="26" spans="1:14" s="33" customFormat="1" ht="15.75" customHeight="1" x14ac:dyDescent="0.25">
      <c r="A26" s="139"/>
      <c r="B26" s="141" t="s">
        <v>51</v>
      </c>
      <c r="C26" s="42" t="s">
        <v>17</v>
      </c>
      <c r="D26" s="52" t="s">
        <v>10</v>
      </c>
      <c r="E26" s="43">
        <v>3</v>
      </c>
      <c r="F26" s="62"/>
      <c r="G26" s="32" t="s">
        <v>11</v>
      </c>
      <c r="H26" s="40">
        <f>E26</f>
        <v>3</v>
      </c>
      <c r="I26" s="115">
        <v>46</v>
      </c>
      <c r="J26" s="116">
        <f t="shared" ref="J26:J32" si="9">H26*I26</f>
        <v>138</v>
      </c>
      <c r="K26" s="129">
        <f>I26*1.95583</f>
        <v>89.968180000000004</v>
      </c>
      <c r="L26" s="130">
        <f>H26*K26</f>
        <v>269.90454</v>
      </c>
      <c r="N26" s="71">
        <f t="shared" ref="N26:N33" si="10">L26/J26</f>
        <v>1.95583</v>
      </c>
    </row>
    <row r="27" spans="1:14" s="33" customFormat="1" ht="15.75" customHeight="1" x14ac:dyDescent="0.25">
      <c r="A27" s="139"/>
      <c r="B27" s="142"/>
      <c r="C27" s="42" t="s">
        <v>17</v>
      </c>
      <c r="D27" s="52" t="s">
        <v>12</v>
      </c>
      <c r="E27" s="43">
        <v>12</v>
      </c>
      <c r="F27" s="46"/>
      <c r="G27" s="32" t="s">
        <v>11</v>
      </c>
      <c r="H27" s="40">
        <f>E27</f>
        <v>12</v>
      </c>
      <c r="I27" s="117">
        <v>43</v>
      </c>
      <c r="J27" s="116">
        <f t="shared" si="9"/>
        <v>516</v>
      </c>
      <c r="K27" s="129">
        <f t="shared" ref="K27:K33" si="11">I27*1.95583</f>
        <v>84.10069</v>
      </c>
      <c r="L27" s="130">
        <f t="shared" ref="L27:L33" si="12">H27*K27</f>
        <v>1009.2082800000001</v>
      </c>
      <c r="N27" s="71">
        <f t="shared" si="10"/>
        <v>1.9558300000000002</v>
      </c>
    </row>
    <row r="28" spans="1:14" s="33" customFormat="1" ht="15.75" customHeight="1" x14ac:dyDescent="0.25">
      <c r="A28" s="139"/>
      <c r="B28" s="142"/>
      <c r="C28" s="42" t="s">
        <v>17</v>
      </c>
      <c r="D28" s="53" t="s">
        <v>37</v>
      </c>
      <c r="E28" s="44">
        <v>60</v>
      </c>
      <c r="F28" s="39">
        <v>0.6</v>
      </c>
      <c r="G28" s="32" t="s">
        <v>13</v>
      </c>
      <c r="H28" s="40">
        <f>ROUND(E28/F28,0)</f>
        <v>100</v>
      </c>
      <c r="I28" s="117">
        <v>25</v>
      </c>
      <c r="J28" s="116">
        <f t="shared" si="9"/>
        <v>2500</v>
      </c>
      <c r="K28" s="129">
        <f t="shared" si="11"/>
        <v>48.89575</v>
      </c>
      <c r="L28" s="130">
        <f t="shared" si="12"/>
        <v>4889.5749999999998</v>
      </c>
      <c r="N28" s="71">
        <f t="shared" si="10"/>
        <v>1.95583</v>
      </c>
    </row>
    <row r="29" spans="1:14" s="33" customFormat="1" ht="15.75" customHeight="1" x14ac:dyDescent="0.25">
      <c r="A29" s="139"/>
      <c r="B29" s="141"/>
      <c r="C29" s="42" t="s">
        <v>17</v>
      </c>
      <c r="D29" s="53" t="s">
        <v>14</v>
      </c>
      <c r="E29" s="44">
        <v>11</v>
      </c>
      <c r="F29" s="39">
        <v>0.6</v>
      </c>
      <c r="G29" s="32" t="s">
        <v>13</v>
      </c>
      <c r="H29" s="40">
        <f>ROUND(E29/F29,0)</f>
        <v>18</v>
      </c>
      <c r="I29" s="117">
        <v>23</v>
      </c>
      <c r="J29" s="116">
        <f t="shared" si="9"/>
        <v>414</v>
      </c>
      <c r="K29" s="129">
        <f t="shared" si="11"/>
        <v>44.984090000000002</v>
      </c>
      <c r="L29" s="130">
        <f t="shared" si="12"/>
        <v>809.71361999999999</v>
      </c>
      <c r="N29" s="71">
        <f t="shared" si="10"/>
        <v>1.95583</v>
      </c>
    </row>
    <row r="30" spans="1:14" s="33" customFormat="1" ht="15.75" customHeight="1" x14ac:dyDescent="0.25">
      <c r="A30" s="139"/>
      <c r="B30" s="141"/>
      <c r="C30" s="42" t="s">
        <v>17</v>
      </c>
      <c r="D30" s="53" t="s">
        <v>15</v>
      </c>
      <c r="E30" s="44">
        <v>0</v>
      </c>
      <c r="F30" s="39">
        <v>0.6</v>
      </c>
      <c r="G30" s="32" t="s">
        <v>13</v>
      </c>
      <c r="H30" s="40">
        <f>ROUND(E30/F30,0)</f>
        <v>0</v>
      </c>
      <c r="I30" s="117">
        <v>21</v>
      </c>
      <c r="J30" s="116">
        <f t="shared" si="9"/>
        <v>0</v>
      </c>
      <c r="K30" s="129">
        <f t="shared" si="11"/>
        <v>41.072429999999997</v>
      </c>
      <c r="L30" s="130">
        <f t="shared" si="12"/>
        <v>0</v>
      </c>
      <c r="N30" s="71" t="e">
        <f t="shared" si="10"/>
        <v>#DIV/0!</v>
      </c>
    </row>
    <row r="31" spans="1:14" s="33" customFormat="1" ht="15.75" customHeight="1" x14ac:dyDescent="0.25">
      <c r="A31" s="139"/>
      <c r="B31" s="141"/>
      <c r="C31" s="42" t="s">
        <v>17</v>
      </c>
      <c r="D31" s="52" t="s">
        <v>38</v>
      </c>
      <c r="E31" s="43">
        <v>17</v>
      </c>
      <c r="F31" s="46"/>
      <c r="G31" s="32" t="s">
        <v>11</v>
      </c>
      <c r="H31" s="40">
        <f>E31</f>
        <v>17</v>
      </c>
      <c r="I31" s="117">
        <v>41</v>
      </c>
      <c r="J31" s="116">
        <f t="shared" si="9"/>
        <v>697</v>
      </c>
      <c r="K31" s="129">
        <f t="shared" si="11"/>
        <v>80.189030000000002</v>
      </c>
      <c r="L31" s="130">
        <f t="shared" si="12"/>
        <v>1363.21351</v>
      </c>
      <c r="N31" s="71">
        <f t="shared" si="10"/>
        <v>1.95583</v>
      </c>
    </row>
    <row r="32" spans="1:14" s="33" customFormat="1" ht="15.75" customHeight="1" x14ac:dyDescent="0.25">
      <c r="A32" s="139"/>
      <c r="B32" s="141"/>
      <c r="C32" s="42" t="s">
        <v>17</v>
      </c>
      <c r="D32" s="53" t="s">
        <v>28</v>
      </c>
      <c r="E32" s="44">
        <v>90</v>
      </c>
      <c r="F32" s="39">
        <v>0.6</v>
      </c>
      <c r="G32" s="32" t="s">
        <v>13</v>
      </c>
      <c r="H32" s="40">
        <f>ROUND(E32/F32,0)</f>
        <v>150</v>
      </c>
      <c r="I32" s="117">
        <v>21</v>
      </c>
      <c r="J32" s="116">
        <f t="shared" si="9"/>
        <v>3150</v>
      </c>
      <c r="K32" s="129">
        <f t="shared" si="11"/>
        <v>41.072429999999997</v>
      </c>
      <c r="L32" s="130">
        <f t="shared" si="12"/>
        <v>6160.8644999999997</v>
      </c>
      <c r="N32" s="71">
        <f t="shared" si="10"/>
        <v>1.95583</v>
      </c>
    </row>
    <row r="33" spans="1:14" s="33" customFormat="1" ht="15.75" customHeight="1" x14ac:dyDescent="0.25">
      <c r="A33" s="139"/>
      <c r="B33" s="141"/>
      <c r="C33" s="42" t="s">
        <v>17</v>
      </c>
      <c r="D33" s="53" t="s">
        <v>16</v>
      </c>
      <c r="E33" s="44">
        <v>90</v>
      </c>
      <c r="F33" s="39">
        <v>0.55000000000000004</v>
      </c>
      <c r="G33" s="32" t="s">
        <v>13</v>
      </c>
      <c r="H33" s="40">
        <f>ROUND(E33/F33,0)</f>
        <v>164</v>
      </c>
      <c r="I33" s="117">
        <v>21</v>
      </c>
      <c r="J33" s="116">
        <f>H33*I33</f>
        <v>3444</v>
      </c>
      <c r="K33" s="129">
        <f t="shared" si="11"/>
        <v>41.072429999999997</v>
      </c>
      <c r="L33" s="130">
        <f t="shared" si="12"/>
        <v>6735.8785199999993</v>
      </c>
      <c r="N33" s="71">
        <f t="shared" si="10"/>
        <v>1.9558299999999997</v>
      </c>
    </row>
    <row r="34" spans="1:14" s="33" customFormat="1" ht="13.5" customHeight="1" x14ac:dyDescent="0.25">
      <c r="A34" s="139"/>
      <c r="B34" s="141"/>
      <c r="C34" s="143" t="s">
        <v>52</v>
      </c>
      <c r="D34" s="144"/>
      <c r="E34" s="45">
        <f>SUM(E26:E33)</f>
        <v>283</v>
      </c>
      <c r="F34" s="62"/>
      <c r="G34" s="45"/>
      <c r="H34" s="47"/>
      <c r="I34" s="118"/>
      <c r="J34" s="119">
        <f>SUM(J26:J33)</f>
        <v>10859</v>
      </c>
      <c r="K34" s="131"/>
      <c r="L34" s="132">
        <f>SUM(L26:L33)</f>
        <v>21238.357969999997</v>
      </c>
      <c r="N34" s="71">
        <f>L34/J34</f>
        <v>1.9558299999999997</v>
      </c>
    </row>
    <row r="35" spans="1:14" s="78" customFormat="1" ht="15.75" customHeight="1" x14ac:dyDescent="0.25">
      <c r="A35" s="139"/>
      <c r="B35" s="141" t="s">
        <v>53</v>
      </c>
      <c r="C35" s="72" t="s">
        <v>17</v>
      </c>
      <c r="D35" s="73" t="s">
        <v>10</v>
      </c>
      <c r="E35" s="74">
        <v>5</v>
      </c>
      <c r="F35" s="75"/>
      <c r="G35" s="76" t="s">
        <v>11</v>
      </c>
      <c r="H35" s="77">
        <f>E35</f>
        <v>5</v>
      </c>
      <c r="I35" s="115">
        <v>46</v>
      </c>
      <c r="J35" s="116">
        <f t="shared" ref="J35:J37" si="13">H35*I35</f>
        <v>230</v>
      </c>
      <c r="K35" s="129">
        <f t="shared" ref="K35:K37" si="14">I35*1.95583</f>
        <v>89.968180000000004</v>
      </c>
      <c r="L35" s="130">
        <f t="shared" ref="L35:L37" si="15">H35*K35</f>
        <v>449.84090000000003</v>
      </c>
      <c r="N35" s="71">
        <f t="shared" ref="N35:N98" si="16">L35/J35</f>
        <v>1.9558300000000002</v>
      </c>
    </row>
    <row r="36" spans="1:14" s="78" customFormat="1" ht="15.75" customHeight="1" x14ac:dyDescent="0.25">
      <c r="A36" s="139"/>
      <c r="B36" s="141"/>
      <c r="C36" s="72" t="s">
        <v>24</v>
      </c>
      <c r="D36" s="73" t="s">
        <v>10</v>
      </c>
      <c r="E36" s="74">
        <v>0</v>
      </c>
      <c r="F36" s="75"/>
      <c r="G36" s="79" t="s">
        <v>11</v>
      </c>
      <c r="H36" s="80">
        <f>E36</f>
        <v>0</v>
      </c>
      <c r="I36" s="115">
        <v>48</v>
      </c>
      <c r="J36" s="116">
        <f t="shared" si="13"/>
        <v>0</v>
      </c>
      <c r="K36" s="129">
        <f t="shared" si="14"/>
        <v>93.879840000000002</v>
      </c>
      <c r="L36" s="130">
        <f t="shared" si="15"/>
        <v>0</v>
      </c>
      <c r="N36" s="71" t="e">
        <f t="shared" si="16"/>
        <v>#DIV/0!</v>
      </c>
    </row>
    <row r="37" spans="1:14" s="78" customFormat="1" ht="15.75" customHeight="1" x14ac:dyDescent="0.25">
      <c r="A37" s="139"/>
      <c r="B37" s="141"/>
      <c r="C37" s="72" t="s">
        <v>26</v>
      </c>
      <c r="D37" s="73" t="s">
        <v>10</v>
      </c>
      <c r="E37" s="74">
        <v>0</v>
      </c>
      <c r="F37" s="75"/>
      <c r="G37" s="79" t="s">
        <v>11</v>
      </c>
      <c r="H37" s="80">
        <f>E37</f>
        <v>0</v>
      </c>
      <c r="I37" s="115">
        <v>48</v>
      </c>
      <c r="J37" s="116">
        <f t="shared" si="13"/>
        <v>0</v>
      </c>
      <c r="K37" s="129">
        <f t="shared" si="14"/>
        <v>93.879840000000002</v>
      </c>
      <c r="L37" s="130">
        <f t="shared" si="15"/>
        <v>0</v>
      </c>
      <c r="N37" s="71" t="e">
        <f t="shared" si="16"/>
        <v>#DIV/0!</v>
      </c>
    </row>
    <row r="38" spans="1:14" s="78" customFormat="1" ht="12.75" customHeight="1" x14ac:dyDescent="0.25">
      <c r="A38" s="139"/>
      <c r="B38" s="141"/>
      <c r="C38" s="81"/>
      <c r="D38" s="82" t="s">
        <v>25</v>
      </c>
      <c r="E38" s="74">
        <f>SUM(E35:E37)</f>
        <v>5</v>
      </c>
      <c r="F38" s="75"/>
      <c r="G38" s="79"/>
      <c r="H38" s="83">
        <f>SUM(H35:H37)</f>
        <v>5</v>
      </c>
      <c r="I38" s="120"/>
      <c r="J38" s="121">
        <f>SUM(J35:J37)</f>
        <v>230</v>
      </c>
      <c r="K38" s="133"/>
      <c r="L38" s="134">
        <f>SUM(L35:L37)</f>
        <v>449.84090000000003</v>
      </c>
      <c r="N38" s="71">
        <f t="shared" si="16"/>
        <v>1.9558300000000002</v>
      </c>
    </row>
    <row r="39" spans="1:14" s="78" customFormat="1" ht="15.75" customHeight="1" x14ac:dyDescent="0.25">
      <c r="A39" s="139"/>
      <c r="B39" s="141"/>
      <c r="C39" s="72" t="s">
        <v>17</v>
      </c>
      <c r="D39" s="73" t="s">
        <v>12</v>
      </c>
      <c r="E39" s="74">
        <v>5</v>
      </c>
      <c r="F39" s="75"/>
      <c r="G39" s="79" t="s">
        <v>11</v>
      </c>
      <c r="H39" s="80">
        <f>E39</f>
        <v>5</v>
      </c>
      <c r="I39" s="115">
        <v>43</v>
      </c>
      <c r="J39" s="116">
        <f t="shared" ref="J39:J41" si="17">H39*I39</f>
        <v>215</v>
      </c>
      <c r="K39" s="129">
        <f>I39*1.95583</f>
        <v>84.10069</v>
      </c>
      <c r="L39" s="130">
        <f>H39*K39</f>
        <v>420.50344999999999</v>
      </c>
      <c r="N39" s="71">
        <f t="shared" si="16"/>
        <v>1.95583</v>
      </c>
    </row>
    <row r="40" spans="1:14" s="78" customFormat="1" ht="15.75" customHeight="1" x14ac:dyDescent="0.25">
      <c r="A40" s="139"/>
      <c r="B40" s="141"/>
      <c r="C40" s="72" t="s">
        <v>24</v>
      </c>
      <c r="D40" s="73" t="s">
        <v>12</v>
      </c>
      <c r="E40" s="74">
        <v>0</v>
      </c>
      <c r="F40" s="75"/>
      <c r="G40" s="79" t="s">
        <v>11</v>
      </c>
      <c r="H40" s="80">
        <f>E40</f>
        <v>0</v>
      </c>
      <c r="I40" s="115">
        <v>43</v>
      </c>
      <c r="J40" s="116">
        <f t="shared" si="17"/>
        <v>0</v>
      </c>
      <c r="K40" s="129">
        <f t="shared" ref="K40:K41" si="18">I40*1.95583</f>
        <v>84.10069</v>
      </c>
      <c r="L40" s="130">
        <f t="shared" ref="L40:L41" si="19">H40*K40</f>
        <v>0</v>
      </c>
      <c r="N40" s="71" t="e">
        <f t="shared" si="16"/>
        <v>#DIV/0!</v>
      </c>
    </row>
    <row r="41" spans="1:14" s="78" customFormat="1" ht="15.75" customHeight="1" x14ac:dyDescent="0.25">
      <c r="A41" s="139"/>
      <c r="B41" s="141"/>
      <c r="C41" s="72" t="s">
        <v>26</v>
      </c>
      <c r="D41" s="73" t="s">
        <v>12</v>
      </c>
      <c r="E41" s="74">
        <v>0</v>
      </c>
      <c r="F41" s="75"/>
      <c r="G41" s="79" t="s">
        <v>11</v>
      </c>
      <c r="H41" s="80">
        <f>E41</f>
        <v>0</v>
      </c>
      <c r="I41" s="115">
        <v>43</v>
      </c>
      <c r="J41" s="116">
        <f t="shared" si="17"/>
        <v>0</v>
      </c>
      <c r="K41" s="129">
        <f t="shared" si="18"/>
        <v>84.10069</v>
      </c>
      <c r="L41" s="130">
        <f t="shared" si="19"/>
        <v>0</v>
      </c>
      <c r="N41" s="71" t="e">
        <f t="shared" si="16"/>
        <v>#DIV/0!</v>
      </c>
    </row>
    <row r="42" spans="1:14" s="78" customFormat="1" ht="12.75" customHeight="1" x14ac:dyDescent="0.25">
      <c r="A42" s="139"/>
      <c r="B42" s="141"/>
      <c r="C42" s="81"/>
      <c r="D42" s="82" t="s">
        <v>25</v>
      </c>
      <c r="E42" s="74">
        <f>SUM(E39:E41)</f>
        <v>5</v>
      </c>
      <c r="F42" s="75"/>
      <c r="G42" s="79"/>
      <c r="H42" s="83">
        <f>SUM(H39:H41)</f>
        <v>5</v>
      </c>
      <c r="I42" s="120"/>
      <c r="J42" s="121">
        <f>SUM(J39:J41)</f>
        <v>215</v>
      </c>
      <c r="K42" s="133"/>
      <c r="L42" s="134">
        <f>SUM(L39:L41)</f>
        <v>420.50344999999999</v>
      </c>
      <c r="N42" s="71">
        <f t="shared" si="16"/>
        <v>1.95583</v>
      </c>
    </row>
    <row r="43" spans="1:14" s="78" customFormat="1" ht="15.75" customHeight="1" x14ac:dyDescent="0.25">
      <c r="A43" s="139"/>
      <c r="B43" s="141"/>
      <c r="C43" s="72" t="s">
        <v>17</v>
      </c>
      <c r="D43" s="84" t="s">
        <v>37</v>
      </c>
      <c r="E43" s="74">
        <v>28</v>
      </c>
      <c r="F43" s="85">
        <v>0.6</v>
      </c>
      <c r="G43" s="79" t="s">
        <v>13</v>
      </c>
      <c r="H43" s="80">
        <f>ROUND(E43/F43,0)</f>
        <v>47</v>
      </c>
      <c r="I43" s="115">
        <v>25</v>
      </c>
      <c r="J43" s="116">
        <f t="shared" ref="J43:J45" si="20">H43*I43</f>
        <v>1175</v>
      </c>
      <c r="K43" s="129">
        <f t="shared" ref="K43:K45" si="21">I43*1.95583</f>
        <v>48.89575</v>
      </c>
      <c r="L43" s="130">
        <f t="shared" ref="L43:L45" si="22">H43*K43</f>
        <v>2298.10025</v>
      </c>
      <c r="N43" s="71">
        <f t="shared" si="16"/>
        <v>1.95583</v>
      </c>
    </row>
    <row r="44" spans="1:14" s="78" customFormat="1" ht="15.75" customHeight="1" x14ac:dyDescent="0.25">
      <c r="A44" s="139"/>
      <c r="B44" s="141"/>
      <c r="C44" s="72" t="s">
        <v>24</v>
      </c>
      <c r="D44" s="84" t="s">
        <v>37</v>
      </c>
      <c r="E44" s="74">
        <v>0</v>
      </c>
      <c r="F44" s="85">
        <v>0.6</v>
      </c>
      <c r="G44" s="79" t="s">
        <v>13</v>
      </c>
      <c r="H44" s="80">
        <f>ROUND(E44/F44,0)</f>
        <v>0</v>
      </c>
      <c r="I44" s="115">
        <v>25</v>
      </c>
      <c r="J44" s="116">
        <f t="shared" si="20"/>
        <v>0</v>
      </c>
      <c r="K44" s="129">
        <f t="shared" si="21"/>
        <v>48.89575</v>
      </c>
      <c r="L44" s="130">
        <f t="shared" si="22"/>
        <v>0</v>
      </c>
      <c r="N44" s="71" t="e">
        <f t="shared" si="16"/>
        <v>#DIV/0!</v>
      </c>
    </row>
    <row r="45" spans="1:14" s="78" customFormat="1" ht="15.75" customHeight="1" x14ac:dyDescent="0.25">
      <c r="A45" s="139"/>
      <c r="B45" s="141"/>
      <c r="C45" s="72" t="s">
        <v>26</v>
      </c>
      <c r="D45" s="84" t="s">
        <v>37</v>
      </c>
      <c r="E45" s="74">
        <v>0</v>
      </c>
      <c r="F45" s="85">
        <v>0.6</v>
      </c>
      <c r="G45" s="79" t="s">
        <v>13</v>
      </c>
      <c r="H45" s="80">
        <f>ROUND(E45/F45,0)</f>
        <v>0</v>
      </c>
      <c r="I45" s="115">
        <v>25</v>
      </c>
      <c r="J45" s="116">
        <f t="shared" si="20"/>
        <v>0</v>
      </c>
      <c r="K45" s="129">
        <f t="shared" si="21"/>
        <v>48.89575</v>
      </c>
      <c r="L45" s="130">
        <f t="shared" si="22"/>
        <v>0</v>
      </c>
      <c r="N45" s="71" t="e">
        <f t="shared" si="16"/>
        <v>#DIV/0!</v>
      </c>
    </row>
    <row r="46" spans="1:14" s="78" customFormat="1" ht="12.75" customHeight="1" x14ac:dyDescent="0.25">
      <c r="A46" s="139"/>
      <c r="B46" s="141"/>
      <c r="C46" s="81"/>
      <c r="D46" s="82" t="s">
        <v>25</v>
      </c>
      <c r="E46" s="74">
        <f>SUM(E43:E45)</f>
        <v>28</v>
      </c>
      <c r="F46" s="85"/>
      <c r="G46" s="79"/>
      <c r="H46" s="83">
        <f>SUM(H43:H45)</f>
        <v>47</v>
      </c>
      <c r="I46" s="120"/>
      <c r="J46" s="121">
        <f>SUM(J43:J45)</f>
        <v>1175</v>
      </c>
      <c r="K46" s="133"/>
      <c r="L46" s="134">
        <f>SUM(L43:L45)</f>
        <v>2298.10025</v>
      </c>
      <c r="N46" s="71">
        <f t="shared" si="16"/>
        <v>1.95583</v>
      </c>
    </row>
    <row r="47" spans="1:14" s="78" customFormat="1" ht="15.75" customHeight="1" x14ac:dyDescent="0.25">
      <c r="A47" s="139"/>
      <c r="B47" s="141"/>
      <c r="C47" s="72" t="s">
        <v>17</v>
      </c>
      <c r="D47" s="84" t="s">
        <v>14</v>
      </c>
      <c r="E47" s="74">
        <v>6</v>
      </c>
      <c r="F47" s="85">
        <v>0.6</v>
      </c>
      <c r="G47" s="79" t="s">
        <v>13</v>
      </c>
      <c r="H47" s="80">
        <f>ROUND(E47/F47,0)</f>
        <v>10</v>
      </c>
      <c r="I47" s="115">
        <v>23</v>
      </c>
      <c r="J47" s="116">
        <f t="shared" ref="J47:J49" si="23">H47*I47</f>
        <v>230</v>
      </c>
      <c r="K47" s="129">
        <f t="shared" ref="K47:K49" si="24">I47*1.95583</f>
        <v>44.984090000000002</v>
      </c>
      <c r="L47" s="130">
        <f t="shared" ref="L47:L49" si="25">H47*K47</f>
        <v>449.84090000000003</v>
      </c>
      <c r="N47" s="71">
        <f t="shared" si="16"/>
        <v>1.9558300000000002</v>
      </c>
    </row>
    <row r="48" spans="1:14" s="78" customFormat="1" ht="15.75" customHeight="1" x14ac:dyDescent="0.25">
      <c r="A48" s="139"/>
      <c r="B48" s="141"/>
      <c r="C48" s="72" t="s">
        <v>24</v>
      </c>
      <c r="D48" s="84" t="s">
        <v>14</v>
      </c>
      <c r="E48" s="74">
        <v>0</v>
      </c>
      <c r="F48" s="85">
        <v>0.6</v>
      </c>
      <c r="G48" s="79" t="s">
        <v>13</v>
      </c>
      <c r="H48" s="80">
        <f>ROUND(E48/F48,0)</f>
        <v>0</v>
      </c>
      <c r="I48" s="115">
        <v>23</v>
      </c>
      <c r="J48" s="116">
        <f t="shared" si="23"/>
        <v>0</v>
      </c>
      <c r="K48" s="129">
        <f t="shared" si="24"/>
        <v>44.984090000000002</v>
      </c>
      <c r="L48" s="130">
        <f t="shared" si="25"/>
        <v>0</v>
      </c>
      <c r="N48" s="71" t="e">
        <f t="shared" si="16"/>
        <v>#DIV/0!</v>
      </c>
    </row>
    <row r="49" spans="1:14" s="78" customFormat="1" ht="15.75" customHeight="1" x14ac:dyDescent="0.25">
      <c r="A49" s="139"/>
      <c r="B49" s="141"/>
      <c r="C49" s="72" t="s">
        <v>26</v>
      </c>
      <c r="D49" s="84" t="s">
        <v>14</v>
      </c>
      <c r="E49" s="74">
        <v>0</v>
      </c>
      <c r="F49" s="85">
        <v>0.6</v>
      </c>
      <c r="G49" s="79" t="s">
        <v>13</v>
      </c>
      <c r="H49" s="80">
        <f>ROUND(E49/F49,0)</f>
        <v>0</v>
      </c>
      <c r="I49" s="115">
        <v>23</v>
      </c>
      <c r="J49" s="116">
        <f t="shared" si="23"/>
        <v>0</v>
      </c>
      <c r="K49" s="129">
        <f t="shared" si="24"/>
        <v>44.984090000000002</v>
      </c>
      <c r="L49" s="130">
        <f t="shared" si="25"/>
        <v>0</v>
      </c>
      <c r="N49" s="71" t="e">
        <f t="shared" si="16"/>
        <v>#DIV/0!</v>
      </c>
    </row>
    <row r="50" spans="1:14" s="78" customFormat="1" ht="12.75" customHeight="1" x14ac:dyDescent="0.25">
      <c r="A50" s="139"/>
      <c r="B50" s="141"/>
      <c r="C50" s="81"/>
      <c r="D50" s="82" t="s">
        <v>25</v>
      </c>
      <c r="E50" s="74">
        <f>SUM(E47:E49)</f>
        <v>6</v>
      </c>
      <c r="F50" s="85"/>
      <c r="G50" s="79"/>
      <c r="H50" s="83">
        <f>SUM(H47:H49)</f>
        <v>10</v>
      </c>
      <c r="I50" s="120"/>
      <c r="J50" s="121">
        <f>SUM(J47:J49)</f>
        <v>230</v>
      </c>
      <c r="K50" s="133"/>
      <c r="L50" s="134">
        <f>SUM(L47:L49)</f>
        <v>449.84090000000003</v>
      </c>
      <c r="N50" s="71">
        <f t="shared" si="16"/>
        <v>1.9558300000000002</v>
      </c>
    </row>
    <row r="51" spans="1:14" s="78" customFormat="1" ht="15.75" customHeight="1" x14ac:dyDescent="0.25">
      <c r="A51" s="139"/>
      <c r="B51" s="141"/>
      <c r="C51" s="72" t="s">
        <v>17</v>
      </c>
      <c r="D51" s="84" t="s">
        <v>15</v>
      </c>
      <c r="E51" s="74">
        <v>0</v>
      </c>
      <c r="F51" s="85">
        <v>0.6</v>
      </c>
      <c r="G51" s="79" t="s">
        <v>13</v>
      </c>
      <c r="H51" s="80">
        <f>ROUND(E51/F51,0)</f>
        <v>0</v>
      </c>
      <c r="I51" s="115">
        <v>21</v>
      </c>
      <c r="J51" s="116">
        <f t="shared" ref="J51:J53" si="26">H51*I51</f>
        <v>0</v>
      </c>
      <c r="K51" s="129">
        <f t="shared" ref="K51:K53" si="27">I51*1.95583</f>
        <v>41.072429999999997</v>
      </c>
      <c r="L51" s="130">
        <f t="shared" ref="L51:L53" si="28">H51*K51</f>
        <v>0</v>
      </c>
      <c r="N51" s="71" t="e">
        <f t="shared" si="16"/>
        <v>#DIV/0!</v>
      </c>
    </row>
    <row r="52" spans="1:14" s="78" customFormat="1" ht="15.75" customHeight="1" x14ac:dyDescent="0.25">
      <c r="A52" s="139"/>
      <c r="B52" s="141"/>
      <c r="C52" s="72" t="s">
        <v>24</v>
      </c>
      <c r="D52" s="84" t="s">
        <v>15</v>
      </c>
      <c r="E52" s="74">
        <v>0</v>
      </c>
      <c r="F52" s="85">
        <v>0.6</v>
      </c>
      <c r="G52" s="79" t="s">
        <v>13</v>
      </c>
      <c r="H52" s="80">
        <f>ROUND(E52/F52,0)</f>
        <v>0</v>
      </c>
      <c r="I52" s="115">
        <v>21</v>
      </c>
      <c r="J52" s="116">
        <f t="shared" si="26"/>
        <v>0</v>
      </c>
      <c r="K52" s="129">
        <f t="shared" si="27"/>
        <v>41.072429999999997</v>
      </c>
      <c r="L52" s="130">
        <f t="shared" si="28"/>
        <v>0</v>
      </c>
      <c r="N52" s="71" t="e">
        <f t="shared" si="16"/>
        <v>#DIV/0!</v>
      </c>
    </row>
    <row r="53" spans="1:14" s="78" customFormat="1" ht="15.75" customHeight="1" x14ac:dyDescent="0.25">
      <c r="A53" s="139"/>
      <c r="B53" s="141"/>
      <c r="C53" s="72" t="s">
        <v>26</v>
      </c>
      <c r="D53" s="84" t="s">
        <v>15</v>
      </c>
      <c r="E53" s="74">
        <v>0</v>
      </c>
      <c r="F53" s="85">
        <v>0.6</v>
      </c>
      <c r="G53" s="79" t="s">
        <v>13</v>
      </c>
      <c r="H53" s="80">
        <f>ROUND(E53/F53,0)</f>
        <v>0</v>
      </c>
      <c r="I53" s="115">
        <v>21</v>
      </c>
      <c r="J53" s="116">
        <f t="shared" si="26"/>
        <v>0</v>
      </c>
      <c r="K53" s="129">
        <f t="shared" si="27"/>
        <v>41.072429999999997</v>
      </c>
      <c r="L53" s="130">
        <f t="shared" si="28"/>
        <v>0</v>
      </c>
      <c r="N53" s="71" t="e">
        <f t="shared" si="16"/>
        <v>#DIV/0!</v>
      </c>
    </row>
    <row r="54" spans="1:14" s="78" customFormat="1" ht="12.75" customHeight="1" x14ac:dyDescent="0.25">
      <c r="A54" s="139"/>
      <c r="B54" s="141"/>
      <c r="C54" s="81"/>
      <c r="D54" s="82" t="s">
        <v>25</v>
      </c>
      <c r="E54" s="74">
        <f>SUM(E51:E53)</f>
        <v>0</v>
      </c>
      <c r="F54" s="85"/>
      <c r="G54" s="79"/>
      <c r="H54" s="83">
        <f>SUM(H51:H53)</f>
        <v>0</v>
      </c>
      <c r="I54" s="120"/>
      <c r="J54" s="121">
        <f>SUM(J51:J53)</f>
        <v>0</v>
      </c>
      <c r="K54" s="133"/>
      <c r="L54" s="134">
        <f>SUM(L51:L53)</f>
        <v>0</v>
      </c>
      <c r="N54" s="71" t="e">
        <f t="shared" si="16"/>
        <v>#DIV/0!</v>
      </c>
    </row>
    <row r="55" spans="1:14" s="78" customFormat="1" ht="15.75" customHeight="1" x14ac:dyDescent="0.25">
      <c r="A55" s="139"/>
      <c r="B55" s="141"/>
      <c r="C55" s="72" t="s">
        <v>17</v>
      </c>
      <c r="D55" s="73" t="s">
        <v>38</v>
      </c>
      <c r="E55" s="74">
        <v>37</v>
      </c>
      <c r="F55" s="75"/>
      <c r="G55" s="79" t="s">
        <v>11</v>
      </c>
      <c r="H55" s="80">
        <f>E55</f>
        <v>37</v>
      </c>
      <c r="I55" s="115">
        <v>41</v>
      </c>
      <c r="J55" s="116">
        <f t="shared" ref="J55:J57" si="29">H55*I55</f>
        <v>1517</v>
      </c>
      <c r="K55" s="129">
        <f t="shared" ref="K55:K57" si="30">I55*1.95583</f>
        <v>80.189030000000002</v>
      </c>
      <c r="L55" s="130">
        <f t="shared" ref="L55:L57" si="31">H55*K55</f>
        <v>2966.9941100000001</v>
      </c>
      <c r="N55" s="71">
        <f t="shared" si="16"/>
        <v>1.95583</v>
      </c>
    </row>
    <row r="56" spans="1:14" s="78" customFormat="1" ht="15.75" customHeight="1" x14ac:dyDescent="0.25">
      <c r="A56" s="139"/>
      <c r="B56" s="141"/>
      <c r="C56" s="72" t="s">
        <v>24</v>
      </c>
      <c r="D56" s="73" t="s">
        <v>38</v>
      </c>
      <c r="E56" s="74">
        <v>0</v>
      </c>
      <c r="F56" s="75"/>
      <c r="G56" s="79" t="s">
        <v>11</v>
      </c>
      <c r="H56" s="80">
        <f>E56</f>
        <v>0</v>
      </c>
      <c r="I56" s="115">
        <v>41</v>
      </c>
      <c r="J56" s="116">
        <f t="shared" si="29"/>
        <v>0</v>
      </c>
      <c r="K56" s="129">
        <f t="shared" si="30"/>
        <v>80.189030000000002</v>
      </c>
      <c r="L56" s="130">
        <f t="shared" si="31"/>
        <v>0</v>
      </c>
      <c r="N56" s="71" t="e">
        <f t="shared" si="16"/>
        <v>#DIV/0!</v>
      </c>
    </row>
    <row r="57" spans="1:14" s="78" customFormat="1" ht="15.75" customHeight="1" x14ac:dyDescent="0.25">
      <c r="A57" s="139"/>
      <c r="B57" s="141"/>
      <c r="C57" s="72" t="s">
        <v>26</v>
      </c>
      <c r="D57" s="73" t="s">
        <v>38</v>
      </c>
      <c r="E57" s="74">
        <v>0</v>
      </c>
      <c r="F57" s="75"/>
      <c r="G57" s="79" t="s">
        <v>11</v>
      </c>
      <c r="H57" s="80">
        <f>E57</f>
        <v>0</v>
      </c>
      <c r="I57" s="115">
        <v>41</v>
      </c>
      <c r="J57" s="116">
        <f t="shared" si="29"/>
        <v>0</v>
      </c>
      <c r="K57" s="129">
        <f t="shared" si="30"/>
        <v>80.189030000000002</v>
      </c>
      <c r="L57" s="130">
        <f t="shared" si="31"/>
        <v>0</v>
      </c>
      <c r="N57" s="71" t="e">
        <f t="shared" si="16"/>
        <v>#DIV/0!</v>
      </c>
    </row>
    <row r="58" spans="1:14" s="78" customFormat="1" ht="12.75" customHeight="1" x14ac:dyDescent="0.25">
      <c r="A58" s="139"/>
      <c r="B58" s="141"/>
      <c r="C58" s="81"/>
      <c r="D58" s="82" t="s">
        <v>25</v>
      </c>
      <c r="E58" s="74">
        <f>SUM(E55:E57)</f>
        <v>37</v>
      </c>
      <c r="F58" s="75"/>
      <c r="G58" s="79"/>
      <c r="H58" s="83">
        <f>SUM(H55:H57)</f>
        <v>37</v>
      </c>
      <c r="I58" s="120"/>
      <c r="J58" s="121">
        <f>SUM(J55:J57)</f>
        <v>1517</v>
      </c>
      <c r="K58" s="133"/>
      <c r="L58" s="134">
        <f>SUM(L55:L57)</f>
        <v>2966.9941100000001</v>
      </c>
      <c r="N58" s="71">
        <f t="shared" si="16"/>
        <v>1.95583</v>
      </c>
    </row>
    <row r="59" spans="1:14" s="78" customFormat="1" ht="15.75" customHeight="1" x14ac:dyDescent="0.25">
      <c r="A59" s="139"/>
      <c r="B59" s="141"/>
      <c r="C59" s="72" t="s">
        <v>17</v>
      </c>
      <c r="D59" s="84" t="s">
        <v>28</v>
      </c>
      <c r="E59" s="74">
        <v>200</v>
      </c>
      <c r="F59" s="85">
        <v>0.6</v>
      </c>
      <c r="G59" s="79" t="s">
        <v>13</v>
      </c>
      <c r="H59" s="80">
        <f>ROUND(E59/F59,0)</f>
        <v>333</v>
      </c>
      <c r="I59" s="115">
        <v>21</v>
      </c>
      <c r="J59" s="116">
        <f t="shared" ref="J59:J61" si="32">H59*I59</f>
        <v>6993</v>
      </c>
      <c r="K59" s="129">
        <f t="shared" ref="K59:K61" si="33">I59*1.95583</f>
        <v>41.072429999999997</v>
      </c>
      <c r="L59" s="130">
        <f t="shared" ref="L59:L61" si="34">H59*K59</f>
        <v>13677.119189999999</v>
      </c>
      <c r="N59" s="71">
        <f t="shared" si="16"/>
        <v>1.95583</v>
      </c>
    </row>
    <row r="60" spans="1:14" s="78" customFormat="1" ht="15.75" customHeight="1" x14ac:dyDescent="0.25">
      <c r="A60" s="139"/>
      <c r="B60" s="141"/>
      <c r="C60" s="72" t="s">
        <v>24</v>
      </c>
      <c r="D60" s="84" t="s">
        <v>28</v>
      </c>
      <c r="E60" s="74">
        <v>16</v>
      </c>
      <c r="F60" s="85">
        <v>0.6</v>
      </c>
      <c r="G60" s="79" t="s">
        <v>13</v>
      </c>
      <c r="H60" s="80">
        <f>ROUND(E60/F60,0)</f>
        <v>27</v>
      </c>
      <c r="I60" s="115">
        <v>21</v>
      </c>
      <c r="J60" s="116">
        <f t="shared" si="32"/>
        <v>567</v>
      </c>
      <c r="K60" s="129">
        <f t="shared" si="33"/>
        <v>41.072429999999997</v>
      </c>
      <c r="L60" s="130">
        <f t="shared" si="34"/>
        <v>1108.95561</v>
      </c>
      <c r="N60" s="71">
        <f t="shared" si="16"/>
        <v>1.95583</v>
      </c>
    </row>
    <row r="61" spans="1:14" s="78" customFormat="1" ht="15.75" customHeight="1" x14ac:dyDescent="0.25">
      <c r="A61" s="139"/>
      <c r="B61" s="141"/>
      <c r="C61" s="72" t="s">
        <v>26</v>
      </c>
      <c r="D61" s="84" t="s">
        <v>28</v>
      </c>
      <c r="E61" s="74">
        <v>13</v>
      </c>
      <c r="F61" s="85">
        <v>0.6</v>
      </c>
      <c r="G61" s="79" t="s">
        <v>13</v>
      </c>
      <c r="H61" s="80">
        <f>ROUND(E61/F61,0)</f>
        <v>22</v>
      </c>
      <c r="I61" s="115">
        <v>21</v>
      </c>
      <c r="J61" s="116">
        <f t="shared" si="32"/>
        <v>462</v>
      </c>
      <c r="K61" s="129">
        <f t="shared" si="33"/>
        <v>41.072429999999997</v>
      </c>
      <c r="L61" s="130">
        <f t="shared" si="34"/>
        <v>903.59345999999994</v>
      </c>
      <c r="N61" s="71">
        <f t="shared" si="16"/>
        <v>1.95583</v>
      </c>
    </row>
    <row r="62" spans="1:14" s="78" customFormat="1" ht="12.75" customHeight="1" x14ac:dyDescent="0.25">
      <c r="A62" s="139"/>
      <c r="B62" s="141"/>
      <c r="C62" s="81"/>
      <c r="D62" s="82" t="s">
        <v>25</v>
      </c>
      <c r="E62" s="74">
        <f>SUM(E59:E61)</f>
        <v>229</v>
      </c>
      <c r="F62" s="85"/>
      <c r="G62" s="79"/>
      <c r="H62" s="83">
        <f>SUM(H59:H61)</f>
        <v>382</v>
      </c>
      <c r="I62" s="120"/>
      <c r="J62" s="121">
        <f>SUM(J59:J61)</f>
        <v>8022</v>
      </c>
      <c r="K62" s="133"/>
      <c r="L62" s="134">
        <f>SUM(L59:L61)</f>
        <v>15689.668259999999</v>
      </c>
      <c r="N62" s="71">
        <f t="shared" si="16"/>
        <v>1.9558299999999997</v>
      </c>
    </row>
    <row r="63" spans="1:14" s="78" customFormat="1" ht="15.75" customHeight="1" x14ac:dyDescent="0.25">
      <c r="A63" s="139"/>
      <c r="B63" s="141"/>
      <c r="C63" s="72" t="s">
        <v>17</v>
      </c>
      <c r="D63" s="84" t="s">
        <v>16</v>
      </c>
      <c r="E63" s="74">
        <v>200</v>
      </c>
      <c r="F63" s="85">
        <v>0.55000000000000004</v>
      </c>
      <c r="G63" s="79" t="s">
        <v>13</v>
      </c>
      <c r="H63" s="80">
        <f>ROUND(E63/F63,0)</f>
        <v>364</v>
      </c>
      <c r="I63" s="115">
        <v>21</v>
      </c>
      <c r="J63" s="116">
        <f t="shared" ref="J63:J65" si="35">H63*I63</f>
        <v>7644</v>
      </c>
      <c r="K63" s="129">
        <f t="shared" ref="K63:K65" si="36">I63*1.95583</f>
        <v>41.072429999999997</v>
      </c>
      <c r="L63" s="130">
        <f t="shared" ref="L63:L65" si="37">H63*K63</f>
        <v>14950.364519999999</v>
      </c>
      <c r="N63" s="71">
        <f t="shared" si="16"/>
        <v>1.95583</v>
      </c>
    </row>
    <row r="64" spans="1:14" s="78" customFormat="1" ht="15.75" customHeight="1" x14ac:dyDescent="0.25">
      <c r="A64" s="139"/>
      <c r="B64" s="141"/>
      <c r="C64" s="72" t="s">
        <v>24</v>
      </c>
      <c r="D64" s="84" t="s">
        <v>16</v>
      </c>
      <c r="E64" s="74">
        <v>17</v>
      </c>
      <c r="F64" s="85">
        <v>0.55000000000000004</v>
      </c>
      <c r="G64" s="79" t="s">
        <v>13</v>
      </c>
      <c r="H64" s="80">
        <f>ROUND(E64/F64,0)</f>
        <v>31</v>
      </c>
      <c r="I64" s="115">
        <v>21</v>
      </c>
      <c r="J64" s="116">
        <f t="shared" si="35"/>
        <v>651</v>
      </c>
      <c r="K64" s="129">
        <f t="shared" si="36"/>
        <v>41.072429999999997</v>
      </c>
      <c r="L64" s="130">
        <f t="shared" si="37"/>
        <v>1273.24533</v>
      </c>
      <c r="N64" s="71">
        <f t="shared" si="16"/>
        <v>1.95583</v>
      </c>
    </row>
    <row r="65" spans="1:14" s="78" customFormat="1" ht="15.75" customHeight="1" x14ac:dyDescent="0.25">
      <c r="A65" s="139"/>
      <c r="B65" s="141"/>
      <c r="C65" s="72" t="s">
        <v>26</v>
      </c>
      <c r="D65" s="84" t="s">
        <v>16</v>
      </c>
      <c r="E65" s="74">
        <v>14</v>
      </c>
      <c r="F65" s="85">
        <v>0.55000000000000004</v>
      </c>
      <c r="G65" s="79" t="s">
        <v>13</v>
      </c>
      <c r="H65" s="80">
        <f>ROUND(E65/F65,0)</f>
        <v>25</v>
      </c>
      <c r="I65" s="115">
        <v>21</v>
      </c>
      <c r="J65" s="116">
        <f t="shared" si="35"/>
        <v>525</v>
      </c>
      <c r="K65" s="129">
        <f t="shared" si="36"/>
        <v>41.072429999999997</v>
      </c>
      <c r="L65" s="130">
        <f t="shared" si="37"/>
        <v>1026.8107499999999</v>
      </c>
      <c r="N65" s="71">
        <f t="shared" si="16"/>
        <v>1.9558299999999997</v>
      </c>
    </row>
    <row r="66" spans="1:14" s="78" customFormat="1" ht="12.75" customHeight="1" x14ac:dyDescent="0.25">
      <c r="A66" s="139"/>
      <c r="B66" s="141"/>
      <c r="C66" s="81"/>
      <c r="D66" s="82" t="s">
        <v>25</v>
      </c>
      <c r="E66" s="74">
        <f>SUM(E63:E65)</f>
        <v>231</v>
      </c>
      <c r="F66" s="75"/>
      <c r="G66" s="79"/>
      <c r="H66" s="83">
        <f>SUM(H63:H65)</f>
        <v>420</v>
      </c>
      <c r="I66" s="120"/>
      <c r="J66" s="121">
        <f>SUM(J63:J65)</f>
        <v>8820</v>
      </c>
      <c r="K66" s="133"/>
      <c r="L66" s="134">
        <f>SUM(L63:L65)</f>
        <v>17250.420599999998</v>
      </c>
      <c r="N66" s="71">
        <f t="shared" si="16"/>
        <v>1.9558299999999997</v>
      </c>
    </row>
    <row r="67" spans="1:14" s="78" customFormat="1" ht="13.5" customHeight="1" x14ac:dyDescent="0.3">
      <c r="A67" s="139"/>
      <c r="B67" s="141"/>
      <c r="C67" s="145" t="s">
        <v>54</v>
      </c>
      <c r="D67" s="146"/>
      <c r="E67" s="86">
        <f>SUM(E66,E50,E38,E62,,E54,E42,E58,E46)</f>
        <v>541</v>
      </c>
      <c r="F67" s="87"/>
      <c r="G67" s="88"/>
      <c r="H67" s="63"/>
      <c r="I67" s="120"/>
      <c r="J67" s="122">
        <f>SUM(J66,J50,J38,J62,,J54,J42,J58,J46)</f>
        <v>20209</v>
      </c>
      <c r="K67" s="133"/>
      <c r="L67" s="135">
        <f>SUM(L66,L50,L38,L62,,L54,L42,L58,L46)</f>
        <v>39525.368469999994</v>
      </c>
      <c r="N67" s="71">
        <f t="shared" si="16"/>
        <v>1.9558299999999997</v>
      </c>
    </row>
    <row r="68" spans="1:14" s="78" customFormat="1" ht="15.75" customHeight="1" x14ac:dyDescent="0.25">
      <c r="A68" s="139"/>
      <c r="B68" s="141" t="s">
        <v>68</v>
      </c>
      <c r="C68" s="72" t="s">
        <v>17</v>
      </c>
      <c r="D68" s="73" t="s">
        <v>10</v>
      </c>
      <c r="E68" s="74">
        <v>107</v>
      </c>
      <c r="F68" s="75"/>
      <c r="G68" s="76" t="s">
        <v>11</v>
      </c>
      <c r="H68" s="77">
        <f>E68</f>
        <v>107</v>
      </c>
      <c r="I68" s="115">
        <v>46</v>
      </c>
      <c r="J68" s="116">
        <f t="shared" ref="J68:J70" si="38">H68*I68</f>
        <v>4922</v>
      </c>
      <c r="K68" s="129">
        <f t="shared" ref="K68:K70" si="39">I68*1.95583</f>
        <v>89.968180000000004</v>
      </c>
      <c r="L68" s="130">
        <f t="shared" ref="L68:L70" si="40">H68*K68</f>
        <v>9626.5952600000001</v>
      </c>
      <c r="N68" s="71">
        <f t="shared" si="16"/>
        <v>1.95583</v>
      </c>
    </row>
    <row r="69" spans="1:14" s="78" customFormat="1" ht="15.75" customHeight="1" x14ac:dyDescent="0.25">
      <c r="A69" s="139"/>
      <c r="B69" s="141"/>
      <c r="C69" s="72" t="s">
        <v>24</v>
      </c>
      <c r="D69" s="73" t="s">
        <v>10</v>
      </c>
      <c r="E69" s="74">
        <v>0</v>
      </c>
      <c r="F69" s="75"/>
      <c r="G69" s="79" t="s">
        <v>11</v>
      </c>
      <c r="H69" s="80">
        <f>E69</f>
        <v>0</v>
      </c>
      <c r="I69" s="115">
        <v>48</v>
      </c>
      <c r="J69" s="116">
        <f t="shared" si="38"/>
        <v>0</v>
      </c>
      <c r="K69" s="129">
        <f t="shared" si="39"/>
        <v>93.879840000000002</v>
      </c>
      <c r="L69" s="130">
        <f t="shared" si="40"/>
        <v>0</v>
      </c>
      <c r="N69" s="71" t="e">
        <f t="shared" si="16"/>
        <v>#DIV/0!</v>
      </c>
    </row>
    <row r="70" spans="1:14" s="78" customFormat="1" ht="15.75" customHeight="1" x14ac:dyDescent="0.25">
      <c r="A70" s="139"/>
      <c r="B70" s="141"/>
      <c r="C70" s="72" t="s">
        <v>26</v>
      </c>
      <c r="D70" s="73" t="s">
        <v>10</v>
      </c>
      <c r="E70" s="74">
        <v>0</v>
      </c>
      <c r="F70" s="75"/>
      <c r="G70" s="79" t="s">
        <v>11</v>
      </c>
      <c r="H70" s="80">
        <f>E70</f>
        <v>0</v>
      </c>
      <c r="I70" s="115">
        <v>48</v>
      </c>
      <c r="J70" s="116">
        <f t="shared" si="38"/>
        <v>0</v>
      </c>
      <c r="K70" s="129">
        <f t="shared" si="39"/>
        <v>93.879840000000002</v>
      </c>
      <c r="L70" s="130">
        <f t="shared" si="40"/>
        <v>0</v>
      </c>
      <c r="N70" s="71" t="e">
        <f t="shared" si="16"/>
        <v>#DIV/0!</v>
      </c>
    </row>
    <row r="71" spans="1:14" s="78" customFormat="1" ht="12.75" customHeight="1" x14ac:dyDescent="0.25">
      <c r="A71" s="139"/>
      <c r="B71" s="141"/>
      <c r="C71" s="81"/>
      <c r="D71" s="82" t="s">
        <v>25</v>
      </c>
      <c r="E71" s="74">
        <f>SUM(E68:E70)</f>
        <v>107</v>
      </c>
      <c r="F71" s="75"/>
      <c r="G71" s="79"/>
      <c r="H71" s="83">
        <f>SUM(H68:H70)</f>
        <v>107</v>
      </c>
      <c r="I71" s="120"/>
      <c r="J71" s="121">
        <f>SUM(J68:J70)</f>
        <v>4922</v>
      </c>
      <c r="K71" s="133"/>
      <c r="L71" s="134">
        <f>SUM(L68:L70)</f>
        <v>9626.5952600000001</v>
      </c>
      <c r="N71" s="71">
        <f t="shared" si="16"/>
        <v>1.95583</v>
      </c>
    </row>
    <row r="72" spans="1:14" s="78" customFormat="1" ht="15.75" customHeight="1" x14ac:dyDescent="0.25">
      <c r="A72" s="139"/>
      <c r="B72" s="141"/>
      <c r="C72" s="72" t="s">
        <v>17</v>
      </c>
      <c r="D72" s="73" t="s">
        <v>12</v>
      </c>
      <c r="E72" s="74">
        <v>75</v>
      </c>
      <c r="F72" s="75"/>
      <c r="G72" s="79" t="s">
        <v>11</v>
      </c>
      <c r="H72" s="80">
        <f>E72</f>
        <v>75</v>
      </c>
      <c r="I72" s="115">
        <v>43</v>
      </c>
      <c r="J72" s="116">
        <f t="shared" ref="J72:J74" si="41">H72*I72</f>
        <v>3225</v>
      </c>
      <c r="K72" s="129">
        <f>I72*1.95583</f>
        <v>84.10069</v>
      </c>
      <c r="L72" s="130">
        <f>H72*K72</f>
        <v>6307.5517499999996</v>
      </c>
      <c r="N72" s="71">
        <f t="shared" si="16"/>
        <v>1.95583</v>
      </c>
    </row>
    <row r="73" spans="1:14" s="78" customFormat="1" ht="15.75" customHeight="1" x14ac:dyDescent="0.25">
      <c r="A73" s="139"/>
      <c r="B73" s="141"/>
      <c r="C73" s="72" t="s">
        <v>24</v>
      </c>
      <c r="D73" s="73" t="s">
        <v>12</v>
      </c>
      <c r="E73" s="74">
        <v>2</v>
      </c>
      <c r="F73" s="75"/>
      <c r="G73" s="79" t="s">
        <v>11</v>
      </c>
      <c r="H73" s="80">
        <f>E73</f>
        <v>2</v>
      </c>
      <c r="I73" s="115">
        <v>43</v>
      </c>
      <c r="J73" s="116">
        <f t="shared" si="41"/>
        <v>86</v>
      </c>
      <c r="K73" s="129">
        <f t="shared" ref="K73:K74" si="42">I73*1.95583</f>
        <v>84.10069</v>
      </c>
      <c r="L73" s="130">
        <f t="shared" ref="L73:L74" si="43">H73*K73</f>
        <v>168.20138</v>
      </c>
      <c r="N73" s="71">
        <f t="shared" si="16"/>
        <v>1.95583</v>
      </c>
    </row>
    <row r="74" spans="1:14" s="78" customFormat="1" ht="15.75" customHeight="1" x14ac:dyDescent="0.25">
      <c r="A74" s="139"/>
      <c r="B74" s="141"/>
      <c r="C74" s="72" t="s">
        <v>26</v>
      </c>
      <c r="D74" s="73" t="s">
        <v>12</v>
      </c>
      <c r="E74" s="74">
        <v>0</v>
      </c>
      <c r="F74" s="75"/>
      <c r="G74" s="79" t="s">
        <v>11</v>
      </c>
      <c r="H74" s="80">
        <f>E74</f>
        <v>0</v>
      </c>
      <c r="I74" s="115">
        <v>43</v>
      </c>
      <c r="J74" s="116">
        <f t="shared" si="41"/>
        <v>0</v>
      </c>
      <c r="K74" s="129">
        <f t="shared" si="42"/>
        <v>84.10069</v>
      </c>
      <c r="L74" s="130">
        <f t="shared" si="43"/>
        <v>0</v>
      </c>
      <c r="N74" s="71" t="e">
        <f t="shared" si="16"/>
        <v>#DIV/0!</v>
      </c>
    </row>
    <row r="75" spans="1:14" s="78" customFormat="1" ht="12.75" customHeight="1" x14ac:dyDescent="0.25">
      <c r="A75" s="139"/>
      <c r="B75" s="141"/>
      <c r="C75" s="81"/>
      <c r="D75" s="82" t="s">
        <v>25</v>
      </c>
      <c r="E75" s="74">
        <f>SUM(E72:E74)</f>
        <v>77</v>
      </c>
      <c r="F75" s="75"/>
      <c r="G75" s="79"/>
      <c r="H75" s="83">
        <f>SUM(H72:H74)</f>
        <v>77</v>
      </c>
      <c r="I75" s="120"/>
      <c r="J75" s="121">
        <f>SUM(J72:J74)</f>
        <v>3311</v>
      </c>
      <c r="K75" s="133"/>
      <c r="L75" s="134">
        <f>SUM(L72:L74)</f>
        <v>6475.7531300000001</v>
      </c>
      <c r="N75" s="71">
        <f t="shared" si="16"/>
        <v>1.95583</v>
      </c>
    </row>
    <row r="76" spans="1:14" s="78" customFormat="1" ht="15.75" customHeight="1" x14ac:dyDescent="0.25">
      <c r="A76" s="139"/>
      <c r="B76" s="141"/>
      <c r="C76" s="72" t="s">
        <v>17</v>
      </c>
      <c r="D76" s="84" t="s">
        <v>37</v>
      </c>
      <c r="E76" s="74">
        <v>100</v>
      </c>
      <c r="F76" s="85">
        <v>0.6</v>
      </c>
      <c r="G76" s="79" t="s">
        <v>13</v>
      </c>
      <c r="H76" s="80">
        <f>ROUND(E76/F76,0)</f>
        <v>167</v>
      </c>
      <c r="I76" s="115">
        <v>25</v>
      </c>
      <c r="J76" s="116">
        <f t="shared" ref="J76:J78" si="44">H76*I76</f>
        <v>4175</v>
      </c>
      <c r="K76" s="129">
        <f t="shared" ref="K76:K78" si="45">I76*1.95583</f>
        <v>48.89575</v>
      </c>
      <c r="L76" s="130">
        <f t="shared" ref="L76:L78" si="46">H76*K76</f>
        <v>8165.5902500000002</v>
      </c>
      <c r="N76" s="71">
        <f t="shared" si="16"/>
        <v>1.95583</v>
      </c>
    </row>
    <row r="77" spans="1:14" s="78" customFormat="1" ht="15.75" customHeight="1" x14ac:dyDescent="0.25">
      <c r="A77" s="139"/>
      <c r="B77" s="141"/>
      <c r="C77" s="72" t="s">
        <v>24</v>
      </c>
      <c r="D77" s="84" t="s">
        <v>37</v>
      </c>
      <c r="E77" s="74">
        <v>10</v>
      </c>
      <c r="F77" s="85">
        <v>0.6</v>
      </c>
      <c r="G77" s="79" t="s">
        <v>13</v>
      </c>
      <c r="H77" s="80">
        <f>ROUND(E77/F77,0)</f>
        <v>17</v>
      </c>
      <c r="I77" s="115">
        <v>25</v>
      </c>
      <c r="J77" s="116">
        <f t="shared" si="44"/>
        <v>425</v>
      </c>
      <c r="K77" s="129">
        <f t="shared" si="45"/>
        <v>48.89575</v>
      </c>
      <c r="L77" s="130">
        <f t="shared" si="46"/>
        <v>831.22775000000001</v>
      </c>
      <c r="N77" s="71">
        <f t="shared" si="16"/>
        <v>1.95583</v>
      </c>
    </row>
    <row r="78" spans="1:14" s="78" customFormat="1" ht="15.75" customHeight="1" x14ac:dyDescent="0.25">
      <c r="A78" s="139"/>
      <c r="B78" s="141"/>
      <c r="C78" s="72" t="s">
        <v>26</v>
      </c>
      <c r="D78" s="84" t="s">
        <v>37</v>
      </c>
      <c r="E78" s="74">
        <v>1</v>
      </c>
      <c r="F78" s="85">
        <v>0.6</v>
      </c>
      <c r="G78" s="79" t="s">
        <v>13</v>
      </c>
      <c r="H78" s="80">
        <f>ROUND(E78/F78,0)</f>
        <v>2</v>
      </c>
      <c r="I78" s="115">
        <v>25</v>
      </c>
      <c r="J78" s="116">
        <f t="shared" si="44"/>
        <v>50</v>
      </c>
      <c r="K78" s="129">
        <f t="shared" si="45"/>
        <v>48.89575</v>
      </c>
      <c r="L78" s="130">
        <f t="shared" si="46"/>
        <v>97.791499999999999</v>
      </c>
      <c r="N78" s="71">
        <f t="shared" si="16"/>
        <v>1.95583</v>
      </c>
    </row>
    <row r="79" spans="1:14" s="78" customFormat="1" ht="12.75" customHeight="1" x14ac:dyDescent="0.25">
      <c r="A79" s="139"/>
      <c r="B79" s="141"/>
      <c r="C79" s="81"/>
      <c r="D79" s="82" t="s">
        <v>25</v>
      </c>
      <c r="E79" s="74">
        <f>SUM(E76:E78)</f>
        <v>111</v>
      </c>
      <c r="F79" s="85"/>
      <c r="G79" s="79"/>
      <c r="H79" s="83">
        <f>SUM(H76:H78)</f>
        <v>186</v>
      </c>
      <c r="I79" s="120"/>
      <c r="J79" s="121">
        <f>SUM(J76:J78)</f>
        <v>4650</v>
      </c>
      <c r="K79" s="133"/>
      <c r="L79" s="134">
        <f>SUM(L76:L78)</f>
        <v>9094.6094999999987</v>
      </c>
      <c r="N79" s="71">
        <f t="shared" si="16"/>
        <v>1.9558299999999997</v>
      </c>
    </row>
    <row r="80" spans="1:14" s="78" customFormat="1" ht="15.75" customHeight="1" x14ac:dyDescent="0.25">
      <c r="A80" s="139"/>
      <c r="B80" s="141"/>
      <c r="C80" s="72" t="s">
        <v>17</v>
      </c>
      <c r="D80" s="84" t="s">
        <v>14</v>
      </c>
      <c r="E80" s="74">
        <v>17</v>
      </c>
      <c r="F80" s="85">
        <v>0.6</v>
      </c>
      <c r="G80" s="79" t="s">
        <v>13</v>
      </c>
      <c r="H80" s="80">
        <f>ROUND(E80/F80,0)</f>
        <v>28</v>
      </c>
      <c r="I80" s="115">
        <v>23</v>
      </c>
      <c r="J80" s="116">
        <f t="shared" ref="J80:J82" si="47">H80*I80</f>
        <v>644</v>
      </c>
      <c r="K80" s="129">
        <f t="shared" ref="K80:K82" si="48">I80*1.95583</f>
        <v>44.984090000000002</v>
      </c>
      <c r="L80" s="130">
        <f t="shared" ref="L80:L82" si="49">H80*K80</f>
        <v>1259.5545200000001</v>
      </c>
      <c r="N80" s="71">
        <f t="shared" si="16"/>
        <v>1.9558300000000002</v>
      </c>
    </row>
    <row r="81" spans="1:14" s="78" customFormat="1" ht="15.75" customHeight="1" x14ac:dyDescent="0.25">
      <c r="A81" s="139"/>
      <c r="B81" s="141"/>
      <c r="C81" s="72" t="s">
        <v>24</v>
      </c>
      <c r="D81" s="84" t="s">
        <v>14</v>
      </c>
      <c r="E81" s="74">
        <v>3</v>
      </c>
      <c r="F81" s="85">
        <v>0.6</v>
      </c>
      <c r="G81" s="79" t="s">
        <v>13</v>
      </c>
      <c r="H81" s="80">
        <f>ROUND(E81/F81,0)</f>
        <v>5</v>
      </c>
      <c r="I81" s="115">
        <v>23</v>
      </c>
      <c r="J81" s="116">
        <f t="shared" si="47"/>
        <v>115</v>
      </c>
      <c r="K81" s="129">
        <f t="shared" si="48"/>
        <v>44.984090000000002</v>
      </c>
      <c r="L81" s="130">
        <f t="shared" si="49"/>
        <v>224.92045000000002</v>
      </c>
      <c r="N81" s="71">
        <f t="shared" si="16"/>
        <v>1.9558300000000002</v>
      </c>
    </row>
    <row r="82" spans="1:14" s="78" customFormat="1" ht="15.75" customHeight="1" x14ac:dyDescent="0.25">
      <c r="A82" s="139"/>
      <c r="B82" s="141"/>
      <c r="C82" s="72" t="s">
        <v>26</v>
      </c>
      <c r="D82" s="84" t="s">
        <v>14</v>
      </c>
      <c r="E82" s="74">
        <v>0</v>
      </c>
      <c r="F82" s="85">
        <v>0.6</v>
      </c>
      <c r="G82" s="79" t="s">
        <v>13</v>
      </c>
      <c r="H82" s="80">
        <f>ROUND(E82/F82,0)</f>
        <v>0</v>
      </c>
      <c r="I82" s="115">
        <v>23</v>
      </c>
      <c r="J82" s="116">
        <f t="shared" si="47"/>
        <v>0</v>
      </c>
      <c r="K82" s="129">
        <f t="shared" si="48"/>
        <v>44.984090000000002</v>
      </c>
      <c r="L82" s="130">
        <f t="shared" si="49"/>
        <v>0</v>
      </c>
      <c r="N82" s="71" t="e">
        <f t="shared" si="16"/>
        <v>#DIV/0!</v>
      </c>
    </row>
    <row r="83" spans="1:14" s="78" customFormat="1" ht="12.75" customHeight="1" x14ac:dyDescent="0.25">
      <c r="A83" s="139"/>
      <c r="B83" s="141"/>
      <c r="C83" s="81"/>
      <c r="D83" s="82" t="s">
        <v>25</v>
      </c>
      <c r="E83" s="74">
        <f>SUM(E80:E82)</f>
        <v>20</v>
      </c>
      <c r="F83" s="85"/>
      <c r="G83" s="79"/>
      <c r="H83" s="83">
        <f>SUM(H80:H82)</f>
        <v>33</v>
      </c>
      <c r="I83" s="120"/>
      <c r="J83" s="121">
        <f>SUM(J80:J82)</f>
        <v>759</v>
      </c>
      <c r="K83" s="133"/>
      <c r="L83" s="134">
        <f>SUM(L80:L82)</f>
        <v>1484.4749700000002</v>
      </c>
      <c r="N83" s="71">
        <f t="shared" si="16"/>
        <v>1.9558300000000002</v>
      </c>
    </row>
    <row r="84" spans="1:14" s="78" customFormat="1" ht="15.75" customHeight="1" x14ac:dyDescent="0.25">
      <c r="A84" s="139"/>
      <c r="B84" s="141"/>
      <c r="C84" s="72" t="s">
        <v>17</v>
      </c>
      <c r="D84" s="84" t="s">
        <v>15</v>
      </c>
      <c r="E84" s="74">
        <v>0</v>
      </c>
      <c r="F84" s="85">
        <v>0.6</v>
      </c>
      <c r="G84" s="79" t="s">
        <v>13</v>
      </c>
      <c r="H84" s="80">
        <f>ROUND(E84/F84,0)</f>
        <v>0</v>
      </c>
      <c r="I84" s="115">
        <v>21</v>
      </c>
      <c r="J84" s="116">
        <f t="shared" ref="J84:J86" si="50">H84*I84</f>
        <v>0</v>
      </c>
      <c r="K84" s="129">
        <f t="shared" ref="K84:K86" si="51">I84*1.95583</f>
        <v>41.072429999999997</v>
      </c>
      <c r="L84" s="130">
        <f t="shared" ref="L84:L86" si="52">H84*K84</f>
        <v>0</v>
      </c>
      <c r="N84" s="71" t="e">
        <f t="shared" si="16"/>
        <v>#DIV/0!</v>
      </c>
    </row>
    <row r="85" spans="1:14" s="78" customFormat="1" ht="15.75" customHeight="1" x14ac:dyDescent="0.25">
      <c r="A85" s="139"/>
      <c r="B85" s="141"/>
      <c r="C85" s="72" t="s">
        <v>24</v>
      </c>
      <c r="D85" s="84" t="s">
        <v>15</v>
      </c>
      <c r="E85" s="74">
        <v>1</v>
      </c>
      <c r="F85" s="85">
        <v>0.6</v>
      </c>
      <c r="G85" s="79" t="s">
        <v>13</v>
      </c>
      <c r="H85" s="80">
        <f>ROUND(E85/F85,0)</f>
        <v>2</v>
      </c>
      <c r="I85" s="115">
        <v>21</v>
      </c>
      <c r="J85" s="116">
        <f t="shared" si="50"/>
        <v>42</v>
      </c>
      <c r="K85" s="129">
        <f t="shared" si="51"/>
        <v>41.072429999999997</v>
      </c>
      <c r="L85" s="130">
        <f t="shared" si="52"/>
        <v>82.144859999999994</v>
      </c>
      <c r="N85" s="71">
        <f t="shared" si="16"/>
        <v>1.95583</v>
      </c>
    </row>
    <row r="86" spans="1:14" s="78" customFormat="1" ht="15.75" customHeight="1" x14ac:dyDescent="0.25">
      <c r="A86" s="139"/>
      <c r="B86" s="141"/>
      <c r="C86" s="72" t="s">
        <v>26</v>
      </c>
      <c r="D86" s="84" t="s">
        <v>15</v>
      </c>
      <c r="E86" s="74">
        <v>0</v>
      </c>
      <c r="F86" s="85">
        <v>0.6</v>
      </c>
      <c r="G86" s="79" t="s">
        <v>13</v>
      </c>
      <c r="H86" s="80">
        <f>ROUND(E86/F86,0)</f>
        <v>0</v>
      </c>
      <c r="I86" s="115">
        <v>21</v>
      </c>
      <c r="J86" s="116">
        <f t="shared" si="50"/>
        <v>0</v>
      </c>
      <c r="K86" s="129">
        <f t="shared" si="51"/>
        <v>41.072429999999997</v>
      </c>
      <c r="L86" s="130">
        <f t="shared" si="52"/>
        <v>0</v>
      </c>
      <c r="N86" s="71" t="e">
        <f t="shared" si="16"/>
        <v>#DIV/0!</v>
      </c>
    </row>
    <row r="87" spans="1:14" s="78" customFormat="1" ht="12.75" customHeight="1" x14ac:dyDescent="0.25">
      <c r="A87" s="139"/>
      <c r="B87" s="141"/>
      <c r="C87" s="81"/>
      <c r="D87" s="82" t="s">
        <v>25</v>
      </c>
      <c r="E87" s="74">
        <f>SUM(E84:E86)</f>
        <v>1</v>
      </c>
      <c r="F87" s="85"/>
      <c r="G87" s="79"/>
      <c r="H87" s="83">
        <f>SUM(H84:H86)</f>
        <v>2</v>
      </c>
      <c r="I87" s="120"/>
      <c r="J87" s="121">
        <f>SUM(J84:J86)</f>
        <v>42</v>
      </c>
      <c r="K87" s="133"/>
      <c r="L87" s="134">
        <f>SUM(L84:L86)</f>
        <v>82.144859999999994</v>
      </c>
      <c r="N87" s="71">
        <f t="shared" si="16"/>
        <v>1.95583</v>
      </c>
    </row>
    <row r="88" spans="1:14" s="78" customFormat="1" ht="15.75" customHeight="1" x14ac:dyDescent="0.25">
      <c r="A88" s="139"/>
      <c r="B88" s="141"/>
      <c r="C88" s="72" t="s">
        <v>17</v>
      </c>
      <c r="D88" s="73" t="s">
        <v>38</v>
      </c>
      <c r="E88" s="74">
        <v>25</v>
      </c>
      <c r="F88" s="75"/>
      <c r="G88" s="79" t="s">
        <v>11</v>
      </c>
      <c r="H88" s="80">
        <f>E88</f>
        <v>25</v>
      </c>
      <c r="I88" s="115">
        <v>41</v>
      </c>
      <c r="J88" s="116">
        <f t="shared" ref="J88:J90" si="53">H88*I88</f>
        <v>1025</v>
      </c>
      <c r="K88" s="129">
        <f t="shared" ref="K88:K90" si="54">I88*1.95583</f>
        <v>80.189030000000002</v>
      </c>
      <c r="L88" s="130">
        <f t="shared" ref="L88:L90" si="55">H88*K88</f>
        <v>2004.7257500000001</v>
      </c>
      <c r="N88" s="71">
        <f t="shared" si="16"/>
        <v>1.95583</v>
      </c>
    </row>
    <row r="89" spans="1:14" s="78" customFormat="1" ht="15.75" customHeight="1" x14ac:dyDescent="0.25">
      <c r="A89" s="139"/>
      <c r="B89" s="141"/>
      <c r="C89" s="72" t="s">
        <v>24</v>
      </c>
      <c r="D89" s="73" t="s">
        <v>38</v>
      </c>
      <c r="E89" s="74">
        <v>3</v>
      </c>
      <c r="F89" s="75"/>
      <c r="G89" s="79" t="s">
        <v>11</v>
      </c>
      <c r="H89" s="80">
        <f>E89</f>
        <v>3</v>
      </c>
      <c r="I89" s="115">
        <v>41</v>
      </c>
      <c r="J89" s="116">
        <f t="shared" si="53"/>
        <v>123</v>
      </c>
      <c r="K89" s="129">
        <f t="shared" si="54"/>
        <v>80.189030000000002</v>
      </c>
      <c r="L89" s="130">
        <f t="shared" si="55"/>
        <v>240.56709000000001</v>
      </c>
      <c r="N89" s="71">
        <f t="shared" si="16"/>
        <v>1.95583</v>
      </c>
    </row>
    <row r="90" spans="1:14" s="78" customFormat="1" ht="15.75" customHeight="1" x14ac:dyDescent="0.25">
      <c r="A90" s="139"/>
      <c r="B90" s="141"/>
      <c r="C90" s="72" t="s">
        <v>26</v>
      </c>
      <c r="D90" s="73" t="s">
        <v>38</v>
      </c>
      <c r="E90" s="74">
        <v>0</v>
      </c>
      <c r="F90" s="75"/>
      <c r="G90" s="79" t="s">
        <v>11</v>
      </c>
      <c r="H90" s="80">
        <f>E90</f>
        <v>0</v>
      </c>
      <c r="I90" s="115">
        <v>41</v>
      </c>
      <c r="J90" s="116">
        <f t="shared" si="53"/>
        <v>0</v>
      </c>
      <c r="K90" s="129">
        <f t="shared" si="54"/>
        <v>80.189030000000002</v>
      </c>
      <c r="L90" s="130">
        <f t="shared" si="55"/>
        <v>0</v>
      </c>
      <c r="N90" s="71" t="e">
        <f t="shared" si="16"/>
        <v>#DIV/0!</v>
      </c>
    </row>
    <row r="91" spans="1:14" s="78" customFormat="1" ht="12.75" customHeight="1" x14ac:dyDescent="0.25">
      <c r="A91" s="139"/>
      <c r="B91" s="141"/>
      <c r="C91" s="81"/>
      <c r="D91" s="82" t="s">
        <v>25</v>
      </c>
      <c r="E91" s="74">
        <f>SUM(E88:E90)</f>
        <v>28</v>
      </c>
      <c r="F91" s="75"/>
      <c r="G91" s="79"/>
      <c r="H91" s="83">
        <f>SUM(H88:H90)</f>
        <v>28</v>
      </c>
      <c r="I91" s="120"/>
      <c r="J91" s="121">
        <f>SUM(J88:J90)</f>
        <v>1148</v>
      </c>
      <c r="K91" s="133"/>
      <c r="L91" s="134">
        <f>SUM(L88:L90)</f>
        <v>2245.2928400000001</v>
      </c>
      <c r="N91" s="71">
        <f t="shared" si="16"/>
        <v>1.95583</v>
      </c>
    </row>
    <row r="92" spans="1:14" s="78" customFormat="1" ht="15.75" customHeight="1" x14ac:dyDescent="0.25">
      <c r="A92" s="139"/>
      <c r="B92" s="141"/>
      <c r="C92" s="72" t="s">
        <v>17</v>
      </c>
      <c r="D92" s="84" t="s">
        <v>28</v>
      </c>
      <c r="E92" s="74">
        <v>200</v>
      </c>
      <c r="F92" s="85">
        <v>0.6</v>
      </c>
      <c r="G92" s="79" t="s">
        <v>13</v>
      </c>
      <c r="H92" s="80">
        <f>ROUND(E92/F92,0)</f>
        <v>333</v>
      </c>
      <c r="I92" s="115">
        <v>21</v>
      </c>
      <c r="J92" s="116">
        <f t="shared" ref="J92:J94" si="56">H92*I92</f>
        <v>6993</v>
      </c>
      <c r="K92" s="129">
        <f t="shared" ref="K92:K94" si="57">I92*1.95583</f>
        <v>41.072429999999997</v>
      </c>
      <c r="L92" s="130">
        <f t="shared" ref="L92:L94" si="58">H92*K92</f>
        <v>13677.119189999999</v>
      </c>
      <c r="N92" s="71">
        <f t="shared" si="16"/>
        <v>1.95583</v>
      </c>
    </row>
    <row r="93" spans="1:14" s="78" customFormat="1" ht="15.75" customHeight="1" x14ac:dyDescent="0.25">
      <c r="A93" s="139"/>
      <c r="B93" s="141"/>
      <c r="C93" s="72" t="s">
        <v>24</v>
      </c>
      <c r="D93" s="84" t="s">
        <v>28</v>
      </c>
      <c r="E93" s="74">
        <v>27</v>
      </c>
      <c r="F93" s="85">
        <v>0.6</v>
      </c>
      <c r="G93" s="79" t="s">
        <v>13</v>
      </c>
      <c r="H93" s="80">
        <f>ROUND(E93/F93,0)</f>
        <v>45</v>
      </c>
      <c r="I93" s="115">
        <v>21</v>
      </c>
      <c r="J93" s="116">
        <f t="shared" si="56"/>
        <v>945</v>
      </c>
      <c r="K93" s="129">
        <f t="shared" si="57"/>
        <v>41.072429999999997</v>
      </c>
      <c r="L93" s="130">
        <f t="shared" si="58"/>
        <v>1848.2593499999998</v>
      </c>
      <c r="N93" s="71">
        <f t="shared" si="16"/>
        <v>1.9558299999999997</v>
      </c>
    </row>
    <row r="94" spans="1:14" s="78" customFormat="1" ht="15.75" customHeight="1" x14ac:dyDescent="0.25">
      <c r="A94" s="139"/>
      <c r="B94" s="141"/>
      <c r="C94" s="72" t="s">
        <v>26</v>
      </c>
      <c r="D94" s="84" t="s">
        <v>28</v>
      </c>
      <c r="E94" s="74">
        <v>6</v>
      </c>
      <c r="F94" s="85">
        <v>0.6</v>
      </c>
      <c r="G94" s="79" t="s">
        <v>13</v>
      </c>
      <c r="H94" s="80">
        <f>ROUND(E94/F94,0)</f>
        <v>10</v>
      </c>
      <c r="I94" s="115">
        <v>21</v>
      </c>
      <c r="J94" s="116">
        <f t="shared" si="56"/>
        <v>210</v>
      </c>
      <c r="K94" s="129">
        <f t="shared" si="57"/>
        <v>41.072429999999997</v>
      </c>
      <c r="L94" s="130">
        <f t="shared" si="58"/>
        <v>410.72429999999997</v>
      </c>
      <c r="N94" s="71">
        <f t="shared" si="16"/>
        <v>1.95583</v>
      </c>
    </row>
    <row r="95" spans="1:14" s="78" customFormat="1" ht="12.75" customHeight="1" x14ac:dyDescent="0.25">
      <c r="A95" s="139"/>
      <c r="B95" s="141"/>
      <c r="C95" s="81"/>
      <c r="D95" s="82" t="s">
        <v>25</v>
      </c>
      <c r="E95" s="74">
        <f>SUM(E92:E94)</f>
        <v>233</v>
      </c>
      <c r="F95" s="85"/>
      <c r="G95" s="79"/>
      <c r="H95" s="83">
        <f>SUM(H92:H94)</f>
        <v>388</v>
      </c>
      <c r="I95" s="120"/>
      <c r="J95" s="121">
        <f>SUM(J92:J94)</f>
        <v>8148</v>
      </c>
      <c r="K95" s="133"/>
      <c r="L95" s="134">
        <f>SUM(L92:L94)</f>
        <v>15936.10284</v>
      </c>
      <c r="N95" s="71">
        <f t="shared" si="16"/>
        <v>1.95583</v>
      </c>
    </row>
    <row r="96" spans="1:14" s="78" customFormat="1" ht="15.75" customHeight="1" x14ac:dyDescent="0.25">
      <c r="A96" s="139"/>
      <c r="B96" s="141"/>
      <c r="C96" s="72" t="s">
        <v>17</v>
      </c>
      <c r="D96" s="84" t="s">
        <v>16</v>
      </c>
      <c r="E96" s="74">
        <v>200</v>
      </c>
      <c r="F96" s="85">
        <v>0.55000000000000004</v>
      </c>
      <c r="G96" s="79" t="s">
        <v>13</v>
      </c>
      <c r="H96" s="80">
        <f>ROUND(E96/F96,0)</f>
        <v>364</v>
      </c>
      <c r="I96" s="115">
        <v>21</v>
      </c>
      <c r="J96" s="116">
        <f t="shared" ref="J96:J98" si="59">H96*I96</f>
        <v>7644</v>
      </c>
      <c r="K96" s="129">
        <f t="shared" ref="K96:K98" si="60">I96*1.95583</f>
        <v>41.072429999999997</v>
      </c>
      <c r="L96" s="130">
        <f t="shared" ref="L96:L98" si="61">H96*K96</f>
        <v>14950.364519999999</v>
      </c>
      <c r="N96" s="71">
        <f t="shared" si="16"/>
        <v>1.95583</v>
      </c>
    </row>
    <row r="97" spans="1:14" s="78" customFormat="1" ht="15.75" customHeight="1" x14ac:dyDescent="0.25">
      <c r="A97" s="139"/>
      <c r="B97" s="141"/>
      <c r="C97" s="72" t="s">
        <v>24</v>
      </c>
      <c r="D97" s="84" t="s">
        <v>16</v>
      </c>
      <c r="E97" s="74">
        <v>27</v>
      </c>
      <c r="F97" s="85">
        <v>0.55000000000000004</v>
      </c>
      <c r="G97" s="79" t="s">
        <v>13</v>
      </c>
      <c r="H97" s="80">
        <f>ROUND(E97/F97,0)</f>
        <v>49</v>
      </c>
      <c r="I97" s="115">
        <v>21</v>
      </c>
      <c r="J97" s="116">
        <f t="shared" si="59"/>
        <v>1029</v>
      </c>
      <c r="K97" s="129">
        <f t="shared" si="60"/>
        <v>41.072429999999997</v>
      </c>
      <c r="L97" s="130">
        <f t="shared" si="61"/>
        <v>2012.5490699999998</v>
      </c>
      <c r="N97" s="71">
        <f t="shared" si="16"/>
        <v>1.9558299999999997</v>
      </c>
    </row>
    <row r="98" spans="1:14" s="78" customFormat="1" ht="15.75" customHeight="1" x14ac:dyDescent="0.25">
      <c r="A98" s="139"/>
      <c r="B98" s="141"/>
      <c r="C98" s="72" t="s">
        <v>26</v>
      </c>
      <c r="D98" s="84" t="s">
        <v>16</v>
      </c>
      <c r="E98" s="74">
        <v>7</v>
      </c>
      <c r="F98" s="85">
        <v>0.55000000000000004</v>
      </c>
      <c r="G98" s="79" t="s">
        <v>13</v>
      </c>
      <c r="H98" s="80">
        <f>ROUND(E98/F98,0)</f>
        <v>13</v>
      </c>
      <c r="I98" s="115">
        <v>21</v>
      </c>
      <c r="J98" s="116">
        <f t="shared" si="59"/>
        <v>273</v>
      </c>
      <c r="K98" s="129">
        <f t="shared" si="60"/>
        <v>41.072429999999997</v>
      </c>
      <c r="L98" s="130">
        <f t="shared" si="61"/>
        <v>533.94158999999991</v>
      </c>
      <c r="N98" s="71">
        <f t="shared" si="16"/>
        <v>1.9558299999999997</v>
      </c>
    </row>
    <row r="99" spans="1:14" s="78" customFormat="1" ht="12.75" customHeight="1" x14ac:dyDescent="0.25">
      <c r="A99" s="139"/>
      <c r="B99" s="141"/>
      <c r="C99" s="81"/>
      <c r="D99" s="82" t="s">
        <v>25</v>
      </c>
      <c r="E99" s="74">
        <f>SUM(E96:E98)</f>
        <v>234</v>
      </c>
      <c r="F99" s="75"/>
      <c r="G99" s="79"/>
      <c r="H99" s="83">
        <f>SUM(H96:H98)</f>
        <v>426</v>
      </c>
      <c r="I99" s="120"/>
      <c r="J99" s="121">
        <f>SUM(J96:J98)</f>
        <v>8946</v>
      </c>
      <c r="K99" s="133"/>
      <c r="L99" s="134">
        <f>SUM(L96:L98)</f>
        <v>17496.855179999999</v>
      </c>
      <c r="N99" s="71">
        <f t="shared" ref="N99:N100" si="62">L99/J99</f>
        <v>1.95583</v>
      </c>
    </row>
    <row r="100" spans="1:14" s="78" customFormat="1" ht="13.5" customHeight="1" x14ac:dyDescent="0.3">
      <c r="A100" s="139"/>
      <c r="B100" s="141"/>
      <c r="C100" s="145" t="s">
        <v>69</v>
      </c>
      <c r="D100" s="146"/>
      <c r="E100" s="86">
        <f>SUM(E99,E83,E71,E95,,E87,E75,E91,E79)</f>
        <v>811</v>
      </c>
      <c r="F100" s="87"/>
      <c r="G100" s="88"/>
      <c r="H100" s="63"/>
      <c r="I100" s="120"/>
      <c r="J100" s="122">
        <f>SUM(J99,J83,J71,J95,,J87,J75,J91,J79)</f>
        <v>31926</v>
      </c>
      <c r="K100" s="133"/>
      <c r="L100" s="135">
        <f>SUM(L99,L83,L71,L95,,L87,L75,L91,L79)</f>
        <v>62441.828579999994</v>
      </c>
      <c r="N100" s="71">
        <f t="shared" si="62"/>
        <v>1.9558299999999997</v>
      </c>
    </row>
    <row r="101" spans="1:14" s="78" customFormat="1" ht="15.75" customHeight="1" x14ac:dyDescent="0.25">
      <c r="A101" s="139"/>
      <c r="B101" s="141" t="s">
        <v>55</v>
      </c>
      <c r="C101" s="72" t="s">
        <v>17</v>
      </c>
      <c r="D101" s="73" t="s">
        <v>10</v>
      </c>
      <c r="E101" s="74">
        <v>27</v>
      </c>
      <c r="F101" s="75"/>
      <c r="G101" s="76" t="s">
        <v>11</v>
      </c>
      <c r="H101" s="77">
        <f>E101</f>
        <v>27</v>
      </c>
      <c r="I101" s="115">
        <v>46</v>
      </c>
      <c r="J101" s="116">
        <f t="shared" ref="J101:J103" si="63">H101*I101</f>
        <v>1242</v>
      </c>
      <c r="K101" s="129">
        <f t="shared" ref="K101:K103" si="64">I101*1.95583</f>
        <v>89.968180000000004</v>
      </c>
      <c r="L101" s="130">
        <f t="shared" ref="L101:L103" si="65">H101*K101</f>
        <v>2429.14086</v>
      </c>
      <c r="N101" s="71">
        <f t="shared" ref="N101:N133" si="66">L101/J101</f>
        <v>1.95583</v>
      </c>
    </row>
    <row r="102" spans="1:14" s="78" customFormat="1" ht="15.75" customHeight="1" x14ac:dyDescent="0.25">
      <c r="A102" s="139"/>
      <c r="B102" s="141"/>
      <c r="C102" s="72" t="s">
        <v>24</v>
      </c>
      <c r="D102" s="73" t="s">
        <v>10</v>
      </c>
      <c r="E102" s="74">
        <v>0</v>
      </c>
      <c r="F102" s="75"/>
      <c r="G102" s="79" t="s">
        <v>11</v>
      </c>
      <c r="H102" s="80">
        <f>E102</f>
        <v>0</v>
      </c>
      <c r="I102" s="115">
        <v>48</v>
      </c>
      <c r="J102" s="116">
        <f t="shared" si="63"/>
        <v>0</v>
      </c>
      <c r="K102" s="129">
        <f t="shared" si="64"/>
        <v>93.879840000000002</v>
      </c>
      <c r="L102" s="130">
        <f t="shared" si="65"/>
        <v>0</v>
      </c>
      <c r="N102" s="71" t="e">
        <f t="shared" si="66"/>
        <v>#DIV/0!</v>
      </c>
    </row>
    <row r="103" spans="1:14" s="78" customFormat="1" ht="15.75" customHeight="1" x14ac:dyDescent="0.25">
      <c r="A103" s="139"/>
      <c r="B103" s="141"/>
      <c r="C103" s="72" t="s">
        <v>26</v>
      </c>
      <c r="D103" s="73" t="s">
        <v>10</v>
      </c>
      <c r="E103" s="74">
        <v>0</v>
      </c>
      <c r="F103" s="75"/>
      <c r="G103" s="79" t="s">
        <v>11</v>
      </c>
      <c r="H103" s="80">
        <f>E103</f>
        <v>0</v>
      </c>
      <c r="I103" s="115">
        <v>48</v>
      </c>
      <c r="J103" s="116">
        <f t="shared" si="63"/>
        <v>0</v>
      </c>
      <c r="K103" s="129">
        <f t="shared" si="64"/>
        <v>93.879840000000002</v>
      </c>
      <c r="L103" s="130">
        <f t="shared" si="65"/>
        <v>0</v>
      </c>
      <c r="N103" s="71" t="e">
        <f t="shared" si="66"/>
        <v>#DIV/0!</v>
      </c>
    </row>
    <row r="104" spans="1:14" s="78" customFormat="1" ht="12.75" customHeight="1" x14ac:dyDescent="0.25">
      <c r="A104" s="139"/>
      <c r="B104" s="141"/>
      <c r="C104" s="81"/>
      <c r="D104" s="82" t="s">
        <v>25</v>
      </c>
      <c r="E104" s="74">
        <f>SUM(E101:E103)</f>
        <v>27</v>
      </c>
      <c r="F104" s="75"/>
      <c r="G104" s="79"/>
      <c r="H104" s="83">
        <f>SUM(H101:H103)</f>
        <v>27</v>
      </c>
      <c r="I104" s="120"/>
      <c r="J104" s="121">
        <f>SUM(J101:J103)</f>
        <v>1242</v>
      </c>
      <c r="K104" s="133"/>
      <c r="L104" s="134">
        <f>SUM(L101:L103)</f>
        <v>2429.14086</v>
      </c>
      <c r="N104" s="71">
        <f t="shared" si="66"/>
        <v>1.95583</v>
      </c>
    </row>
    <row r="105" spans="1:14" s="78" customFormat="1" ht="15.75" customHeight="1" x14ac:dyDescent="0.25">
      <c r="A105" s="139"/>
      <c r="B105" s="141"/>
      <c r="C105" s="72" t="s">
        <v>17</v>
      </c>
      <c r="D105" s="73" t="s">
        <v>12</v>
      </c>
      <c r="E105" s="74">
        <v>28</v>
      </c>
      <c r="F105" s="75"/>
      <c r="G105" s="79" t="s">
        <v>11</v>
      </c>
      <c r="H105" s="80">
        <f>E105</f>
        <v>28</v>
      </c>
      <c r="I105" s="115">
        <v>43</v>
      </c>
      <c r="J105" s="116">
        <f t="shared" ref="J105:J107" si="67">H105*I105</f>
        <v>1204</v>
      </c>
      <c r="K105" s="129">
        <f>I105*1.95583</f>
        <v>84.10069</v>
      </c>
      <c r="L105" s="130">
        <f>H105*K105</f>
        <v>2354.8193200000001</v>
      </c>
      <c r="N105" s="71">
        <f t="shared" si="66"/>
        <v>1.95583</v>
      </c>
    </row>
    <row r="106" spans="1:14" s="78" customFormat="1" ht="15.75" customHeight="1" x14ac:dyDescent="0.25">
      <c r="A106" s="139"/>
      <c r="B106" s="141"/>
      <c r="C106" s="72" t="s">
        <v>24</v>
      </c>
      <c r="D106" s="73" t="s">
        <v>12</v>
      </c>
      <c r="E106" s="74">
        <v>0</v>
      </c>
      <c r="F106" s="75"/>
      <c r="G106" s="79" t="s">
        <v>11</v>
      </c>
      <c r="H106" s="80">
        <f>E106</f>
        <v>0</v>
      </c>
      <c r="I106" s="115">
        <v>43</v>
      </c>
      <c r="J106" s="116">
        <f t="shared" si="67"/>
        <v>0</v>
      </c>
      <c r="K106" s="129">
        <f t="shared" ref="K106:K107" si="68">I106*1.95583</f>
        <v>84.10069</v>
      </c>
      <c r="L106" s="130">
        <f t="shared" ref="L106:L107" si="69">H106*K106</f>
        <v>0</v>
      </c>
      <c r="N106" s="71" t="e">
        <f t="shared" si="66"/>
        <v>#DIV/0!</v>
      </c>
    </row>
    <row r="107" spans="1:14" s="78" customFormat="1" ht="15.75" customHeight="1" x14ac:dyDescent="0.25">
      <c r="A107" s="139"/>
      <c r="B107" s="141"/>
      <c r="C107" s="72" t="s">
        <v>26</v>
      </c>
      <c r="D107" s="73" t="s">
        <v>12</v>
      </c>
      <c r="E107" s="74">
        <v>0</v>
      </c>
      <c r="F107" s="75"/>
      <c r="G107" s="79" t="s">
        <v>11</v>
      </c>
      <c r="H107" s="80">
        <f>E107</f>
        <v>0</v>
      </c>
      <c r="I107" s="115">
        <v>43</v>
      </c>
      <c r="J107" s="116">
        <f t="shared" si="67"/>
        <v>0</v>
      </c>
      <c r="K107" s="129">
        <f t="shared" si="68"/>
        <v>84.10069</v>
      </c>
      <c r="L107" s="130">
        <f t="shared" si="69"/>
        <v>0</v>
      </c>
      <c r="N107" s="71" t="e">
        <f t="shared" si="66"/>
        <v>#DIV/0!</v>
      </c>
    </row>
    <row r="108" spans="1:14" s="78" customFormat="1" ht="12.75" customHeight="1" x14ac:dyDescent="0.25">
      <c r="A108" s="139"/>
      <c r="B108" s="141"/>
      <c r="C108" s="81"/>
      <c r="D108" s="82" t="s">
        <v>25</v>
      </c>
      <c r="E108" s="74">
        <f>SUM(E105:E107)</f>
        <v>28</v>
      </c>
      <c r="F108" s="75"/>
      <c r="G108" s="79"/>
      <c r="H108" s="83">
        <f>SUM(H105:H107)</f>
        <v>28</v>
      </c>
      <c r="I108" s="120"/>
      <c r="J108" s="121">
        <f>SUM(J105:J107)</f>
        <v>1204</v>
      </c>
      <c r="K108" s="133"/>
      <c r="L108" s="134">
        <f>SUM(L105:L107)</f>
        <v>2354.8193200000001</v>
      </c>
      <c r="N108" s="71">
        <f t="shared" si="66"/>
        <v>1.95583</v>
      </c>
    </row>
    <row r="109" spans="1:14" s="78" customFormat="1" ht="15.75" customHeight="1" x14ac:dyDescent="0.25">
      <c r="A109" s="139"/>
      <c r="B109" s="141"/>
      <c r="C109" s="72" t="s">
        <v>17</v>
      </c>
      <c r="D109" s="84" t="s">
        <v>37</v>
      </c>
      <c r="E109" s="74">
        <v>50</v>
      </c>
      <c r="F109" s="85">
        <v>0.6</v>
      </c>
      <c r="G109" s="79" t="s">
        <v>13</v>
      </c>
      <c r="H109" s="80">
        <f>ROUND(E109/F109,0)</f>
        <v>83</v>
      </c>
      <c r="I109" s="115">
        <v>25</v>
      </c>
      <c r="J109" s="116">
        <f t="shared" ref="J109:J111" si="70">H109*I109</f>
        <v>2075</v>
      </c>
      <c r="K109" s="129">
        <f t="shared" ref="K109:K111" si="71">I109*1.95583</f>
        <v>48.89575</v>
      </c>
      <c r="L109" s="130">
        <f t="shared" ref="L109:L111" si="72">H109*K109</f>
        <v>4058.3472499999998</v>
      </c>
      <c r="N109" s="71">
        <f t="shared" si="66"/>
        <v>1.95583</v>
      </c>
    </row>
    <row r="110" spans="1:14" s="78" customFormat="1" ht="15.75" customHeight="1" x14ac:dyDescent="0.25">
      <c r="A110" s="139"/>
      <c r="B110" s="141"/>
      <c r="C110" s="72" t="s">
        <v>24</v>
      </c>
      <c r="D110" s="84" t="s">
        <v>37</v>
      </c>
      <c r="E110" s="74">
        <v>0</v>
      </c>
      <c r="F110" s="85">
        <v>0.6</v>
      </c>
      <c r="G110" s="79" t="s">
        <v>13</v>
      </c>
      <c r="H110" s="80">
        <f>ROUND(E110/F110,0)</f>
        <v>0</v>
      </c>
      <c r="I110" s="115">
        <v>25</v>
      </c>
      <c r="J110" s="116">
        <f t="shared" si="70"/>
        <v>0</v>
      </c>
      <c r="K110" s="129">
        <f t="shared" si="71"/>
        <v>48.89575</v>
      </c>
      <c r="L110" s="130">
        <f t="shared" si="72"/>
        <v>0</v>
      </c>
      <c r="N110" s="71" t="e">
        <f t="shared" si="66"/>
        <v>#DIV/0!</v>
      </c>
    </row>
    <row r="111" spans="1:14" s="78" customFormat="1" ht="15.75" customHeight="1" x14ac:dyDescent="0.25">
      <c r="A111" s="139"/>
      <c r="B111" s="141"/>
      <c r="C111" s="72" t="s">
        <v>26</v>
      </c>
      <c r="D111" s="84" t="s">
        <v>37</v>
      </c>
      <c r="E111" s="74">
        <v>0</v>
      </c>
      <c r="F111" s="85">
        <v>0.6</v>
      </c>
      <c r="G111" s="79" t="s">
        <v>13</v>
      </c>
      <c r="H111" s="80">
        <f>ROUND(E111/F111,0)</f>
        <v>0</v>
      </c>
      <c r="I111" s="115">
        <v>25</v>
      </c>
      <c r="J111" s="116">
        <f t="shared" si="70"/>
        <v>0</v>
      </c>
      <c r="K111" s="129">
        <f t="shared" si="71"/>
        <v>48.89575</v>
      </c>
      <c r="L111" s="130">
        <f t="shared" si="72"/>
        <v>0</v>
      </c>
      <c r="N111" s="71" t="e">
        <f t="shared" si="66"/>
        <v>#DIV/0!</v>
      </c>
    </row>
    <row r="112" spans="1:14" s="78" customFormat="1" ht="12.75" customHeight="1" x14ac:dyDescent="0.25">
      <c r="A112" s="139"/>
      <c r="B112" s="141"/>
      <c r="C112" s="81"/>
      <c r="D112" s="82" t="s">
        <v>25</v>
      </c>
      <c r="E112" s="74">
        <f>SUM(E109:E111)</f>
        <v>50</v>
      </c>
      <c r="F112" s="85"/>
      <c r="G112" s="79"/>
      <c r="H112" s="83">
        <f>SUM(H109:H111)</f>
        <v>83</v>
      </c>
      <c r="I112" s="120"/>
      <c r="J112" s="121">
        <f>SUM(J109:J111)</f>
        <v>2075</v>
      </c>
      <c r="K112" s="133"/>
      <c r="L112" s="134">
        <f>SUM(L109:L111)</f>
        <v>4058.3472499999998</v>
      </c>
      <c r="N112" s="71">
        <f t="shared" si="66"/>
        <v>1.95583</v>
      </c>
    </row>
    <row r="113" spans="1:14" s="78" customFormat="1" ht="15.75" customHeight="1" x14ac:dyDescent="0.25">
      <c r="A113" s="139"/>
      <c r="B113" s="141"/>
      <c r="C113" s="72" t="s">
        <v>17</v>
      </c>
      <c r="D113" s="84" t="s">
        <v>14</v>
      </c>
      <c r="E113" s="74">
        <v>10</v>
      </c>
      <c r="F113" s="85">
        <v>0.6</v>
      </c>
      <c r="G113" s="79" t="s">
        <v>13</v>
      </c>
      <c r="H113" s="80">
        <f>ROUND(E113/F113,0)</f>
        <v>17</v>
      </c>
      <c r="I113" s="115">
        <v>23</v>
      </c>
      <c r="J113" s="116">
        <f t="shared" ref="J113:J115" si="73">H113*I113</f>
        <v>391</v>
      </c>
      <c r="K113" s="129">
        <f t="shared" ref="K113:K115" si="74">I113*1.95583</f>
        <v>44.984090000000002</v>
      </c>
      <c r="L113" s="130">
        <f t="shared" ref="L113:L115" si="75">H113*K113</f>
        <v>764.72953000000007</v>
      </c>
      <c r="N113" s="71">
        <f t="shared" si="66"/>
        <v>1.9558300000000002</v>
      </c>
    </row>
    <row r="114" spans="1:14" s="78" customFormat="1" ht="15.75" customHeight="1" x14ac:dyDescent="0.25">
      <c r="A114" s="139"/>
      <c r="B114" s="141"/>
      <c r="C114" s="72" t="s">
        <v>24</v>
      </c>
      <c r="D114" s="84" t="s">
        <v>14</v>
      </c>
      <c r="E114" s="74">
        <v>0</v>
      </c>
      <c r="F114" s="85">
        <v>0.6</v>
      </c>
      <c r="G114" s="79" t="s">
        <v>13</v>
      </c>
      <c r="H114" s="80">
        <f>ROUND(E114/F114,0)</f>
        <v>0</v>
      </c>
      <c r="I114" s="115">
        <v>23</v>
      </c>
      <c r="J114" s="116">
        <f t="shared" si="73"/>
        <v>0</v>
      </c>
      <c r="K114" s="129">
        <f t="shared" si="74"/>
        <v>44.984090000000002</v>
      </c>
      <c r="L114" s="130">
        <f t="shared" si="75"/>
        <v>0</v>
      </c>
      <c r="N114" s="71" t="e">
        <f t="shared" si="66"/>
        <v>#DIV/0!</v>
      </c>
    </row>
    <row r="115" spans="1:14" s="78" customFormat="1" ht="15.75" customHeight="1" x14ac:dyDescent="0.25">
      <c r="A115" s="139"/>
      <c r="B115" s="141"/>
      <c r="C115" s="72" t="s">
        <v>26</v>
      </c>
      <c r="D115" s="84" t="s">
        <v>14</v>
      </c>
      <c r="E115" s="74">
        <v>0</v>
      </c>
      <c r="F115" s="85">
        <v>0.6</v>
      </c>
      <c r="G115" s="79" t="s">
        <v>13</v>
      </c>
      <c r="H115" s="80">
        <f>ROUND(E115/F115,0)</f>
        <v>0</v>
      </c>
      <c r="I115" s="115">
        <v>23</v>
      </c>
      <c r="J115" s="116">
        <f t="shared" si="73"/>
        <v>0</v>
      </c>
      <c r="K115" s="129">
        <f t="shared" si="74"/>
        <v>44.984090000000002</v>
      </c>
      <c r="L115" s="130">
        <f t="shared" si="75"/>
        <v>0</v>
      </c>
      <c r="N115" s="71" t="e">
        <f t="shared" si="66"/>
        <v>#DIV/0!</v>
      </c>
    </row>
    <row r="116" spans="1:14" s="78" customFormat="1" ht="12.75" customHeight="1" x14ac:dyDescent="0.25">
      <c r="A116" s="139"/>
      <c r="B116" s="141"/>
      <c r="C116" s="81"/>
      <c r="D116" s="82" t="s">
        <v>25</v>
      </c>
      <c r="E116" s="74">
        <f>SUM(E113:E115)</f>
        <v>10</v>
      </c>
      <c r="F116" s="85"/>
      <c r="G116" s="79"/>
      <c r="H116" s="83">
        <f>SUM(H113:H115)</f>
        <v>17</v>
      </c>
      <c r="I116" s="120"/>
      <c r="J116" s="121">
        <f>SUM(J113:J115)</f>
        <v>391</v>
      </c>
      <c r="K116" s="133"/>
      <c r="L116" s="134">
        <f>SUM(L113:L115)</f>
        <v>764.72953000000007</v>
      </c>
      <c r="N116" s="71">
        <f t="shared" si="66"/>
        <v>1.9558300000000002</v>
      </c>
    </row>
    <row r="117" spans="1:14" s="78" customFormat="1" ht="15.75" customHeight="1" x14ac:dyDescent="0.25">
      <c r="A117" s="139"/>
      <c r="B117" s="141"/>
      <c r="C117" s="72" t="s">
        <v>17</v>
      </c>
      <c r="D117" s="84" t="s">
        <v>15</v>
      </c>
      <c r="E117" s="74">
        <v>0</v>
      </c>
      <c r="F117" s="85">
        <v>0.6</v>
      </c>
      <c r="G117" s="79" t="s">
        <v>13</v>
      </c>
      <c r="H117" s="80">
        <f>ROUND(E117/F117,0)</f>
        <v>0</v>
      </c>
      <c r="I117" s="115">
        <v>21</v>
      </c>
      <c r="J117" s="116">
        <f t="shared" ref="J117:J119" si="76">H117*I117</f>
        <v>0</v>
      </c>
      <c r="K117" s="129">
        <f t="shared" ref="K117:K119" si="77">I117*1.95583</f>
        <v>41.072429999999997</v>
      </c>
      <c r="L117" s="130">
        <f t="shared" ref="L117:L119" si="78">H117*K117</f>
        <v>0</v>
      </c>
      <c r="N117" s="71" t="e">
        <f t="shared" si="66"/>
        <v>#DIV/0!</v>
      </c>
    </row>
    <row r="118" spans="1:14" s="78" customFormat="1" ht="15.75" customHeight="1" x14ac:dyDescent="0.25">
      <c r="A118" s="139"/>
      <c r="B118" s="141"/>
      <c r="C118" s="72" t="s">
        <v>24</v>
      </c>
      <c r="D118" s="84" t="s">
        <v>15</v>
      </c>
      <c r="E118" s="74">
        <v>0</v>
      </c>
      <c r="F118" s="85">
        <v>0.6</v>
      </c>
      <c r="G118" s="79" t="s">
        <v>13</v>
      </c>
      <c r="H118" s="80">
        <f>ROUND(E118/F118,0)</f>
        <v>0</v>
      </c>
      <c r="I118" s="115">
        <v>21</v>
      </c>
      <c r="J118" s="116">
        <f t="shared" si="76"/>
        <v>0</v>
      </c>
      <c r="K118" s="129">
        <f t="shared" si="77"/>
        <v>41.072429999999997</v>
      </c>
      <c r="L118" s="130">
        <f t="shared" si="78"/>
        <v>0</v>
      </c>
      <c r="N118" s="71" t="e">
        <f t="shared" si="66"/>
        <v>#DIV/0!</v>
      </c>
    </row>
    <row r="119" spans="1:14" s="78" customFormat="1" ht="15.75" customHeight="1" x14ac:dyDescent="0.25">
      <c r="A119" s="139"/>
      <c r="B119" s="141"/>
      <c r="C119" s="72" t="s">
        <v>26</v>
      </c>
      <c r="D119" s="84" t="s">
        <v>15</v>
      </c>
      <c r="E119" s="74">
        <v>0</v>
      </c>
      <c r="F119" s="85">
        <v>0.6</v>
      </c>
      <c r="G119" s="79" t="s">
        <v>13</v>
      </c>
      <c r="H119" s="80">
        <f>ROUND(E119/F119,0)</f>
        <v>0</v>
      </c>
      <c r="I119" s="115">
        <v>21</v>
      </c>
      <c r="J119" s="116">
        <f t="shared" si="76"/>
        <v>0</v>
      </c>
      <c r="K119" s="129">
        <f t="shared" si="77"/>
        <v>41.072429999999997</v>
      </c>
      <c r="L119" s="130">
        <f t="shared" si="78"/>
        <v>0</v>
      </c>
      <c r="N119" s="71" t="e">
        <f t="shared" si="66"/>
        <v>#DIV/0!</v>
      </c>
    </row>
    <row r="120" spans="1:14" s="78" customFormat="1" ht="12.75" customHeight="1" x14ac:dyDescent="0.25">
      <c r="A120" s="139"/>
      <c r="B120" s="141"/>
      <c r="C120" s="81"/>
      <c r="D120" s="82" t="s">
        <v>25</v>
      </c>
      <c r="E120" s="74">
        <f>SUM(E117:E119)</f>
        <v>0</v>
      </c>
      <c r="F120" s="85"/>
      <c r="G120" s="79"/>
      <c r="H120" s="83">
        <f>SUM(H117:H119)</f>
        <v>0</v>
      </c>
      <c r="I120" s="120"/>
      <c r="J120" s="121">
        <f>SUM(J117:J119)</f>
        <v>0</v>
      </c>
      <c r="K120" s="133"/>
      <c r="L120" s="134">
        <f>SUM(L117:L119)</f>
        <v>0</v>
      </c>
      <c r="N120" s="71" t="e">
        <f t="shared" si="66"/>
        <v>#DIV/0!</v>
      </c>
    </row>
    <row r="121" spans="1:14" s="78" customFormat="1" ht="15.75" customHeight="1" x14ac:dyDescent="0.25">
      <c r="A121" s="139"/>
      <c r="B121" s="141"/>
      <c r="C121" s="72" t="s">
        <v>17</v>
      </c>
      <c r="D121" s="73" t="s">
        <v>38</v>
      </c>
      <c r="E121" s="74">
        <v>62</v>
      </c>
      <c r="F121" s="75"/>
      <c r="G121" s="79" t="s">
        <v>11</v>
      </c>
      <c r="H121" s="80">
        <f>E121</f>
        <v>62</v>
      </c>
      <c r="I121" s="115">
        <v>41</v>
      </c>
      <c r="J121" s="116">
        <f t="shared" ref="J121:J123" si="79">H121*I121</f>
        <v>2542</v>
      </c>
      <c r="K121" s="129">
        <f t="shared" ref="K121:K123" si="80">I121*1.95583</f>
        <v>80.189030000000002</v>
      </c>
      <c r="L121" s="130">
        <f t="shared" ref="L121:L123" si="81">H121*K121</f>
        <v>4971.7198600000002</v>
      </c>
      <c r="N121" s="71">
        <f t="shared" si="66"/>
        <v>1.95583</v>
      </c>
    </row>
    <row r="122" spans="1:14" s="78" customFormat="1" ht="15.75" customHeight="1" x14ac:dyDescent="0.25">
      <c r="A122" s="139"/>
      <c r="B122" s="141"/>
      <c r="C122" s="72" t="s">
        <v>24</v>
      </c>
      <c r="D122" s="73" t="s">
        <v>38</v>
      </c>
      <c r="E122" s="74">
        <v>0</v>
      </c>
      <c r="F122" s="75"/>
      <c r="G122" s="79" t="s">
        <v>11</v>
      </c>
      <c r="H122" s="80">
        <f>E122</f>
        <v>0</v>
      </c>
      <c r="I122" s="115">
        <v>41</v>
      </c>
      <c r="J122" s="116">
        <f t="shared" si="79"/>
        <v>0</v>
      </c>
      <c r="K122" s="129">
        <f t="shared" si="80"/>
        <v>80.189030000000002</v>
      </c>
      <c r="L122" s="130">
        <f t="shared" si="81"/>
        <v>0</v>
      </c>
      <c r="N122" s="71" t="e">
        <f t="shared" si="66"/>
        <v>#DIV/0!</v>
      </c>
    </row>
    <row r="123" spans="1:14" s="78" customFormat="1" ht="15.75" customHeight="1" x14ac:dyDescent="0.25">
      <c r="A123" s="139"/>
      <c r="B123" s="141"/>
      <c r="C123" s="72" t="s">
        <v>26</v>
      </c>
      <c r="D123" s="73" t="s">
        <v>38</v>
      </c>
      <c r="E123" s="74">
        <v>0</v>
      </c>
      <c r="F123" s="75"/>
      <c r="G123" s="79" t="s">
        <v>11</v>
      </c>
      <c r="H123" s="80">
        <f>E123</f>
        <v>0</v>
      </c>
      <c r="I123" s="115">
        <v>41</v>
      </c>
      <c r="J123" s="116">
        <f t="shared" si="79"/>
        <v>0</v>
      </c>
      <c r="K123" s="129">
        <f t="shared" si="80"/>
        <v>80.189030000000002</v>
      </c>
      <c r="L123" s="130">
        <f t="shared" si="81"/>
        <v>0</v>
      </c>
      <c r="N123" s="71" t="e">
        <f t="shared" si="66"/>
        <v>#DIV/0!</v>
      </c>
    </row>
    <row r="124" spans="1:14" s="78" customFormat="1" ht="12.75" customHeight="1" x14ac:dyDescent="0.25">
      <c r="A124" s="139"/>
      <c r="B124" s="141"/>
      <c r="C124" s="81"/>
      <c r="D124" s="82" t="s">
        <v>25</v>
      </c>
      <c r="E124" s="74">
        <f>SUM(E121:E123)</f>
        <v>62</v>
      </c>
      <c r="F124" s="75"/>
      <c r="G124" s="79"/>
      <c r="H124" s="83">
        <f>SUM(H121:H123)</f>
        <v>62</v>
      </c>
      <c r="I124" s="120"/>
      <c r="J124" s="121">
        <f>SUM(J121:J123)</f>
        <v>2542</v>
      </c>
      <c r="K124" s="133"/>
      <c r="L124" s="134">
        <f>SUM(L121:L123)</f>
        <v>4971.7198600000002</v>
      </c>
      <c r="N124" s="71">
        <f t="shared" si="66"/>
        <v>1.95583</v>
      </c>
    </row>
    <row r="125" spans="1:14" s="78" customFormat="1" ht="15.75" customHeight="1" x14ac:dyDescent="0.25">
      <c r="A125" s="139"/>
      <c r="B125" s="141"/>
      <c r="C125" s="72" t="s">
        <v>17</v>
      </c>
      <c r="D125" s="84" t="s">
        <v>28</v>
      </c>
      <c r="E125" s="74">
        <v>150</v>
      </c>
      <c r="F125" s="85">
        <v>0.6</v>
      </c>
      <c r="G125" s="79" t="s">
        <v>13</v>
      </c>
      <c r="H125" s="80">
        <f>ROUND(E125/F125,0)</f>
        <v>250</v>
      </c>
      <c r="I125" s="115">
        <v>21</v>
      </c>
      <c r="J125" s="116">
        <f t="shared" ref="J125:J127" si="82">H125*I125</f>
        <v>5250</v>
      </c>
      <c r="K125" s="129">
        <f t="shared" ref="K125:K127" si="83">I125*1.95583</f>
        <v>41.072429999999997</v>
      </c>
      <c r="L125" s="130">
        <f t="shared" ref="L125:L127" si="84">H125*K125</f>
        <v>10268.1075</v>
      </c>
      <c r="N125" s="71">
        <f t="shared" si="66"/>
        <v>1.95583</v>
      </c>
    </row>
    <row r="126" spans="1:14" s="78" customFormat="1" ht="15.75" customHeight="1" x14ac:dyDescent="0.25">
      <c r="A126" s="139"/>
      <c r="B126" s="141"/>
      <c r="C126" s="72" t="s">
        <v>24</v>
      </c>
      <c r="D126" s="84" t="s">
        <v>28</v>
      </c>
      <c r="E126" s="74">
        <v>11</v>
      </c>
      <c r="F126" s="85">
        <v>0.6</v>
      </c>
      <c r="G126" s="79" t="s">
        <v>13</v>
      </c>
      <c r="H126" s="80">
        <f>ROUND(E126/F126,0)</f>
        <v>18</v>
      </c>
      <c r="I126" s="115">
        <v>21</v>
      </c>
      <c r="J126" s="116">
        <f t="shared" si="82"/>
        <v>378</v>
      </c>
      <c r="K126" s="129">
        <f t="shared" si="83"/>
        <v>41.072429999999997</v>
      </c>
      <c r="L126" s="130">
        <f t="shared" si="84"/>
        <v>739.30373999999995</v>
      </c>
      <c r="N126" s="71">
        <f t="shared" si="66"/>
        <v>1.95583</v>
      </c>
    </row>
    <row r="127" spans="1:14" s="78" customFormat="1" ht="15.75" customHeight="1" x14ac:dyDescent="0.25">
      <c r="A127" s="139"/>
      <c r="B127" s="141"/>
      <c r="C127" s="72" t="s">
        <v>26</v>
      </c>
      <c r="D127" s="84" t="s">
        <v>28</v>
      </c>
      <c r="E127" s="74">
        <v>1</v>
      </c>
      <c r="F127" s="85">
        <v>0.6</v>
      </c>
      <c r="G127" s="79" t="s">
        <v>13</v>
      </c>
      <c r="H127" s="80">
        <f>ROUND(E127/F127,0)</f>
        <v>2</v>
      </c>
      <c r="I127" s="115">
        <v>21</v>
      </c>
      <c r="J127" s="116">
        <f t="shared" si="82"/>
        <v>42</v>
      </c>
      <c r="K127" s="129">
        <f t="shared" si="83"/>
        <v>41.072429999999997</v>
      </c>
      <c r="L127" s="130">
        <f t="shared" si="84"/>
        <v>82.144859999999994</v>
      </c>
      <c r="N127" s="71">
        <f t="shared" si="66"/>
        <v>1.95583</v>
      </c>
    </row>
    <row r="128" spans="1:14" s="78" customFormat="1" ht="12.75" customHeight="1" x14ac:dyDescent="0.25">
      <c r="A128" s="139"/>
      <c r="B128" s="141"/>
      <c r="C128" s="81"/>
      <c r="D128" s="82" t="s">
        <v>25</v>
      </c>
      <c r="E128" s="74">
        <f>SUM(E125:E127)</f>
        <v>162</v>
      </c>
      <c r="F128" s="85"/>
      <c r="G128" s="79"/>
      <c r="H128" s="83">
        <f>SUM(H125:H127)</f>
        <v>270</v>
      </c>
      <c r="I128" s="120"/>
      <c r="J128" s="121">
        <f>SUM(J125:J127)</f>
        <v>5670</v>
      </c>
      <c r="K128" s="133"/>
      <c r="L128" s="134">
        <f>SUM(L125:L127)</f>
        <v>11089.5561</v>
      </c>
      <c r="N128" s="71">
        <f t="shared" si="66"/>
        <v>1.95583</v>
      </c>
    </row>
    <row r="129" spans="1:14" s="78" customFormat="1" ht="15.75" customHeight="1" x14ac:dyDescent="0.25">
      <c r="A129" s="139"/>
      <c r="B129" s="141"/>
      <c r="C129" s="72" t="s">
        <v>17</v>
      </c>
      <c r="D129" s="84" t="s">
        <v>16</v>
      </c>
      <c r="E129" s="74">
        <v>150</v>
      </c>
      <c r="F129" s="85">
        <v>0.55000000000000004</v>
      </c>
      <c r="G129" s="79" t="s">
        <v>13</v>
      </c>
      <c r="H129" s="80">
        <f>ROUND(E129/F129,0)</f>
        <v>273</v>
      </c>
      <c r="I129" s="115">
        <v>21</v>
      </c>
      <c r="J129" s="116">
        <f t="shared" ref="J129:J131" si="85">H129*I129</f>
        <v>5733</v>
      </c>
      <c r="K129" s="129">
        <f t="shared" ref="K129:K131" si="86">I129*1.95583</f>
        <v>41.072429999999997</v>
      </c>
      <c r="L129" s="130">
        <f t="shared" ref="L129:L131" si="87">H129*K129</f>
        <v>11212.773389999998</v>
      </c>
      <c r="N129" s="71">
        <f t="shared" si="66"/>
        <v>1.9558299999999997</v>
      </c>
    </row>
    <row r="130" spans="1:14" s="78" customFormat="1" ht="15.75" customHeight="1" x14ac:dyDescent="0.25">
      <c r="A130" s="139"/>
      <c r="B130" s="141"/>
      <c r="C130" s="72" t="s">
        <v>24</v>
      </c>
      <c r="D130" s="84" t="s">
        <v>16</v>
      </c>
      <c r="E130" s="74">
        <v>10</v>
      </c>
      <c r="F130" s="85">
        <v>0.55000000000000004</v>
      </c>
      <c r="G130" s="79" t="s">
        <v>13</v>
      </c>
      <c r="H130" s="80">
        <f>ROUND(E130/F130,0)</f>
        <v>18</v>
      </c>
      <c r="I130" s="115">
        <v>21</v>
      </c>
      <c r="J130" s="116">
        <f t="shared" si="85"/>
        <v>378</v>
      </c>
      <c r="K130" s="129">
        <f t="shared" si="86"/>
        <v>41.072429999999997</v>
      </c>
      <c r="L130" s="130">
        <f t="shared" si="87"/>
        <v>739.30373999999995</v>
      </c>
      <c r="N130" s="71">
        <f t="shared" si="66"/>
        <v>1.95583</v>
      </c>
    </row>
    <row r="131" spans="1:14" s="78" customFormat="1" ht="15.75" customHeight="1" x14ac:dyDescent="0.25">
      <c r="A131" s="139"/>
      <c r="B131" s="141"/>
      <c r="C131" s="72" t="s">
        <v>26</v>
      </c>
      <c r="D131" s="84" t="s">
        <v>16</v>
      </c>
      <c r="E131" s="74">
        <v>2</v>
      </c>
      <c r="F131" s="85">
        <v>0.55000000000000004</v>
      </c>
      <c r="G131" s="79" t="s">
        <v>13</v>
      </c>
      <c r="H131" s="80">
        <f>ROUND(E131/F131,0)</f>
        <v>4</v>
      </c>
      <c r="I131" s="115">
        <v>21</v>
      </c>
      <c r="J131" s="116">
        <f t="shared" si="85"/>
        <v>84</v>
      </c>
      <c r="K131" s="129">
        <f t="shared" si="86"/>
        <v>41.072429999999997</v>
      </c>
      <c r="L131" s="130">
        <f t="shared" si="87"/>
        <v>164.28971999999999</v>
      </c>
      <c r="N131" s="71">
        <f t="shared" si="66"/>
        <v>1.95583</v>
      </c>
    </row>
    <row r="132" spans="1:14" s="78" customFormat="1" ht="12.75" customHeight="1" x14ac:dyDescent="0.25">
      <c r="A132" s="139"/>
      <c r="B132" s="141"/>
      <c r="C132" s="81"/>
      <c r="D132" s="82" t="s">
        <v>25</v>
      </c>
      <c r="E132" s="74">
        <f>SUM(E129:E131)</f>
        <v>162</v>
      </c>
      <c r="F132" s="75"/>
      <c r="G132" s="79"/>
      <c r="H132" s="83">
        <f>SUM(H129:H131)</f>
        <v>295</v>
      </c>
      <c r="I132" s="120"/>
      <c r="J132" s="121">
        <f>SUM(J129:J131)</f>
        <v>6195</v>
      </c>
      <c r="K132" s="133"/>
      <c r="L132" s="134">
        <f>SUM(L129:L131)</f>
        <v>12116.366849999999</v>
      </c>
      <c r="N132" s="71">
        <f t="shared" si="66"/>
        <v>1.9558299999999997</v>
      </c>
    </row>
    <row r="133" spans="1:14" s="78" customFormat="1" ht="13.5" customHeight="1" x14ac:dyDescent="0.3">
      <c r="A133" s="139"/>
      <c r="B133" s="141"/>
      <c r="C133" s="145" t="s">
        <v>56</v>
      </c>
      <c r="D133" s="146"/>
      <c r="E133" s="86">
        <f>SUM(E132,E116,E104,E128,,E120,E108,E124,E112)</f>
        <v>501</v>
      </c>
      <c r="F133" s="87"/>
      <c r="G133" s="88"/>
      <c r="H133" s="63"/>
      <c r="I133" s="120"/>
      <c r="J133" s="122">
        <f>SUM(J132,J116,J104,J128,,J120,J108,J124,J112)</f>
        <v>19319</v>
      </c>
      <c r="K133" s="133"/>
      <c r="L133" s="135">
        <f>SUM(L132,L116,L104,L128,,L120,L108,L124,L112)</f>
        <v>37784.679769999995</v>
      </c>
      <c r="N133" s="71">
        <f t="shared" si="66"/>
        <v>1.9558299999999997</v>
      </c>
    </row>
    <row r="134" spans="1:14" s="78" customFormat="1" ht="15.6" customHeight="1" x14ac:dyDescent="0.25">
      <c r="A134" s="139"/>
      <c r="B134" s="141" t="s">
        <v>57</v>
      </c>
      <c r="C134" s="72" t="s">
        <v>17</v>
      </c>
      <c r="D134" s="73" t="s">
        <v>10</v>
      </c>
      <c r="E134" s="74">
        <v>27</v>
      </c>
      <c r="F134" s="75"/>
      <c r="G134" s="76" t="s">
        <v>11</v>
      </c>
      <c r="H134" s="77">
        <f>E134</f>
        <v>27</v>
      </c>
      <c r="I134" s="115">
        <v>46</v>
      </c>
      <c r="J134" s="116">
        <f t="shared" ref="J134:J136" si="88">H134*I134</f>
        <v>1242</v>
      </c>
      <c r="K134" s="129">
        <f t="shared" ref="K134:K136" si="89">I134*1.95583</f>
        <v>89.968180000000004</v>
      </c>
      <c r="L134" s="130">
        <f t="shared" ref="L134:L136" si="90">H134*K134</f>
        <v>2429.14086</v>
      </c>
      <c r="N134" s="71">
        <f t="shared" ref="N134:N166" si="91">L134/J134</f>
        <v>1.95583</v>
      </c>
    </row>
    <row r="135" spans="1:14" s="78" customFormat="1" ht="15.75" customHeight="1" x14ac:dyDescent="0.25">
      <c r="A135" s="139"/>
      <c r="B135" s="141"/>
      <c r="C135" s="72" t="s">
        <v>39</v>
      </c>
      <c r="D135" s="73" t="s">
        <v>10</v>
      </c>
      <c r="E135" s="74">
        <v>14</v>
      </c>
      <c r="F135" s="75"/>
      <c r="G135" s="79" t="s">
        <v>11</v>
      </c>
      <c r="H135" s="80">
        <f>E135</f>
        <v>14</v>
      </c>
      <c r="I135" s="115">
        <v>68</v>
      </c>
      <c r="J135" s="116">
        <f t="shared" si="88"/>
        <v>952</v>
      </c>
      <c r="K135" s="129">
        <f t="shared" si="89"/>
        <v>132.99644000000001</v>
      </c>
      <c r="L135" s="130">
        <f t="shared" si="90"/>
        <v>1861.9501600000001</v>
      </c>
      <c r="N135" s="71">
        <f t="shared" si="91"/>
        <v>1.9558300000000002</v>
      </c>
    </row>
    <row r="136" spans="1:14" s="78" customFormat="1" ht="15.75" customHeight="1" x14ac:dyDescent="0.25">
      <c r="A136" s="139"/>
      <c r="B136" s="141"/>
      <c r="C136" s="72" t="s">
        <v>40</v>
      </c>
      <c r="D136" s="73" t="s">
        <v>10</v>
      </c>
      <c r="E136" s="74">
        <v>1</v>
      </c>
      <c r="F136" s="75"/>
      <c r="G136" s="79" t="s">
        <v>11</v>
      </c>
      <c r="H136" s="80">
        <f>E136</f>
        <v>1</v>
      </c>
      <c r="I136" s="115">
        <v>48</v>
      </c>
      <c r="J136" s="116">
        <f t="shared" si="88"/>
        <v>48</v>
      </c>
      <c r="K136" s="129">
        <f t="shared" si="89"/>
        <v>93.879840000000002</v>
      </c>
      <c r="L136" s="130">
        <f t="shared" si="90"/>
        <v>93.879840000000002</v>
      </c>
      <c r="N136" s="71">
        <f t="shared" si="91"/>
        <v>1.95583</v>
      </c>
    </row>
    <row r="137" spans="1:14" s="78" customFormat="1" ht="12.75" customHeight="1" x14ac:dyDescent="0.25">
      <c r="A137" s="139"/>
      <c r="B137" s="141"/>
      <c r="C137" s="81"/>
      <c r="D137" s="82" t="s">
        <v>25</v>
      </c>
      <c r="E137" s="74">
        <f>SUM(E134:E136)</f>
        <v>42</v>
      </c>
      <c r="F137" s="75"/>
      <c r="G137" s="79"/>
      <c r="H137" s="83">
        <f>SUM(H134:H136)</f>
        <v>42</v>
      </c>
      <c r="I137" s="120"/>
      <c r="J137" s="121">
        <f>SUM(J134:J136)</f>
        <v>2242</v>
      </c>
      <c r="K137" s="133"/>
      <c r="L137" s="134">
        <f>SUM(L134:L136)</f>
        <v>4384.9708599999994</v>
      </c>
      <c r="N137" s="71">
        <f t="shared" si="91"/>
        <v>1.9558299999999997</v>
      </c>
    </row>
    <row r="138" spans="1:14" s="78" customFormat="1" ht="15.75" customHeight="1" x14ac:dyDescent="0.25">
      <c r="A138" s="139"/>
      <c r="B138" s="141"/>
      <c r="C138" s="72" t="s">
        <v>17</v>
      </c>
      <c r="D138" s="73" t="s">
        <v>12</v>
      </c>
      <c r="E138" s="74">
        <v>7</v>
      </c>
      <c r="F138" s="75"/>
      <c r="G138" s="79" t="s">
        <v>11</v>
      </c>
      <c r="H138" s="80">
        <f>E138</f>
        <v>7</v>
      </c>
      <c r="I138" s="115">
        <v>43</v>
      </c>
      <c r="J138" s="116">
        <f t="shared" ref="J138:J140" si="92">H138*I138</f>
        <v>301</v>
      </c>
      <c r="K138" s="129">
        <f>I138*1.95583</f>
        <v>84.10069</v>
      </c>
      <c r="L138" s="130">
        <f>H138*K138</f>
        <v>588.70483000000002</v>
      </c>
      <c r="N138" s="71">
        <f t="shared" si="91"/>
        <v>1.95583</v>
      </c>
    </row>
    <row r="139" spans="1:14" s="78" customFormat="1" ht="15.75" customHeight="1" x14ac:dyDescent="0.25">
      <c r="A139" s="139"/>
      <c r="B139" s="141"/>
      <c r="C139" s="72" t="s">
        <v>39</v>
      </c>
      <c r="D139" s="73" t="s">
        <v>12</v>
      </c>
      <c r="E139" s="74">
        <v>3</v>
      </c>
      <c r="F139" s="75"/>
      <c r="G139" s="79" t="s">
        <v>11</v>
      </c>
      <c r="H139" s="80">
        <f>E139</f>
        <v>3</v>
      </c>
      <c r="I139" s="115">
        <v>55</v>
      </c>
      <c r="J139" s="116">
        <f t="shared" si="92"/>
        <v>165</v>
      </c>
      <c r="K139" s="129">
        <f t="shared" ref="K139:K140" si="93">I139*1.95583</f>
        <v>107.57065</v>
      </c>
      <c r="L139" s="130">
        <f t="shared" ref="L139:L140" si="94">H139*K139</f>
        <v>322.71195</v>
      </c>
      <c r="N139" s="71">
        <f t="shared" si="91"/>
        <v>1.95583</v>
      </c>
    </row>
    <row r="140" spans="1:14" s="78" customFormat="1" ht="15.75" customHeight="1" x14ac:dyDescent="0.25">
      <c r="A140" s="139"/>
      <c r="B140" s="141"/>
      <c r="C140" s="72" t="s">
        <v>40</v>
      </c>
      <c r="D140" s="73" t="s">
        <v>12</v>
      </c>
      <c r="E140" s="74">
        <v>1</v>
      </c>
      <c r="F140" s="75"/>
      <c r="G140" s="79" t="s">
        <v>11</v>
      </c>
      <c r="H140" s="80">
        <f>E140</f>
        <v>1</v>
      </c>
      <c r="I140" s="115">
        <v>43</v>
      </c>
      <c r="J140" s="116">
        <f t="shared" si="92"/>
        <v>43</v>
      </c>
      <c r="K140" s="129">
        <f t="shared" si="93"/>
        <v>84.10069</v>
      </c>
      <c r="L140" s="130">
        <f t="shared" si="94"/>
        <v>84.10069</v>
      </c>
      <c r="N140" s="71">
        <f t="shared" si="91"/>
        <v>1.95583</v>
      </c>
    </row>
    <row r="141" spans="1:14" s="78" customFormat="1" ht="12.75" customHeight="1" x14ac:dyDescent="0.25">
      <c r="A141" s="139"/>
      <c r="B141" s="141"/>
      <c r="C141" s="81"/>
      <c r="D141" s="82" t="s">
        <v>25</v>
      </c>
      <c r="E141" s="74">
        <f>SUM(E138:E140)</f>
        <v>11</v>
      </c>
      <c r="F141" s="75"/>
      <c r="G141" s="79"/>
      <c r="H141" s="83">
        <f>SUM(H138:H140)</f>
        <v>11</v>
      </c>
      <c r="I141" s="120"/>
      <c r="J141" s="121">
        <f>SUM(J138:J140)</f>
        <v>509</v>
      </c>
      <c r="K141" s="133"/>
      <c r="L141" s="134">
        <f>SUM(L138:L140)</f>
        <v>995.51747</v>
      </c>
      <c r="N141" s="71">
        <f t="shared" si="91"/>
        <v>1.95583</v>
      </c>
    </row>
    <row r="142" spans="1:14" s="78" customFormat="1" ht="15.75" customHeight="1" x14ac:dyDescent="0.25">
      <c r="A142" s="139"/>
      <c r="B142" s="141"/>
      <c r="C142" s="72" t="s">
        <v>17</v>
      </c>
      <c r="D142" s="84" t="s">
        <v>37</v>
      </c>
      <c r="E142" s="74">
        <v>6</v>
      </c>
      <c r="F142" s="85">
        <v>0.6</v>
      </c>
      <c r="G142" s="79" t="s">
        <v>13</v>
      </c>
      <c r="H142" s="80">
        <f>ROUND(E142/F142,0)</f>
        <v>10</v>
      </c>
      <c r="I142" s="115">
        <v>25</v>
      </c>
      <c r="J142" s="116">
        <f t="shared" ref="J142:J144" si="95">H142*I142</f>
        <v>250</v>
      </c>
      <c r="K142" s="129">
        <f t="shared" ref="K142:K144" si="96">I142*1.95583</f>
        <v>48.89575</v>
      </c>
      <c r="L142" s="130">
        <f t="shared" ref="L142:L144" si="97">H142*K142</f>
        <v>488.95749999999998</v>
      </c>
      <c r="N142" s="71">
        <f t="shared" si="91"/>
        <v>1.95583</v>
      </c>
    </row>
    <row r="143" spans="1:14" s="78" customFormat="1" ht="15.75" customHeight="1" x14ac:dyDescent="0.25">
      <c r="A143" s="139"/>
      <c r="B143" s="141"/>
      <c r="C143" s="72" t="s">
        <v>39</v>
      </c>
      <c r="D143" s="84" t="s">
        <v>37</v>
      </c>
      <c r="E143" s="74">
        <v>3</v>
      </c>
      <c r="F143" s="85">
        <v>0.6</v>
      </c>
      <c r="G143" s="79" t="s">
        <v>13</v>
      </c>
      <c r="H143" s="80">
        <f>ROUND(E143/F143,0)</f>
        <v>5</v>
      </c>
      <c r="I143" s="115">
        <v>25</v>
      </c>
      <c r="J143" s="116">
        <f t="shared" si="95"/>
        <v>125</v>
      </c>
      <c r="K143" s="129">
        <f t="shared" si="96"/>
        <v>48.89575</v>
      </c>
      <c r="L143" s="130">
        <f t="shared" si="97"/>
        <v>244.47874999999999</v>
      </c>
      <c r="N143" s="71">
        <f t="shared" si="91"/>
        <v>1.95583</v>
      </c>
    </row>
    <row r="144" spans="1:14" s="78" customFormat="1" ht="15.75" customHeight="1" x14ac:dyDescent="0.25">
      <c r="A144" s="139"/>
      <c r="B144" s="141"/>
      <c r="C144" s="72" t="s">
        <v>40</v>
      </c>
      <c r="D144" s="84" t="s">
        <v>37</v>
      </c>
      <c r="E144" s="74">
        <v>0</v>
      </c>
      <c r="F144" s="85">
        <v>0.6</v>
      </c>
      <c r="G144" s="79" t="s">
        <v>13</v>
      </c>
      <c r="H144" s="80">
        <f>ROUND(E144/F144,0)</f>
        <v>0</v>
      </c>
      <c r="I144" s="115">
        <v>20</v>
      </c>
      <c r="J144" s="116">
        <f t="shared" si="95"/>
        <v>0</v>
      </c>
      <c r="K144" s="129">
        <f t="shared" si="96"/>
        <v>39.116599999999998</v>
      </c>
      <c r="L144" s="130">
        <f t="shared" si="97"/>
        <v>0</v>
      </c>
      <c r="N144" s="71" t="e">
        <f t="shared" si="91"/>
        <v>#DIV/0!</v>
      </c>
    </row>
    <row r="145" spans="1:14" s="78" customFormat="1" ht="12.75" customHeight="1" x14ac:dyDescent="0.25">
      <c r="A145" s="139"/>
      <c r="B145" s="141"/>
      <c r="C145" s="81"/>
      <c r="D145" s="82" t="s">
        <v>25</v>
      </c>
      <c r="E145" s="74">
        <f>SUM(E142:E144)</f>
        <v>9</v>
      </c>
      <c r="F145" s="85"/>
      <c r="G145" s="79"/>
      <c r="H145" s="83">
        <f>SUM(H142:H144)</f>
        <v>15</v>
      </c>
      <c r="I145" s="120"/>
      <c r="J145" s="121">
        <f>SUM(J142:J144)</f>
        <v>375</v>
      </c>
      <c r="K145" s="133"/>
      <c r="L145" s="134">
        <f>SUM(L142:L144)</f>
        <v>733.43624999999997</v>
      </c>
      <c r="N145" s="71">
        <f t="shared" si="91"/>
        <v>1.95583</v>
      </c>
    </row>
    <row r="146" spans="1:14" s="78" customFormat="1" ht="15.75" customHeight="1" x14ac:dyDescent="0.25">
      <c r="A146" s="139"/>
      <c r="B146" s="141"/>
      <c r="C146" s="72" t="s">
        <v>17</v>
      </c>
      <c r="D146" s="84" t="s">
        <v>14</v>
      </c>
      <c r="E146" s="74">
        <v>0</v>
      </c>
      <c r="F146" s="85">
        <v>0.6</v>
      </c>
      <c r="G146" s="79" t="s">
        <v>13</v>
      </c>
      <c r="H146" s="80">
        <f>ROUND(E146/F146,0)</f>
        <v>0</v>
      </c>
      <c r="I146" s="115">
        <v>23</v>
      </c>
      <c r="J146" s="116">
        <f t="shared" ref="J146:J148" si="98">H146*I146</f>
        <v>0</v>
      </c>
      <c r="K146" s="129">
        <f t="shared" ref="K146:K148" si="99">I146*1.95583</f>
        <v>44.984090000000002</v>
      </c>
      <c r="L146" s="130">
        <f t="shared" ref="L146:L148" si="100">H146*K146</f>
        <v>0</v>
      </c>
      <c r="N146" s="71" t="e">
        <f t="shared" si="91"/>
        <v>#DIV/0!</v>
      </c>
    </row>
    <row r="147" spans="1:14" s="78" customFormat="1" ht="15.75" customHeight="1" x14ac:dyDescent="0.25">
      <c r="A147" s="139"/>
      <c r="B147" s="141"/>
      <c r="C147" s="72" t="s">
        <v>39</v>
      </c>
      <c r="D147" s="84" t="s">
        <v>14</v>
      </c>
      <c r="E147" s="74">
        <v>0</v>
      </c>
      <c r="F147" s="85">
        <v>0.6</v>
      </c>
      <c r="G147" s="79" t="s">
        <v>13</v>
      </c>
      <c r="H147" s="80">
        <f>ROUND(E147/F147,0)</f>
        <v>0</v>
      </c>
      <c r="I147" s="115">
        <v>23</v>
      </c>
      <c r="J147" s="116">
        <f t="shared" si="98"/>
        <v>0</v>
      </c>
      <c r="K147" s="129">
        <f t="shared" si="99"/>
        <v>44.984090000000002</v>
      </c>
      <c r="L147" s="130">
        <f t="shared" si="100"/>
        <v>0</v>
      </c>
      <c r="N147" s="71" t="e">
        <f t="shared" si="91"/>
        <v>#DIV/0!</v>
      </c>
    </row>
    <row r="148" spans="1:14" s="78" customFormat="1" ht="15.75" customHeight="1" x14ac:dyDescent="0.25">
      <c r="A148" s="139"/>
      <c r="B148" s="141"/>
      <c r="C148" s="72" t="s">
        <v>40</v>
      </c>
      <c r="D148" s="84" t="s">
        <v>14</v>
      </c>
      <c r="E148" s="74">
        <v>0</v>
      </c>
      <c r="F148" s="85">
        <v>0.6</v>
      </c>
      <c r="G148" s="79" t="s">
        <v>13</v>
      </c>
      <c r="H148" s="80">
        <f>ROUND(E148/F148,0)</f>
        <v>0</v>
      </c>
      <c r="I148" s="115">
        <v>17</v>
      </c>
      <c r="J148" s="116">
        <f t="shared" si="98"/>
        <v>0</v>
      </c>
      <c r="K148" s="129">
        <f t="shared" si="99"/>
        <v>33.249110000000002</v>
      </c>
      <c r="L148" s="130">
        <f t="shared" si="100"/>
        <v>0</v>
      </c>
      <c r="N148" s="71" t="e">
        <f t="shared" si="91"/>
        <v>#DIV/0!</v>
      </c>
    </row>
    <row r="149" spans="1:14" s="78" customFormat="1" ht="12.75" customHeight="1" x14ac:dyDescent="0.25">
      <c r="A149" s="139"/>
      <c r="B149" s="141"/>
      <c r="C149" s="81"/>
      <c r="D149" s="82" t="s">
        <v>25</v>
      </c>
      <c r="E149" s="74">
        <f>SUM(E146:E148)</f>
        <v>0</v>
      </c>
      <c r="F149" s="85"/>
      <c r="G149" s="79"/>
      <c r="H149" s="83">
        <f>SUM(H146:H148)</f>
        <v>0</v>
      </c>
      <c r="I149" s="120"/>
      <c r="J149" s="121">
        <f>SUM(J146:J148)</f>
        <v>0</v>
      </c>
      <c r="K149" s="133"/>
      <c r="L149" s="134">
        <f>SUM(L146:L148)</f>
        <v>0</v>
      </c>
      <c r="N149" s="71" t="e">
        <f t="shared" si="91"/>
        <v>#DIV/0!</v>
      </c>
    </row>
    <row r="150" spans="1:14" s="78" customFormat="1" ht="15.75" customHeight="1" x14ac:dyDescent="0.25">
      <c r="A150" s="139"/>
      <c r="B150" s="141"/>
      <c r="C150" s="72" t="s">
        <v>17</v>
      </c>
      <c r="D150" s="84" t="s">
        <v>15</v>
      </c>
      <c r="E150" s="74">
        <v>0</v>
      </c>
      <c r="F150" s="85">
        <v>0.6</v>
      </c>
      <c r="G150" s="79" t="s">
        <v>13</v>
      </c>
      <c r="H150" s="80">
        <f>ROUND(E150/F150,0)</f>
        <v>0</v>
      </c>
      <c r="I150" s="115">
        <v>21</v>
      </c>
      <c r="J150" s="116">
        <f t="shared" ref="J150:J152" si="101">H150*I150</f>
        <v>0</v>
      </c>
      <c r="K150" s="129">
        <f t="shared" ref="K150:K152" si="102">I150*1.95583</f>
        <v>41.072429999999997</v>
      </c>
      <c r="L150" s="130">
        <f t="shared" ref="L150:L152" si="103">H150*K150</f>
        <v>0</v>
      </c>
      <c r="N150" s="71" t="e">
        <f t="shared" si="91"/>
        <v>#DIV/0!</v>
      </c>
    </row>
    <row r="151" spans="1:14" s="78" customFormat="1" ht="15.75" customHeight="1" x14ac:dyDescent="0.25">
      <c r="A151" s="139"/>
      <c r="B151" s="141"/>
      <c r="C151" s="72" t="s">
        <v>39</v>
      </c>
      <c r="D151" s="84" t="s">
        <v>15</v>
      </c>
      <c r="E151" s="74">
        <v>0</v>
      </c>
      <c r="F151" s="85">
        <v>0.6</v>
      </c>
      <c r="G151" s="79" t="s">
        <v>13</v>
      </c>
      <c r="H151" s="80">
        <f>ROUND(E151/F151,0)</f>
        <v>0</v>
      </c>
      <c r="I151" s="115">
        <v>21</v>
      </c>
      <c r="J151" s="116">
        <f t="shared" si="101"/>
        <v>0</v>
      </c>
      <c r="K151" s="129">
        <f t="shared" si="102"/>
        <v>41.072429999999997</v>
      </c>
      <c r="L151" s="130">
        <f t="shared" si="103"/>
        <v>0</v>
      </c>
      <c r="N151" s="71" t="e">
        <f t="shared" si="91"/>
        <v>#DIV/0!</v>
      </c>
    </row>
    <row r="152" spans="1:14" s="78" customFormat="1" ht="15.75" customHeight="1" x14ac:dyDescent="0.25">
      <c r="A152" s="139"/>
      <c r="B152" s="141"/>
      <c r="C152" s="72" t="s">
        <v>40</v>
      </c>
      <c r="D152" s="84" t="s">
        <v>15</v>
      </c>
      <c r="E152" s="74">
        <v>0</v>
      </c>
      <c r="F152" s="85">
        <v>0.6</v>
      </c>
      <c r="G152" s="79" t="s">
        <v>13</v>
      </c>
      <c r="H152" s="80">
        <f>ROUND(E152/F152,0)</f>
        <v>0</v>
      </c>
      <c r="I152" s="115">
        <v>14</v>
      </c>
      <c r="J152" s="116">
        <f t="shared" si="101"/>
        <v>0</v>
      </c>
      <c r="K152" s="129">
        <f t="shared" si="102"/>
        <v>27.381619999999998</v>
      </c>
      <c r="L152" s="130">
        <f t="shared" si="103"/>
        <v>0</v>
      </c>
      <c r="N152" s="71" t="e">
        <f t="shared" si="91"/>
        <v>#DIV/0!</v>
      </c>
    </row>
    <row r="153" spans="1:14" s="78" customFormat="1" ht="12.75" customHeight="1" x14ac:dyDescent="0.25">
      <c r="A153" s="139"/>
      <c r="B153" s="141"/>
      <c r="C153" s="81"/>
      <c r="D153" s="82" t="s">
        <v>25</v>
      </c>
      <c r="E153" s="74">
        <f>SUM(E150:E152)</f>
        <v>0</v>
      </c>
      <c r="F153" s="85"/>
      <c r="G153" s="79"/>
      <c r="H153" s="83">
        <f>SUM(H150:H152)</f>
        <v>0</v>
      </c>
      <c r="I153" s="120"/>
      <c r="J153" s="121">
        <f>SUM(J150:J152)</f>
        <v>0</v>
      </c>
      <c r="K153" s="133"/>
      <c r="L153" s="134">
        <f>SUM(L150:L152)</f>
        <v>0</v>
      </c>
      <c r="N153" s="71" t="e">
        <f t="shared" si="91"/>
        <v>#DIV/0!</v>
      </c>
    </row>
    <row r="154" spans="1:14" s="78" customFormat="1" ht="15.75" customHeight="1" x14ac:dyDescent="0.25">
      <c r="A154" s="139"/>
      <c r="B154" s="141"/>
      <c r="C154" s="72" t="s">
        <v>17</v>
      </c>
      <c r="D154" s="73" t="s">
        <v>38</v>
      </c>
      <c r="E154" s="74">
        <v>2</v>
      </c>
      <c r="F154" s="75"/>
      <c r="G154" s="79" t="s">
        <v>11</v>
      </c>
      <c r="H154" s="80">
        <f>E154</f>
        <v>2</v>
      </c>
      <c r="I154" s="115">
        <v>41</v>
      </c>
      <c r="J154" s="116">
        <f t="shared" ref="J154:J156" si="104">H154*I154</f>
        <v>82</v>
      </c>
      <c r="K154" s="129">
        <f t="shared" ref="K154:K156" si="105">I154*1.95583</f>
        <v>80.189030000000002</v>
      </c>
      <c r="L154" s="130">
        <f t="shared" ref="L154:L156" si="106">H154*K154</f>
        <v>160.37806</v>
      </c>
      <c r="N154" s="71">
        <f t="shared" si="91"/>
        <v>1.95583</v>
      </c>
    </row>
    <row r="155" spans="1:14" s="78" customFormat="1" ht="15.75" customHeight="1" x14ac:dyDescent="0.25">
      <c r="A155" s="139"/>
      <c r="B155" s="141"/>
      <c r="C155" s="72" t="s">
        <v>39</v>
      </c>
      <c r="D155" s="73" t="s">
        <v>38</v>
      </c>
      <c r="E155" s="74">
        <v>2</v>
      </c>
      <c r="F155" s="75"/>
      <c r="G155" s="79" t="s">
        <v>11</v>
      </c>
      <c r="H155" s="80">
        <f>E155</f>
        <v>2</v>
      </c>
      <c r="I155" s="115">
        <v>43</v>
      </c>
      <c r="J155" s="116">
        <f t="shared" si="104"/>
        <v>86</v>
      </c>
      <c r="K155" s="129">
        <f t="shared" si="105"/>
        <v>84.10069</v>
      </c>
      <c r="L155" s="130">
        <f t="shared" si="106"/>
        <v>168.20138</v>
      </c>
      <c r="N155" s="71">
        <f t="shared" si="91"/>
        <v>1.95583</v>
      </c>
    </row>
    <row r="156" spans="1:14" s="78" customFormat="1" ht="15.75" customHeight="1" x14ac:dyDescent="0.25">
      <c r="A156" s="139"/>
      <c r="B156" s="141"/>
      <c r="C156" s="72" t="s">
        <v>40</v>
      </c>
      <c r="D156" s="73" t="s">
        <v>38</v>
      </c>
      <c r="E156" s="74">
        <v>1</v>
      </c>
      <c r="F156" s="75"/>
      <c r="G156" s="79" t="s">
        <v>11</v>
      </c>
      <c r="H156" s="80">
        <f>E156</f>
        <v>1</v>
      </c>
      <c r="I156" s="115">
        <v>39</v>
      </c>
      <c r="J156" s="116">
        <f t="shared" si="104"/>
        <v>39</v>
      </c>
      <c r="K156" s="129">
        <f t="shared" si="105"/>
        <v>76.277370000000005</v>
      </c>
      <c r="L156" s="130">
        <f t="shared" si="106"/>
        <v>76.277370000000005</v>
      </c>
      <c r="N156" s="71">
        <f t="shared" si="91"/>
        <v>1.9558300000000002</v>
      </c>
    </row>
    <row r="157" spans="1:14" s="78" customFormat="1" ht="12.75" customHeight="1" x14ac:dyDescent="0.25">
      <c r="A157" s="139"/>
      <c r="B157" s="141"/>
      <c r="C157" s="81"/>
      <c r="D157" s="82" t="s">
        <v>25</v>
      </c>
      <c r="E157" s="74">
        <f>SUM(E154:E156)</f>
        <v>5</v>
      </c>
      <c r="F157" s="75"/>
      <c r="G157" s="79"/>
      <c r="H157" s="83">
        <f>SUM(H154:H156)</f>
        <v>5</v>
      </c>
      <c r="I157" s="120"/>
      <c r="J157" s="121">
        <f>SUM(J154:J156)</f>
        <v>207</v>
      </c>
      <c r="K157" s="133"/>
      <c r="L157" s="134">
        <f>SUM(L154:L156)</f>
        <v>404.85681</v>
      </c>
      <c r="N157" s="71">
        <f t="shared" si="91"/>
        <v>1.95583</v>
      </c>
    </row>
    <row r="158" spans="1:14" s="78" customFormat="1" ht="15.75" customHeight="1" x14ac:dyDescent="0.25">
      <c r="A158" s="139"/>
      <c r="B158" s="141"/>
      <c r="C158" s="72" t="s">
        <v>17</v>
      </c>
      <c r="D158" s="84" t="s">
        <v>28</v>
      </c>
      <c r="E158" s="74">
        <v>28</v>
      </c>
      <c r="F158" s="85">
        <v>0.6</v>
      </c>
      <c r="G158" s="79" t="s">
        <v>13</v>
      </c>
      <c r="H158" s="80">
        <f>ROUND(E158/F158,0)</f>
        <v>47</v>
      </c>
      <c r="I158" s="115">
        <v>21</v>
      </c>
      <c r="J158" s="116">
        <f t="shared" ref="J158:J160" si="107">H158*I158</f>
        <v>987</v>
      </c>
      <c r="K158" s="129">
        <f t="shared" ref="K158:K160" si="108">I158*1.95583</f>
        <v>41.072429999999997</v>
      </c>
      <c r="L158" s="130">
        <f t="shared" ref="L158:L160" si="109">H158*K158</f>
        <v>1930.4042099999999</v>
      </c>
      <c r="N158" s="71">
        <f t="shared" si="91"/>
        <v>1.95583</v>
      </c>
    </row>
    <row r="159" spans="1:14" s="78" customFormat="1" ht="15.75" customHeight="1" x14ac:dyDescent="0.25">
      <c r="A159" s="139"/>
      <c r="B159" s="141"/>
      <c r="C159" s="72" t="s">
        <v>39</v>
      </c>
      <c r="D159" s="84" t="s">
        <v>28</v>
      </c>
      <c r="E159" s="74">
        <v>18</v>
      </c>
      <c r="F159" s="85">
        <v>0.6</v>
      </c>
      <c r="G159" s="79" t="s">
        <v>13</v>
      </c>
      <c r="H159" s="80">
        <f>ROUND(E159/F159,0)</f>
        <v>30</v>
      </c>
      <c r="I159" s="115">
        <v>21</v>
      </c>
      <c r="J159" s="116">
        <f t="shared" si="107"/>
        <v>630</v>
      </c>
      <c r="K159" s="129">
        <f t="shared" si="108"/>
        <v>41.072429999999997</v>
      </c>
      <c r="L159" s="130">
        <f t="shared" si="109"/>
        <v>1232.1729</v>
      </c>
      <c r="N159" s="71">
        <f t="shared" si="91"/>
        <v>1.95583</v>
      </c>
    </row>
    <row r="160" spans="1:14" s="78" customFormat="1" ht="15.75" customHeight="1" x14ac:dyDescent="0.25">
      <c r="A160" s="139"/>
      <c r="B160" s="141"/>
      <c r="C160" s="72" t="s">
        <v>40</v>
      </c>
      <c r="D160" s="84" t="s">
        <v>28</v>
      </c>
      <c r="E160" s="74">
        <v>4</v>
      </c>
      <c r="F160" s="85">
        <v>0.6</v>
      </c>
      <c r="G160" s="79" t="s">
        <v>13</v>
      </c>
      <c r="H160" s="80">
        <f>ROUND(E160/F160,0)</f>
        <v>7</v>
      </c>
      <c r="I160" s="115">
        <v>14</v>
      </c>
      <c r="J160" s="116">
        <f t="shared" si="107"/>
        <v>98</v>
      </c>
      <c r="K160" s="129">
        <f t="shared" si="108"/>
        <v>27.381619999999998</v>
      </c>
      <c r="L160" s="130">
        <f t="shared" si="109"/>
        <v>191.67133999999999</v>
      </c>
      <c r="N160" s="71">
        <f t="shared" si="91"/>
        <v>1.95583</v>
      </c>
    </row>
    <row r="161" spans="1:14" s="78" customFormat="1" ht="12.75" customHeight="1" x14ac:dyDescent="0.25">
      <c r="A161" s="139"/>
      <c r="B161" s="141"/>
      <c r="C161" s="81"/>
      <c r="D161" s="82" t="s">
        <v>25</v>
      </c>
      <c r="E161" s="74">
        <f>SUM(E158:E160)</f>
        <v>50</v>
      </c>
      <c r="F161" s="85"/>
      <c r="G161" s="79"/>
      <c r="H161" s="83">
        <f>SUM(H158:H160)</f>
        <v>84</v>
      </c>
      <c r="I161" s="120"/>
      <c r="J161" s="121">
        <f>SUM(J158:J160)</f>
        <v>1715</v>
      </c>
      <c r="K161" s="133"/>
      <c r="L161" s="134">
        <f>SUM(L158:L160)</f>
        <v>3354.24845</v>
      </c>
      <c r="N161" s="71">
        <f t="shared" si="91"/>
        <v>1.95583</v>
      </c>
    </row>
    <row r="162" spans="1:14" s="78" customFormat="1" ht="15.75" customHeight="1" x14ac:dyDescent="0.25">
      <c r="A162" s="139"/>
      <c r="B162" s="141"/>
      <c r="C162" s="72" t="s">
        <v>17</v>
      </c>
      <c r="D162" s="84" t="s">
        <v>16</v>
      </c>
      <c r="E162" s="74">
        <v>28</v>
      </c>
      <c r="F162" s="85">
        <v>0.55000000000000004</v>
      </c>
      <c r="G162" s="79" t="s">
        <v>13</v>
      </c>
      <c r="H162" s="80">
        <f>ROUND(E162/F162,0)</f>
        <v>51</v>
      </c>
      <c r="I162" s="115">
        <v>21</v>
      </c>
      <c r="J162" s="116">
        <f t="shared" ref="J162:J164" si="110">H162*I162</f>
        <v>1071</v>
      </c>
      <c r="K162" s="129">
        <f t="shared" ref="K162:K164" si="111">I162*1.95583</f>
        <v>41.072429999999997</v>
      </c>
      <c r="L162" s="130">
        <f t="shared" ref="L162:L164" si="112">H162*K162</f>
        <v>2094.6939299999999</v>
      </c>
      <c r="N162" s="71">
        <f t="shared" si="91"/>
        <v>1.95583</v>
      </c>
    </row>
    <row r="163" spans="1:14" s="78" customFormat="1" ht="15.75" customHeight="1" x14ac:dyDescent="0.25">
      <c r="A163" s="139"/>
      <c r="B163" s="141"/>
      <c r="C163" s="72" t="s">
        <v>39</v>
      </c>
      <c r="D163" s="84" t="s">
        <v>16</v>
      </c>
      <c r="E163" s="74">
        <v>18</v>
      </c>
      <c r="F163" s="85">
        <v>0.55000000000000004</v>
      </c>
      <c r="G163" s="79" t="s">
        <v>13</v>
      </c>
      <c r="H163" s="80">
        <f>ROUND(E163/F163,0)</f>
        <v>33</v>
      </c>
      <c r="I163" s="115">
        <v>21</v>
      </c>
      <c r="J163" s="116">
        <f t="shared" si="110"/>
        <v>693</v>
      </c>
      <c r="K163" s="129">
        <f t="shared" si="111"/>
        <v>41.072429999999997</v>
      </c>
      <c r="L163" s="130">
        <f t="shared" si="112"/>
        <v>1355.3901899999998</v>
      </c>
      <c r="N163" s="71">
        <f t="shared" si="91"/>
        <v>1.9558299999999997</v>
      </c>
    </row>
    <row r="164" spans="1:14" s="78" customFormat="1" ht="15.75" customHeight="1" x14ac:dyDescent="0.25">
      <c r="A164" s="139"/>
      <c r="B164" s="141"/>
      <c r="C164" s="72" t="s">
        <v>40</v>
      </c>
      <c r="D164" s="84" t="s">
        <v>16</v>
      </c>
      <c r="E164" s="74">
        <v>5</v>
      </c>
      <c r="F164" s="85">
        <v>0.55000000000000004</v>
      </c>
      <c r="G164" s="79" t="s">
        <v>13</v>
      </c>
      <c r="H164" s="80">
        <f>ROUND(E164/F164,0)</f>
        <v>9</v>
      </c>
      <c r="I164" s="115">
        <v>14</v>
      </c>
      <c r="J164" s="116">
        <f t="shared" si="110"/>
        <v>126</v>
      </c>
      <c r="K164" s="129">
        <f t="shared" si="111"/>
        <v>27.381619999999998</v>
      </c>
      <c r="L164" s="130">
        <f t="shared" si="112"/>
        <v>246.43457999999998</v>
      </c>
      <c r="N164" s="71">
        <f t="shared" si="91"/>
        <v>1.95583</v>
      </c>
    </row>
    <row r="165" spans="1:14" s="78" customFormat="1" ht="12.75" customHeight="1" x14ac:dyDescent="0.25">
      <c r="A165" s="139"/>
      <c r="B165" s="141"/>
      <c r="C165" s="81"/>
      <c r="D165" s="82" t="s">
        <v>25</v>
      </c>
      <c r="E165" s="74">
        <f>SUM(E162:E164)</f>
        <v>51</v>
      </c>
      <c r="F165" s="75"/>
      <c r="G165" s="79"/>
      <c r="H165" s="83">
        <f>SUM(H162:H164)</f>
        <v>93</v>
      </c>
      <c r="I165" s="120"/>
      <c r="J165" s="121">
        <f>SUM(J162:J164)</f>
        <v>1890</v>
      </c>
      <c r="K165" s="133"/>
      <c r="L165" s="134">
        <f>SUM(L162:L164)</f>
        <v>3696.5186999999996</v>
      </c>
      <c r="N165" s="71">
        <f t="shared" si="91"/>
        <v>1.9558299999999997</v>
      </c>
    </row>
    <row r="166" spans="1:14" s="78" customFormat="1" ht="13.5" customHeight="1" x14ac:dyDescent="0.3">
      <c r="A166" s="139"/>
      <c r="B166" s="141"/>
      <c r="C166" s="145" t="s">
        <v>58</v>
      </c>
      <c r="D166" s="146"/>
      <c r="E166" s="86">
        <f>SUM(E165,E149,E137,E161,,E153,E141,E157,E145)</f>
        <v>168</v>
      </c>
      <c r="F166" s="87"/>
      <c r="G166" s="88"/>
      <c r="H166" s="63"/>
      <c r="I166" s="120"/>
      <c r="J166" s="122">
        <f>SUM(J165,J149,J137,J161,,J153,J141,J157,J145)</f>
        <v>6938</v>
      </c>
      <c r="K166" s="133"/>
      <c r="L166" s="135">
        <f>SUM(L165,L149,L137,L161,,L153,L141,L157,L145)</f>
        <v>13569.54854</v>
      </c>
      <c r="N166" s="71">
        <f t="shared" si="91"/>
        <v>1.95583</v>
      </c>
    </row>
    <row r="167" spans="1:14" s="78" customFormat="1" ht="15.6" customHeight="1" x14ac:dyDescent="0.25">
      <c r="A167" s="139"/>
      <c r="B167" s="150" t="s">
        <v>59</v>
      </c>
      <c r="C167" s="72" t="s">
        <v>17</v>
      </c>
      <c r="D167" s="73" t="s">
        <v>10</v>
      </c>
      <c r="E167" s="74">
        <v>3</v>
      </c>
      <c r="F167" s="75"/>
      <c r="G167" s="76" t="s">
        <v>11</v>
      </c>
      <c r="H167" s="77">
        <f>E167</f>
        <v>3</v>
      </c>
      <c r="I167" s="115">
        <v>46</v>
      </c>
      <c r="J167" s="116">
        <f t="shared" ref="J167:J170" si="113">H167*I167</f>
        <v>138</v>
      </c>
      <c r="K167" s="129">
        <f t="shared" ref="K167:K170" si="114">I167*1.95583</f>
        <v>89.968180000000004</v>
      </c>
      <c r="L167" s="130">
        <f t="shared" ref="L167:L170" si="115">H167*K167</f>
        <v>269.90454</v>
      </c>
      <c r="N167" s="71">
        <f t="shared" ref="N167:N207" si="116">L167/J167</f>
        <v>1.95583</v>
      </c>
    </row>
    <row r="168" spans="1:14" s="78" customFormat="1" ht="15.75" customHeight="1" x14ac:dyDescent="0.25">
      <c r="A168" s="139"/>
      <c r="B168" s="151"/>
      <c r="C168" s="72" t="s">
        <v>39</v>
      </c>
      <c r="D168" s="73" t="s">
        <v>10</v>
      </c>
      <c r="E168" s="74">
        <v>0</v>
      </c>
      <c r="F168" s="75"/>
      <c r="G168" s="79" t="s">
        <v>11</v>
      </c>
      <c r="H168" s="80">
        <f>E168</f>
        <v>0</v>
      </c>
      <c r="I168" s="115">
        <v>68</v>
      </c>
      <c r="J168" s="116">
        <f t="shared" si="113"/>
        <v>0</v>
      </c>
      <c r="K168" s="129">
        <f t="shared" si="114"/>
        <v>132.99644000000001</v>
      </c>
      <c r="L168" s="130">
        <f t="shared" si="115"/>
        <v>0</v>
      </c>
      <c r="N168" s="71" t="e">
        <f t="shared" si="116"/>
        <v>#DIV/0!</v>
      </c>
    </row>
    <row r="169" spans="1:14" s="78" customFormat="1" ht="15.75" customHeight="1" x14ac:dyDescent="0.25">
      <c r="A169" s="139"/>
      <c r="B169" s="151"/>
      <c r="C169" s="72" t="s">
        <v>26</v>
      </c>
      <c r="D169" s="73" t="s">
        <v>10</v>
      </c>
      <c r="E169" s="74">
        <v>0</v>
      </c>
      <c r="F169" s="75"/>
      <c r="G169" s="79" t="s">
        <v>11</v>
      </c>
      <c r="H169" s="80">
        <f>E169</f>
        <v>0</v>
      </c>
      <c r="I169" s="115">
        <v>48</v>
      </c>
      <c r="J169" s="116">
        <f t="shared" ref="J169" si="117">H169*I169</f>
        <v>0</v>
      </c>
      <c r="K169" s="129">
        <f t="shared" ref="K169" si="118">I169*1.95583</f>
        <v>93.879840000000002</v>
      </c>
      <c r="L169" s="130">
        <f t="shared" ref="L169" si="119">H169*K169</f>
        <v>0</v>
      </c>
      <c r="N169" s="71" t="e">
        <f t="shared" ref="N169" si="120">L169/J169</f>
        <v>#DIV/0!</v>
      </c>
    </row>
    <row r="170" spans="1:14" s="78" customFormat="1" ht="15.75" customHeight="1" x14ac:dyDescent="0.25">
      <c r="A170" s="139"/>
      <c r="B170" s="151"/>
      <c r="C170" s="72" t="s">
        <v>24</v>
      </c>
      <c r="D170" s="73" t="s">
        <v>10</v>
      </c>
      <c r="E170" s="74">
        <v>0</v>
      </c>
      <c r="F170" s="75"/>
      <c r="G170" s="79" t="s">
        <v>11</v>
      </c>
      <c r="H170" s="80">
        <f>E170</f>
        <v>0</v>
      </c>
      <c r="I170" s="115">
        <v>48</v>
      </c>
      <c r="J170" s="116">
        <f t="shared" si="113"/>
        <v>0</v>
      </c>
      <c r="K170" s="129">
        <f t="shared" si="114"/>
        <v>93.879840000000002</v>
      </c>
      <c r="L170" s="130">
        <f t="shared" si="115"/>
        <v>0</v>
      </c>
      <c r="N170" s="71" t="e">
        <f t="shared" si="116"/>
        <v>#DIV/0!</v>
      </c>
    </row>
    <row r="171" spans="1:14" s="78" customFormat="1" ht="12.75" customHeight="1" x14ac:dyDescent="0.25">
      <c r="A171" s="139"/>
      <c r="B171" s="151"/>
      <c r="C171" s="81"/>
      <c r="D171" s="82" t="s">
        <v>25</v>
      </c>
      <c r="E171" s="74">
        <f>SUM(E167:E170)</f>
        <v>3</v>
      </c>
      <c r="F171" s="75"/>
      <c r="G171" s="79"/>
      <c r="H171" s="83">
        <f>SUM(H167:H170)</f>
        <v>3</v>
      </c>
      <c r="I171" s="120"/>
      <c r="J171" s="121">
        <f>SUM(J167:J170)</f>
        <v>138</v>
      </c>
      <c r="K171" s="133"/>
      <c r="L171" s="134">
        <f>SUM(L167:L170)</f>
        <v>269.90454</v>
      </c>
      <c r="N171" s="71">
        <f t="shared" si="116"/>
        <v>1.95583</v>
      </c>
    </row>
    <row r="172" spans="1:14" s="78" customFormat="1" ht="15.75" customHeight="1" x14ac:dyDescent="0.25">
      <c r="A172" s="139"/>
      <c r="B172" s="151"/>
      <c r="C172" s="72" t="s">
        <v>17</v>
      </c>
      <c r="D172" s="73" t="s">
        <v>12</v>
      </c>
      <c r="E172" s="74">
        <v>3</v>
      </c>
      <c r="F172" s="75"/>
      <c r="G172" s="79" t="s">
        <v>11</v>
      </c>
      <c r="H172" s="80">
        <f>E172</f>
        <v>3</v>
      </c>
      <c r="I172" s="115">
        <v>43</v>
      </c>
      <c r="J172" s="116">
        <f t="shared" ref="J172:J175" si="121">H172*I172</f>
        <v>129</v>
      </c>
      <c r="K172" s="129">
        <f>I172*1.95583</f>
        <v>84.10069</v>
      </c>
      <c r="L172" s="130">
        <f>H172*K172</f>
        <v>252.30207000000001</v>
      </c>
      <c r="N172" s="71">
        <f t="shared" si="116"/>
        <v>1.9558300000000002</v>
      </c>
    </row>
    <row r="173" spans="1:14" s="78" customFormat="1" ht="15.75" customHeight="1" x14ac:dyDescent="0.25">
      <c r="A173" s="139"/>
      <c r="B173" s="151"/>
      <c r="C173" s="72" t="s">
        <v>39</v>
      </c>
      <c r="D173" s="73" t="s">
        <v>12</v>
      </c>
      <c r="E173" s="74">
        <v>1</v>
      </c>
      <c r="F173" s="75"/>
      <c r="G173" s="79" t="s">
        <v>11</v>
      </c>
      <c r="H173" s="80">
        <f>E173</f>
        <v>1</v>
      </c>
      <c r="I173" s="115">
        <v>55</v>
      </c>
      <c r="J173" s="116">
        <f t="shared" si="121"/>
        <v>55</v>
      </c>
      <c r="K173" s="129">
        <f t="shared" ref="K173:K175" si="122">I173*1.95583</f>
        <v>107.57065</v>
      </c>
      <c r="L173" s="130">
        <f t="shared" ref="L173:L175" si="123">H173*K173</f>
        <v>107.57065</v>
      </c>
      <c r="N173" s="71">
        <f t="shared" si="116"/>
        <v>1.95583</v>
      </c>
    </row>
    <row r="174" spans="1:14" s="78" customFormat="1" ht="15.75" customHeight="1" x14ac:dyDescent="0.25">
      <c r="A174" s="139"/>
      <c r="B174" s="151"/>
      <c r="C174" s="72" t="s">
        <v>26</v>
      </c>
      <c r="D174" s="73" t="s">
        <v>12</v>
      </c>
      <c r="E174" s="74">
        <v>0</v>
      </c>
      <c r="F174" s="75"/>
      <c r="G174" s="79" t="s">
        <v>11</v>
      </c>
      <c r="H174" s="80">
        <f>E174</f>
        <v>0</v>
      </c>
      <c r="I174" s="115">
        <v>43</v>
      </c>
      <c r="J174" s="116">
        <f t="shared" ref="J174" si="124">H174*I174</f>
        <v>0</v>
      </c>
      <c r="K174" s="129">
        <f t="shared" ref="K174" si="125">I174*1.95583</f>
        <v>84.10069</v>
      </c>
      <c r="L174" s="130">
        <f t="shared" ref="L174" si="126">H174*K174</f>
        <v>0</v>
      </c>
      <c r="N174" s="71" t="e">
        <f t="shared" ref="N174" si="127">L174/J174</f>
        <v>#DIV/0!</v>
      </c>
    </row>
    <row r="175" spans="1:14" s="78" customFormat="1" ht="15.75" customHeight="1" x14ac:dyDescent="0.25">
      <c r="A175" s="139"/>
      <c r="B175" s="151"/>
      <c r="C175" s="72" t="s">
        <v>24</v>
      </c>
      <c r="D175" s="73" t="s">
        <v>12</v>
      </c>
      <c r="E175" s="74">
        <v>0</v>
      </c>
      <c r="F175" s="75"/>
      <c r="G175" s="79" t="s">
        <v>11</v>
      </c>
      <c r="H175" s="80">
        <f>E175</f>
        <v>0</v>
      </c>
      <c r="I175" s="115">
        <v>43</v>
      </c>
      <c r="J175" s="116">
        <f t="shared" si="121"/>
        <v>0</v>
      </c>
      <c r="K175" s="129">
        <f t="shared" si="122"/>
        <v>84.10069</v>
      </c>
      <c r="L175" s="130">
        <f t="shared" si="123"/>
        <v>0</v>
      </c>
      <c r="N175" s="71" t="e">
        <f t="shared" si="116"/>
        <v>#DIV/0!</v>
      </c>
    </row>
    <row r="176" spans="1:14" s="78" customFormat="1" ht="12.75" customHeight="1" x14ac:dyDescent="0.25">
      <c r="A176" s="139"/>
      <c r="B176" s="151"/>
      <c r="C176" s="81"/>
      <c r="D176" s="82" t="s">
        <v>25</v>
      </c>
      <c r="E176" s="74">
        <f>SUM(E172:E175)</f>
        <v>4</v>
      </c>
      <c r="F176" s="75"/>
      <c r="G176" s="79"/>
      <c r="H176" s="83">
        <f>SUM(H172:H175)</f>
        <v>4</v>
      </c>
      <c r="I176" s="120"/>
      <c r="J176" s="121">
        <f>SUM(J172:J175)</f>
        <v>184</v>
      </c>
      <c r="K176" s="133"/>
      <c r="L176" s="134">
        <f>SUM(L172:L175)</f>
        <v>359.87272000000002</v>
      </c>
      <c r="N176" s="71">
        <f t="shared" si="116"/>
        <v>1.9558300000000002</v>
      </c>
    </row>
    <row r="177" spans="1:14" s="78" customFormat="1" ht="15.75" customHeight="1" x14ac:dyDescent="0.25">
      <c r="A177" s="139"/>
      <c r="B177" s="151"/>
      <c r="C177" s="72" t="s">
        <v>17</v>
      </c>
      <c r="D177" s="84" t="s">
        <v>37</v>
      </c>
      <c r="E177" s="74">
        <v>6</v>
      </c>
      <c r="F177" s="85">
        <v>0.6</v>
      </c>
      <c r="G177" s="79" t="s">
        <v>13</v>
      </c>
      <c r="H177" s="80">
        <f>ROUND(E177/F177,0)</f>
        <v>10</v>
      </c>
      <c r="I177" s="115">
        <v>25</v>
      </c>
      <c r="J177" s="116">
        <f t="shared" ref="J177:J180" si="128">H177*I177</f>
        <v>250</v>
      </c>
      <c r="K177" s="129">
        <f t="shared" ref="K177:K180" si="129">I177*1.95583</f>
        <v>48.89575</v>
      </c>
      <c r="L177" s="130">
        <f t="shared" ref="L177:L180" si="130">H177*K177</f>
        <v>488.95749999999998</v>
      </c>
      <c r="N177" s="71">
        <f t="shared" si="116"/>
        <v>1.95583</v>
      </c>
    </row>
    <row r="178" spans="1:14" s="78" customFormat="1" ht="15.75" customHeight="1" x14ac:dyDescent="0.25">
      <c r="A178" s="139"/>
      <c r="B178" s="151"/>
      <c r="C178" s="72" t="s">
        <v>39</v>
      </c>
      <c r="D178" s="84" t="s">
        <v>37</v>
      </c>
      <c r="E178" s="74">
        <v>2</v>
      </c>
      <c r="F178" s="85">
        <v>0.6</v>
      </c>
      <c r="G178" s="79" t="s">
        <v>13</v>
      </c>
      <c r="H178" s="80">
        <f>ROUND(E178/F178,0)</f>
        <v>3</v>
      </c>
      <c r="I178" s="115">
        <v>25</v>
      </c>
      <c r="J178" s="116">
        <f t="shared" si="128"/>
        <v>75</v>
      </c>
      <c r="K178" s="129">
        <f t="shared" si="129"/>
        <v>48.89575</v>
      </c>
      <c r="L178" s="130">
        <f t="shared" si="130"/>
        <v>146.68725000000001</v>
      </c>
      <c r="N178" s="71">
        <f t="shared" si="116"/>
        <v>1.9558300000000002</v>
      </c>
    </row>
    <row r="179" spans="1:14" s="78" customFormat="1" ht="15.75" customHeight="1" x14ac:dyDescent="0.25">
      <c r="A179" s="139"/>
      <c r="B179" s="151"/>
      <c r="C179" s="72" t="s">
        <v>26</v>
      </c>
      <c r="D179" s="84" t="s">
        <v>37</v>
      </c>
      <c r="E179" s="74">
        <v>0</v>
      </c>
      <c r="F179" s="85">
        <v>0.6</v>
      </c>
      <c r="G179" s="79" t="s">
        <v>13</v>
      </c>
      <c r="H179" s="80">
        <f>ROUND(E179/F179,0)</f>
        <v>0</v>
      </c>
      <c r="I179" s="115">
        <v>25</v>
      </c>
      <c r="J179" s="116">
        <f t="shared" ref="J179" si="131">H179*I179</f>
        <v>0</v>
      </c>
      <c r="K179" s="129">
        <f t="shared" ref="K179" si="132">I179*1.95583</f>
        <v>48.89575</v>
      </c>
      <c r="L179" s="130">
        <f t="shared" ref="L179" si="133">H179*K179</f>
        <v>0</v>
      </c>
      <c r="N179" s="71" t="e">
        <f t="shared" ref="N179" si="134">L179/J179</f>
        <v>#DIV/0!</v>
      </c>
    </row>
    <row r="180" spans="1:14" s="78" customFormat="1" ht="15.75" customHeight="1" x14ac:dyDescent="0.25">
      <c r="A180" s="139"/>
      <c r="B180" s="151"/>
      <c r="C180" s="72" t="s">
        <v>24</v>
      </c>
      <c r="D180" s="84" t="s">
        <v>37</v>
      </c>
      <c r="E180" s="74">
        <v>0</v>
      </c>
      <c r="F180" s="85">
        <v>0.6</v>
      </c>
      <c r="G180" s="79" t="s">
        <v>13</v>
      </c>
      <c r="H180" s="80">
        <f>ROUND(E180/F180,0)</f>
        <v>0</v>
      </c>
      <c r="I180" s="115">
        <v>25</v>
      </c>
      <c r="J180" s="116">
        <f t="shared" si="128"/>
        <v>0</v>
      </c>
      <c r="K180" s="129">
        <f t="shared" si="129"/>
        <v>48.89575</v>
      </c>
      <c r="L180" s="130">
        <f t="shared" si="130"/>
        <v>0</v>
      </c>
      <c r="N180" s="71" t="e">
        <f t="shared" si="116"/>
        <v>#DIV/0!</v>
      </c>
    </row>
    <row r="181" spans="1:14" s="78" customFormat="1" ht="12.75" customHeight="1" x14ac:dyDescent="0.25">
      <c r="A181" s="139"/>
      <c r="B181" s="151"/>
      <c r="C181" s="81"/>
      <c r="D181" s="82" t="s">
        <v>25</v>
      </c>
      <c r="E181" s="74">
        <f>SUM(E177:E180)</f>
        <v>8</v>
      </c>
      <c r="F181" s="85"/>
      <c r="G181" s="79"/>
      <c r="H181" s="83">
        <f>SUM(H177:H180)</f>
        <v>13</v>
      </c>
      <c r="I181" s="120"/>
      <c r="J181" s="121">
        <f>SUM(J177:J180)</f>
        <v>325</v>
      </c>
      <c r="K181" s="133"/>
      <c r="L181" s="134">
        <f>SUM(L177:L180)</f>
        <v>635.64474999999993</v>
      </c>
      <c r="N181" s="71">
        <f t="shared" si="116"/>
        <v>1.9558299999999997</v>
      </c>
    </row>
    <row r="182" spans="1:14" s="78" customFormat="1" ht="15.75" customHeight="1" x14ac:dyDescent="0.25">
      <c r="A182" s="139"/>
      <c r="B182" s="151"/>
      <c r="C182" s="72" t="s">
        <v>17</v>
      </c>
      <c r="D182" s="84" t="s">
        <v>14</v>
      </c>
      <c r="E182" s="74">
        <v>1</v>
      </c>
      <c r="F182" s="85">
        <v>0.6</v>
      </c>
      <c r="G182" s="79" t="s">
        <v>13</v>
      </c>
      <c r="H182" s="80">
        <f>ROUND(E182/F182,0)</f>
        <v>2</v>
      </c>
      <c r="I182" s="115">
        <v>23</v>
      </c>
      <c r="J182" s="116">
        <f t="shared" ref="J182:J185" si="135">H182*I182</f>
        <v>46</v>
      </c>
      <c r="K182" s="129">
        <f t="shared" ref="K182:K185" si="136">I182*1.95583</f>
        <v>44.984090000000002</v>
      </c>
      <c r="L182" s="130">
        <f t="shared" ref="L182:L185" si="137">H182*K182</f>
        <v>89.968180000000004</v>
      </c>
      <c r="N182" s="71">
        <f t="shared" si="116"/>
        <v>1.9558300000000002</v>
      </c>
    </row>
    <row r="183" spans="1:14" s="78" customFormat="1" ht="15.75" customHeight="1" x14ac:dyDescent="0.25">
      <c r="A183" s="139"/>
      <c r="B183" s="151"/>
      <c r="C183" s="72" t="s">
        <v>39</v>
      </c>
      <c r="D183" s="84" t="s">
        <v>14</v>
      </c>
      <c r="E183" s="74">
        <v>1</v>
      </c>
      <c r="F183" s="85">
        <v>0.6</v>
      </c>
      <c r="G183" s="79" t="s">
        <v>13</v>
      </c>
      <c r="H183" s="80">
        <f>ROUND(E183/F183,0)</f>
        <v>2</v>
      </c>
      <c r="I183" s="115">
        <v>23</v>
      </c>
      <c r="J183" s="116">
        <f t="shared" si="135"/>
        <v>46</v>
      </c>
      <c r="K183" s="129">
        <f t="shared" si="136"/>
        <v>44.984090000000002</v>
      </c>
      <c r="L183" s="130">
        <f t="shared" si="137"/>
        <v>89.968180000000004</v>
      </c>
      <c r="N183" s="71">
        <f t="shared" si="116"/>
        <v>1.9558300000000002</v>
      </c>
    </row>
    <row r="184" spans="1:14" s="78" customFormat="1" ht="15.75" customHeight="1" x14ac:dyDescent="0.25">
      <c r="A184" s="139"/>
      <c r="B184" s="151"/>
      <c r="C184" s="72" t="s">
        <v>26</v>
      </c>
      <c r="D184" s="84" t="s">
        <v>14</v>
      </c>
      <c r="E184" s="74">
        <v>0</v>
      </c>
      <c r="F184" s="85">
        <v>0.6</v>
      </c>
      <c r="G184" s="79" t="s">
        <v>13</v>
      </c>
      <c r="H184" s="80">
        <f>ROUND(E184/F184,0)</f>
        <v>0</v>
      </c>
      <c r="I184" s="115">
        <v>23</v>
      </c>
      <c r="J184" s="116">
        <f t="shared" ref="J184" si="138">H184*I184</f>
        <v>0</v>
      </c>
      <c r="K184" s="129">
        <f t="shared" ref="K184" si="139">I184*1.95583</f>
        <v>44.984090000000002</v>
      </c>
      <c r="L184" s="130">
        <f t="shared" ref="L184" si="140">H184*K184</f>
        <v>0</v>
      </c>
      <c r="N184" s="71" t="e">
        <f t="shared" ref="N184" si="141">L184/J184</f>
        <v>#DIV/0!</v>
      </c>
    </row>
    <row r="185" spans="1:14" s="78" customFormat="1" ht="15.75" customHeight="1" x14ac:dyDescent="0.25">
      <c r="A185" s="139"/>
      <c r="B185" s="151"/>
      <c r="C185" s="72" t="s">
        <v>24</v>
      </c>
      <c r="D185" s="84" t="s">
        <v>14</v>
      </c>
      <c r="E185" s="74">
        <v>0</v>
      </c>
      <c r="F185" s="85">
        <v>0.6</v>
      </c>
      <c r="G185" s="79" t="s">
        <v>13</v>
      </c>
      <c r="H185" s="80">
        <f>ROUND(E185/F185,0)</f>
        <v>0</v>
      </c>
      <c r="I185" s="115">
        <v>23</v>
      </c>
      <c r="J185" s="116">
        <f t="shared" si="135"/>
        <v>0</v>
      </c>
      <c r="K185" s="129">
        <f t="shared" si="136"/>
        <v>44.984090000000002</v>
      </c>
      <c r="L185" s="130">
        <f t="shared" si="137"/>
        <v>0</v>
      </c>
      <c r="N185" s="71" t="e">
        <f t="shared" si="116"/>
        <v>#DIV/0!</v>
      </c>
    </row>
    <row r="186" spans="1:14" s="78" customFormat="1" ht="12.75" customHeight="1" x14ac:dyDescent="0.25">
      <c r="A186" s="139"/>
      <c r="B186" s="151"/>
      <c r="C186" s="81"/>
      <c r="D186" s="82" t="s">
        <v>25</v>
      </c>
      <c r="E186" s="74">
        <f>SUM(E182:E185)</f>
        <v>2</v>
      </c>
      <c r="F186" s="85"/>
      <c r="G186" s="79"/>
      <c r="H186" s="83">
        <f>SUM(H182:H185)</f>
        <v>4</v>
      </c>
      <c r="I186" s="120"/>
      <c r="J186" s="121">
        <f>SUM(J182:J185)</f>
        <v>92</v>
      </c>
      <c r="K186" s="133"/>
      <c r="L186" s="134">
        <f>SUM(L182:L185)</f>
        <v>179.93636000000001</v>
      </c>
      <c r="N186" s="71">
        <f t="shared" si="116"/>
        <v>1.9558300000000002</v>
      </c>
    </row>
    <row r="187" spans="1:14" s="78" customFormat="1" ht="15.75" customHeight="1" x14ac:dyDescent="0.25">
      <c r="A187" s="139"/>
      <c r="B187" s="151"/>
      <c r="C187" s="72" t="s">
        <v>17</v>
      </c>
      <c r="D187" s="84" t="s">
        <v>15</v>
      </c>
      <c r="E187" s="74">
        <v>0</v>
      </c>
      <c r="F187" s="85">
        <v>0.6</v>
      </c>
      <c r="G187" s="79" t="s">
        <v>13</v>
      </c>
      <c r="H187" s="80">
        <f>ROUND(E187/F187,0)</f>
        <v>0</v>
      </c>
      <c r="I187" s="115">
        <v>21</v>
      </c>
      <c r="J187" s="116">
        <f t="shared" ref="J187:J190" si="142">H187*I187</f>
        <v>0</v>
      </c>
      <c r="K187" s="129">
        <f t="shared" ref="K187:K190" si="143">I187*1.95583</f>
        <v>41.072429999999997</v>
      </c>
      <c r="L187" s="130">
        <f t="shared" ref="L187:L190" si="144">H187*K187</f>
        <v>0</v>
      </c>
      <c r="N187" s="71" t="e">
        <f t="shared" si="116"/>
        <v>#DIV/0!</v>
      </c>
    </row>
    <row r="188" spans="1:14" s="78" customFormat="1" ht="15.75" customHeight="1" x14ac:dyDescent="0.25">
      <c r="A188" s="139"/>
      <c r="B188" s="151"/>
      <c r="C188" s="72" t="s">
        <v>39</v>
      </c>
      <c r="D188" s="84" t="s">
        <v>15</v>
      </c>
      <c r="E188" s="74">
        <v>0</v>
      </c>
      <c r="F188" s="85">
        <v>0.6</v>
      </c>
      <c r="G188" s="79" t="s">
        <v>13</v>
      </c>
      <c r="H188" s="80">
        <f>ROUND(E188/F188,0)</f>
        <v>0</v>
      </c>
      <c r="I188" s="115">
        <v>21</v>
      </c>
      <c r="J188" s="116">
        <f t="shared" si="142"/>
        <v>0</v>
      </c>
      <c r="K188" s="129">
        <f t="shared" si="143"/>
        <v>41.072429999999997</v>
      </c>
      <c r="L188" s="130">
        <f t="shared" si="144"/>
        <v>0</v>
      </c>
      <c r="N188" s="71" t="e">
        <f t="shared" si="116"/>
        <v>#DIV/0!</v>
      </c>
    </row>
    <row r="189" spans="1:14" s="78" customFormat="1" ht="15.75" customHeight="1" x14ac:dyDescent="0.25">
      <c r="A189" s="139"/>
      <c r="B189" s="151"/>
      <c r="C189" s="72" t="s">
        <v>26</v>
      </c>
      <c r="D189" s="84" t="s">
        <v>15</v>
      </c>
      <c r="E189" s="74">
        <v>0</v>
      </c>
      <c r="F189" s="85">
        <v>0.6</v>
      </c>
      <c r="G189" s="79" t="s">
        <v>13</v>
      </c>
      <c r="H189" s="80">
        <f>ROUND(E189/F189,0)</f>
        <v>0</v>
      </c>
      <c r="I189" s="115">
        <v>21</v>
      </c>
      <c r="J189" s="116">
        <f t="shared" ref="J189" si="145">H189*I189</f>
        <v>0</v>
      </c>
      <c r="K189" s="129">
        <f t="shared" ref="K189" si="146">I189*1.95583</f>
        <v>41.072429999999997</v>
      </c>
      <c r="L189" s="130">
        <f t="shared" ref="L189" si="147">H189*K189</f>
        <v>0</v>
      </c>
      <c r="N189" s="71" t="e">
        <f t="shared" ref="N189" si="148">L189/J189</f>
        <v>#DIV/0!</v>
      </c>
    </row>
    <row r="190" spans="1:14" s="78" customFormat="1" ht="15.75" customHeight="1" x14ac:dyDescent="0.25">
      <c r="A190" s="139"/>
      <c r="B190" s="151"/>
      <c r="C190" s="72" t="s">
        <v>24</v>
      </c>
      <c r="D190" s="84" t="s">
        <v>15</v>
      </c>
      <c r="E190" s="74">
        <v>0</v>
      </c>
      <c r="F190" s="85">
        <v>0.6</v>
      </c>
      <c r="G190" s="79" t="s">
        <v>13</v>
      </c>
      <c r="H190" s="80">
        <f>ROUND(E190/F190,0)</f>
        <v>0</v>
      </c>
      <c r="I190" s="115">
        <v>21</v>
      </c>
      <c r="J190" s="116">
        <f t="shared" si="142"/>
        <v>0</v>
      </c>
      <c r="K190" s="129">
        <f t="shared" si="143"/>
        <v>41.072429999999997</v>
      </c>
      <c r="L190" s="130">
        <f t="shared" si="144"/>
        <v>0</v>
      </c>
      <c r="N190" s="71" t="e">
        <f t="shared" si="116"/>
        <v>#DIV/0!</v>
      </c>
    </row>
    <row r="191" spans="1:14" s="78" customFormat="1" ht="12.75" customHeight="1" x14ac:dyDescent="0.25">
      <c r="A191" s="139"/>
      <c r="B191" s="151"/>
      <c r="C191" s="81"/>
      <c r="D191" s="82" t="s">
        <v>25</v>
      </c>
      <c r="E191" s="74">
        <f>SUM(E187:E190)</f>
        <v>0</v>
      </c>
      <c r="F191" s="85"/>
      <c r="G191" s="79"/>
      <c r="H191" s="83">
        <f>SUM(H187:H190)</f>
        <v>0</v>
      </c>
      <c r="I191" s="120"/>
      <c r="J191" s="121">
        <f>SUM(J187:J190)</f>
        <v>0</v>
      </c>
      <c r="K191" s="133"/>
      <c r="L191" s="134">
        <f>SUM(L187:L190)</f>
        <v>0</v>
      </c>
      <c r="N191" s="71" t="e">
        <f t="shared" si="116"/>
        <v>#DIV/0!</v>
      </c>
    </row>
    <row r="192" spans="1:14" s="78" customFormat="1" ht="15.75" customHeight="1" x14ac:dyDescent="0.25">
      <c r="A192" s="139"/>
      <c r="B192" s="151"/>
      <c r="C192" s="72" t="s">
        <v>17</v>
      </c>
      <c r="D192" s="73" t="s">
        <v>38</v>
      </c>
      <c r="E192" s="74">
        <v>5</v>
      </c>
      <c r="F192" s="75"/>
      <c r="G192" s="79" t="s">
        <v>11</v>
      </c>
      <c r="H192" s="80">
        <f>E192</f>
        <v>5</v>
      </c>
      <c r="I192" s="115">
        <v>41</v>
      </c>
      <c r="J192" s="116">
        <f t="shared" ref="J192:J195" si="149">H192*I192</f>
        <v>205</v>
      </c>
      <c r="K192" s="129">
        <f t="shared" ref="K192:K195" si="150">I192*1.95583</f>
        <v>80.189030000000002</v>
      </c>
      <c r="L192" s="130">
        <f t="shared" ref="L192:L195" si="151">H192*K192</f>
        <v>400.94515000000001</v>
      </c>
      <c r="N192" s="71">
        <f t="shared" si="116"/>
        <v>1.95583</v>
      </c>
    </row>
    <row r="193" spans="1:14" s="78" customFormat="1" ht="15.75" customHeight="1" x14ac:dyDescent="0.25">
      <c r="A193" s="139"/>
      <c r="B193" s="151"/>
      <c r="C193" s="72" t="s">
        <v>39</v>
      </c>
      <c r="D193" s="73" t="s">
        <v>38</v>
      </c>
      <c r="E193" s="74">
        <v>2</v>
      </c>
      <c r="F193" s="75"/>
      <c r="G193" s="79" t="s">
        <v>11</v>
      </c>
      <c r="H193" s="80">
        <f>E193</f>
        <v>2</v>
      </c>
      <c r="I193" s="115">
        <v>43</v>
      </c>
      <c r="J193" s="116">
        <f t="shared" si="149"/>
        <v>86</v>
      </c>
      <c r="K193" s="129">
        <f t="shared" si="150"/>
        <v>84.10069</v>
      </c>
      <c r="L193" s="130">
        <f t="shared" si="151"/>
        <v>168.20138</v>
      </c>
      <c r="N193" s="71">
        <f t="shared" si="116"/>
        <v>1.95583</v>
      </c>
    </row>
    <row r="194" spans="1:14" s="78" customFormat="1" ht="15.75" customHeight="1" x14ac:dyDescent="0.25">
      <c r="A194" s="139"/>
      <c r="B194" s="151"/>
      <c r="C194" s="72" t="s">
        <v>26</v>
      </c>
      <c r="D194" s="73" t="s">
        <v>38</v>
      </c>
      <c r="E194" s="74">
        <v>0</v>
      </c>
      <c r="F194" s="75"/>
      <c r="G194" s="79" t="s">
        <v>11</v>
      </c>
      <c r="H194" s="80">
        <f>E194</f>
        <v>0</v>
      </c>
      <c r="I194" s="115">
        <v>41</v>
      </c>
      <c r="J194" s="116">
        <f t="shared" ref="J194" si="152">H194*I194</f>
        <v>0</v>
      </c>
      <c r="K194" s="129">
        <f t="shared" ref="K194" si="153">I194*1.95583</f>
        <v>80.189030000000002</v>
      </c>
      <c r="L194" s="130">
        <f t="shared" ref="L194" si="154">H194*K194</f>
        <v>0</v>
      </c>
      <c r="N194" s="71" t="e">
        <f t="shared" ref="N194" si="155">L194/J194</f>
        <v>#DIV/0!</v>
      </c>
    </row>
    <row r="195" spans="1:14" s="78" customFormat="1" ht="15.75" customHeight="1" x14ac:dyDescent="0.25">
      <c r="A195" s="139"/>
      <c r="B195" s="151"/>
      <c r="C195" s="72" t="s">
        <v>24</v>
      </c>
      <c r="D195" s="73" t="s">
        <v>38</v>
      </c>
      <c r="E195" s="74">
        <v>0</v>
      </c>
      <c r="F195" s="75"/>
      <c r="G195" s="79" t="s">
        <v>11</v>
      </c>
      <c r="H195" s="80">
        <f>E195</f>
        <v>0</v>
      </c>
      <c r="I195" s="115">
        <v>41</v>
      </c>
      <c r="J195" s="116">
        <f t="shared" si="149"/>
        <v>0</v>
      </c>
      <c r="K195" s="129">
        <f t="shared" si="150"/>
        <v>80.189030000000002</v>
      </c>
      <c r="L195" s="130">
        <f t="shared" si="151"/>
        <v>0</v>
      </c>
      <c r="N195" s="71" t="e">
        <f t="shared" si="116"/>
        <v>#DIV/0!</v>
      </c>
    </row>
    <row r="196" spans="1:14" s="78" customFormat="1" ht="12.75" customHeight="1" x14ac:dyDescent="0.25">
      <c r="A196" s="139"/>
      <c r="B196" s="151"/>
      <c r="C196" s="81"/>
      <c r="D196" s="82" t="s">
        <v>25</v>
      </c>
      <c r="E196" s="74">
        <f>SUM(E192:E195)</f>
        <v>7</v>
      </c>
      <c r="F196" s="75"/>
      <c r="G196" s="79"/>
      <c r="H196" s="83">
        <f>SUM(H192:H195)</f>
        <v>7</v>
      </c>
      <c r="I196" s="120"/>
      <c r="J196" s="121">
        <f>SUM(J192:J195)</f>
        <v>291</v>
      </c>
      <c r="K196" s="133"/>
      <c r="L196" s="134">
        <f>SUM(L192:L195)</f>
        <v>569.14652999999998</v>
      </c>
      <c r="N196" s="71">
        <f t="shared" si="116"/>
        <v>1.95583</v>
      </c>
    </row>
    <row r="197" spans="1:14" s="78" customFormat="1" ht="15.75" customHeight="1" x14ac:dyDescent="0.25">
      <c r="A197" s="139"/>
      <c r="B197" s="151"/>
      <c r="C197" s="72" t="s">
        <v>17</v>
      </c>
      <c r="D197" s="84" t="s">
        <v>28</v>
      </c>
      <c r="E197" s="74">
        <v>90</v>
      </c>
      <c r="F197" s="85">
        <v>0.6</v>
      </c>
      <c r="G197" s="79" t="s">
        <v>13</v>
      </c>
      <c r="H197" s="80">
        <f>ROUND(E197/F197,0)</f>
        <v>150</v>
      </c>
      <c r="I197" s="115">
        <v>21</v>
      </c>
      <c r="J197" s="116">
        <f t="shared" ref="J197:J200" si="156">H197*I197</f>
        <v>3150</v>
      </c>
      <c r="K197" s="129">
        <f t="shared" ref="K197:K200" si="157">I197*1.95583</f>
        <v>41.072429999999997</v>
      </c>
      <c r="L197" s="130">
        <f t="shared" ref="L197:L200" si="158">H197*K197</f>
        <v>6160.8644999999997</v>
      </c>
      <c r="N197" s="71">
        <f t="shared" si="116"/>
        <v>1.95583</v>
      </c>
    </row>
    <row r="198" spans="1:14" s="78" customFormat="1" ht="15.75" customHeight="1" x14ac:dyDescent="0.25">
      <c r="A198" s="139"/>
      <c r="B198" s="151"/>
      <c r="C198" s="72" t="s">
        <v>39</v>
      </c>
      <c r="D198" s="84" t="s">
        <v>28</v>
      </c>
      <c r="E198" s="74">
        <v>13</v>
      </c>
      <c r="F198" s="85">
        <v>0.6</v>
      </c>
      <c r="G198" s="79" t="s">
        <v>13</v>
      </c>
      <c r="H198" s="80">
        <f>ROUND(E198/F198,0)</f>
        <v>22</v>
      </c>
      <c r="I198" s="115">
        <v>21</v>
      </c>
      <c r="J198" s="116">
        <f t="shared" si="156"/>
        <v>462</v>
      </c>
      <c r="K198" s="129">
        <f t="shared" si="157"/>
        <v>41.072429999999997</v>
      </c>
      <c r="L198" s="130">
        <f t="shared" si="158"/>
        <v>903.59345999999994</v>
      </c>
      <c r="N198" s="71">
        <f t="shared" si="116"/>
        <v>1.95583</v>
      </c>
    </row>
    <row r="199" spans="1:14" s="78" customFormat="1" ht="15.75" customHeight="1" x14ac:dyDescent="0.25">
      <c r="A199" s="139"/>
      <c r="B199" s="151"/>
      <c r="C199" s="72" t="s">
        <v>26</v>
      </c>
      <c r="D199" s="84" t="s">
        <v>28</v>
      </c>
      <c r="E199" s="74">
        <v>2</v>
      </c>
      <c r="F199" s="85">
        <v>0.6</v>
      </c>
      <c r="G199" s="79" t="s">
        <v>13</v>
      </c>
      <c r="H199" s="80">
        <f>ROUND(E199/F199,0)</f>
        <v>3</v>
      </c>
      <c r="I199" s="115">
        <v>21</v>
      </c>
      <c r="J199" s="116">
        <f t="shared" ref="J199" si="159">H199*I199</f>
        <v>63</v>
      </c>
      <c r="K199" s="129">
        <f t="shared" ref="K199" si="160">I199*1.95583</f>
        <v>41.072429999999997</v>
      </c>
      <c r="L199" s="130">
        <f t="shared" ref="L199" si="161">H199*K199</f>
        <v>123.21728999999999</v>
      </c>
      <c r="N199" s="71">
        <f t="shared" ref="N199" si="162">L199/J199</f>
        <v>1.95583</v>
      </c>
    </row>
    <row r="200" spans="1:14" s="78" customFormat="1" ht="15.75" customHeight="1" x14ac:dyDescent="0.25">
      <c r="A200" s="139"/>
      <c r="B200" s="151"/>
      <c r="C200" s="72" t="s">
        <v>24</v>
      </c>
      <c r="D200" s="84" t="s">
        <v>28</v>
      </c>
      <c r="E200" s="74">
        <v>0</v>
      </c>
      <c r="F200" s="85">
        <v>0.6</v>
      </c>
      <c r="G200" s="79" t="s">
        <v>13</v>
      </c>
      <c r="H200" s="80">
        <f>ROUND(E200/F200,0)</f>
        <v>0</v>
      </c>
      <c r="I200" s="115">
        <v>21</v>
      </c>
      <c r="J200" s="116">
        <f t="shared" si="156"/>
        <v>0</v>
      </c>
      <c r="K200" s="129">
        <f t="shared" si="157"/>
        <v>41.072429999999997</v>
      </c>
      <c r="L200" s="130">
        <f t="shared" si="158"/>
        <v>0</v>
      </c>
      <c r="N200" s="71" t="e">
        <f t="shared" si="116"/>
        <v>#DIV/0!</v>
      </c>
    </row>
    <row r="201" spans="1:14" s="78" customFormat="1" ht="12.75" customHeight="1" x14ac:dyDescent="0.25">
      <c r="A201" s="139"/>
      <c r="B201" s="151"/>
      <c r="C201" s="81"/>
      <c r="D201" s="82" t="s">
        <v>25</v>
      </c>
      <c r="E201" s="74">
        <f>SUM(E197:E200)</f>
        <v>105</v>
      </c>
      <c r="F201" s="85"/>
      <c r="G201" s="79"/>
      <c r="H201" s="83">
        <f>SUM(H197:H200)</f>
        <v>175</v>
      </c>
      <c r="I201" s="120"/>
      <c r="J201" s="121">
        <f>SUM(J197:J200)</f>
        <v>3675</v>
      </c>
      <c r="K201" s="133"/>
      <c r="L201" s="134">
        <f>SUM(L197:L200)</f>
        <v>7187.6752499999993</v>
      </c>
      <c r="N201" s="71">
        <f t="shared" si="116"/>
        <v>1.9558299999999997</v>
      </c>
    </row>
    <row r="202" spans="1:14" s="78" customFormat="1" ht="15.75" customHeight="1" x14ac:dyDescent="0.25">
      <c r="A202" s="139"/>
      <c r="B202" s="151"/>
      <c r="C202" s="72" t="s">
        <v>17</v>
      </c>
      <c r="D202" s="84" t="s">
        <v>16</v>
      </c>
      <c r="E202" s="74">
        <v>90</v>
      </c>
      <c r="F202" s="85">
        <v>0.55000000000000004</v>
      </c>
      <c r="G202" s="79" t="s">
        <v>13</v>
      </c>
      <c r="H202" s="80">
        <f>ROUND(E202/F202,0)</f>
        <v>164</v>
      </c>
      <c r="I202" s="115">
        <v>21</v>
      </c>
      <c r="J202" s="116">
        <f t="shared" ref="J202:J205" si="163">H202*I202</f>
        <v>3444</v>
      </c>
      <c r="K202" s="129">
        <f t="shared" ref="K202:K205" si="164">I202*1.95583</f>
        <v>41.072429999999997</v>
      </c>
      <c r="L202" s="130">
        <f t="shared" ref="L202:L205" si="165">H202*K202</f>
        <v>6735.8785199999993</v>
      </c>
      <c r="N202" s="71">
        <f t="shared" si="116"/>
        <v>1.9558299999999997</v>
      </c>
    </row>
    <row r="203" spans="1:14" s="78" customFormat="1" ht="15.75" customHeight="1" x14ac:dyDescent="0.25">
      <c r="A203" s="139"/>
      <c r="B203" s="151"/>
      <c r="C203" s="72" t="s">
        <v>39</v>
      </c>
      <c r="D203" s="84" t="s">
        <v>16</v>
      </c>
      <c r="E203" s="74">
        <v>14</v>
      </c>
      <c r="F203" s="85">
        <v>0.55000000000000004</v>
      </c>
      <c r="G203" s="79" t="s">
        <v>13</v>
      </c>
      <c r="H203" s="80">
        <f>ROUND(E203/F203,0)</f>
        <v>25</v>
      </c>
      <c r="I203" s="115">
        <v>21</v>
      </c>
      <c r="J203" s="116">
        <f t="shared" si="163"/>
        <v>525</v>
      </c>
      <c r="K203" s="129">
        <f t="shared" si="164"/>
        <v>41.072429999999997</v>
      </c>
      <c r="L203" s="130">
        <f t="shared" si="165"/>
        <v>1026.8107499999999</v>
      </c>
      <c r="N203" s="71">
        <f t="shared" si="116"/>
        <v>1.9558299999999997</v>
      </c>
    </row>
    <row r="204" spans="1:14" s="78" customFormat="1" ht="15.75" customHeight="1" x14ac:dyDescent="0.25">
      <c r="A204" s="139"/>
      <c r="B204" s="151"/>
      <c r="C204" s="72" t="s">
        <v>26</v>
      </c>
      <c r="D204" s="84" t="s">
        <v>16</v>
      </c>
      <c r="E204" s="74">
        <v>3</v>
      </c>
      <c r="F204" s="85">
        <v>0.55000000000000004</v>
      </c>
      <c r="G204" s="79" t="s">
        <v>13</v>
      </c>
      <c r="H204" s="80">
        <f>ROUND(E204/F204,0)</f>
        <v>5</v>
      </c>
      <c r="I204" s="115">
        <v>21</v>
      </c>
      <c r="J204" s="116">
        <f t="shared" ref="J204" si="166">H204*I204</f>
        <v>105</v>
      </c>
      <c r="K204" s="129">
        <f t="shared" ref="K204" si="167">I204*1.95583</f>
        <v>41.072429999999997</v>
      </c>
      <c r="L204" s="130">
        <f t="shared" ref="L204" si="168">H204*K204</f>
        <v>205.36214999999999</v>
      </c>
      <c r="N204" s="71">
        <f t="shared" ref="N204" si="169">L204/J204</f>
        <v>1.95583</v>
      </c>
    </row>
    <row r="205" spans="1:14" s="78" customFormat="1" ht="15.75" customHeight="1" x14ac:dyDescent="0.25">
      <c r="A205" s="139"/>
      <c r="B205" s="151"/>
      <c r="C205" s="72" t="s">
        <v>24</v>
      </c>
      <c r="D205" s="84" t="s">
        <v>16</v>
      </c>
      <c r="E205" s="74">
        <v>1</v>
      </c>
      <c r="F205" s="85">
        <v>0.55000000000000004</v>
      </c>
      <c r="G205" s="79" t="s">
        <v>13</v>
      </c>
      <c r="H205" s="80">
        <f>ROUND(E205/F205,0)</f>
        <v>2</v>
      </c>
      <c r="I205" s="115">
        <v>21</v>
      </c>
      <c r="J205" s="116">
        <f t="shared" si="163"/>
        <v>42</v>
      </c>
      <c r="K205" s="129">
        <f t="shared" si="164"/>
        <v>41.072429999999997</v>
      </c>
      <c r="L205" s="130">
        <f t="shared" si="165"/>
        <v>82.144859999999994</v>
      </c>
      <c r="N205" s="71">
        <f t="shared" si="116"/>
        <v>1.95583</v>
      </c>
    </row>
    <row r="206" spans="1:14" s="78" customFormat="1" ht="12.75" customHeight="1" x14ac:dyDescent="0.25">
      <c r="A206" s="139"/>
      <c r="B206" s="151"/>
      <c r="C206" s="81"/>
      <c r="D206" s="82" t="s">
        <v>25</v>
      </c>
      <c r="E206" s="74">
        <f>SUM(E202:E205)</f>
        <v>108</v>
      </c>
      <c r="F206" s="75"/>
      <c r="G206" s="79"/>
      <c r="H206" s="83">
        <f>SUM(H202:H205)</f>
        <v>196</v>
      </c>
      <c r="I206" s="120"/>
      <c r="J206" s="121">
        <f>SUM(J202:J205)</f>
        <v>4116</v>
      </c>
      <c r="K206" s="133"/>
      <c r="L206" s="134">
        <f>SUM(L202:L205)</f>
        <v>8050.1962799999992</v>
      </c>
      <c r="N206" s="71">
        <f t="shared" si="116"/>
        <v>1.9558299999999997</v>
      </c>
    </row>
    <row r="207" spans="1:14" s="78" customFormat="1" ht="13.5" customHeight="1" x14ac:dyDescent="0.3">
      <c r="A207" s="139"/>
      <c r="B207" s="142"/>
      <c r="C207" s="145" t="s">
        <v>60</v>
      </c>
      <c r="D207" s="146"/>
      <c r="E207" s="86">
        <f>SUM(E206,E186,E171,E201,,E191,E176,E196,E181)</f>
        <v>237</v>
      </c>
      <c r="F207" s="87"/>
      <c r="G207" s="88"/>
      <c r="H207" s="63"/>
      <c r="I207" s="120"/>
      <c r="J207" s="122">
        <f>SUM(J206,J186,J171,J201,,J191,J176,J196,J181)</f>
        <v>8821</v>
      </c>
      <c r="K207" s="133"/>
      <c r="L207" s="135">
        <f>SUM(L206,L186,L171,L201,,L191,L176,L196,L181)</f>
        <v>17252.376429999997</v>
      </c>
      <c r="N207" s="71">
        <f t="shared" si="116"/>
        <v>1.9558299999999995</v>
      </c>
    </row>
    <row r="208" spans="1:14" s="78" customFormat="1" ht="15.6" customHeight="1" x14ac:dyDescent="0.25">
      <c r="A208" s="139"/>
      <c r="B208" s="150" t="s">
        <v>62</v>
      </c>
      <c r="C208" s="72" t="s">
        <v>17</v>
      </c>
      <c r="D208" s="73" t="s">
        <v>10</v>
      </c>
      <c r="E208" s="74">
        <v>71</v>
      </c>
      <c r="F208" s="75"/>
      <c r="G208" s="76" t="s">
        <v>11</v>
      </c>
      <c r="H208" s="77">
        <f t="shared" ref="H208:H213" si="170">E208</f>
        <v>71</v>
      </c>
      <c r="I208" s="115">
        <v>46</v>
      </c>
      <c r="J208" s="116">
        <f t="shared" ref="J208:J213" si="171">H208*I208</f>
        <v>3266</v>
      </c>
      <c r="K208" s="129">
        <f t="shared" ref="K208:K213" si="172">I208*1.95583</f>
        <v>89.968180000000004</v>
      </c>
      <c r="L208" s="130">
        <f t="shared" ref="L208:L213" si="173">H208*K208</f>
        <v>6387.7407800000001</v>
      </c>
      <c r="N208" s="71">
        <f t="shared" ref="N208:N263" si="174">L208/J208</f>
        <v>1.95583</v>
      </c>
    </row>
    <row r="209" spans="1:14" s="78" customFormat="1" ht="15.75" customHeight="1" x14ac:dyDescent="0.25">
      <c r="A209" s="139"/>
      <c r="B209" s="151"/>
      <c r="C209" s="72" t="s">
        <v>24</v>
      </c>
      <c r="D209" s="73" t="s">
        <v>10</v>
      </c>
      <c r="E209" s="74">
        <v>0</v>
      </c>
      <c r="F209" s="75"/>
      <c r="G209" s="79" t="s">
        <v>11</v>
      </c>
      <c r="H209" s="80">
        <f t="shared" si="170"/>
        <v>0</v>
      </c>
      <c r="I209" s="115">
        <v>48</v>
      </c>
      <c r="J209" s="116">
        <f t="shared" ref="J209:J212" si="175">H209*I209</f>
        <v>0</v>
      </c>
      <c r="K209" s="129">
        <f t="shared" ref="K209:K212" si="176">I209*1.95583</f>
        <v>93.879840000000002</v>
      </c>
      <c r="L209" s="130">
        <f t="shared" ref="L209:L212" si="177">H209*K209</f>
        <v>0</v>
      </c>
      <c r="N209" s="71" t="e">
        <f t="shared" ref="N209:N212" si="178">L209/J209</f>
        <v>#DIV/0!</v>
      </c>
    </row>
    <row r="210" spans="1:14" s="78" customFormat="1" ht="15.75" customHeight="1" x14ac:dyDescent="0.25">
      <c r="A210" s="139"/>
      <c r="B210" s="151"/>
      <c r="C210" s="72" t="s">
        <v>26</v>
      </c>
      <c r="D210" s="73" t="s">
        <v>10</v>
      </c>
      <c r="E210" s="74">
        <v>0</v>
      </c>
      <c r="F210" s="75"/>
      <c r="G210" s="79" t="s">
        <v>11</v>
      </c>
      <c r="H210" s="80">
        <f t="shared" si="170"/>
        <v>0</v>
      </c>
      <c r="I210" s="115">
        <v>48</v>
      </c>
      <c r="J210" s="116">
        <f t="shared" si="175"/>
        <v>0</v>
      </c>
      <c r="K210" s="129">
        <f t="shared" si="176"/>
        <v>93.879840000000002</v>
      </c>
      <c r="L210" s="130">
        <f t="shared" si="177"/>
        <v>0</v>
      </c>
      <c r="N210" s="71" t="e">
        <f t="shared" si="178"/>
        <v>#DIV/0!</v>
      </c>
    </row>
    <row r="211" spans="1:14" s="78" customFormat="1" ht="15.75" customHeight="1" x14ac:dyDescent="0.25">
      <c r="A211" s="139"/>
      <c r="B211" s="151"/>
      <c r="C211" s="72" t="s">
        <v>61</v>
      </c>
      <c r="D211" s="73" t="s">
        <v>10</v>
      </c>
      <c r="E211" s="74">
        <v>0</v>
      </c>
      <c r="F211" s="75"/>
      <c r="G211" s="79" t="s">
        <v>11</v>
      </c>
      <c r="H211" s="80">
        <f t="shared" si="170"/>
        <v>0</v>
      </c>
      <c r="I211" s="115">
        <v>48</v>
      </c>
      <c r="J211" s="116">
        <f t="shared" si="175"/>
        <v>0</v>
      </c>
      <c r="K211" s="129">
        <f t="shared" si="176"/>
        <v>93.879840000000002</v>
      </c>
      <c r="L211" s="130">
        <f t="shared" si="177"/>
        <v>0</v>
      </c>
      <c r="N211" s="71" t="e">
        <f t="shared" si="178"/>
        <v>#DIV/0!</v>
      </c>
    </row>
    <row r="212" spans="1:14" s="78" customFormat="1" ht="15.75" customHeight="1" x14ac:dyDescent="0.25">
      <c r="A212" s="139"/>
      <c r="B212" s="151"/>
      <c r="C212" s="72" t="s">
        <v>40</v>
      </c>
      <c r="D212" s="73" t="s">
        <v>10</v>
      </c>
      <c r="E212" s="74">
        <v>0</v>
      </c>
      <c r="F212" s="75"/>
      <c r="G212" s="79" t="s">
        <v>11</v>
      </c>
      <c r="H212" s="80">
        <f t="shared" si="170"/>
        <v>0</v>
      </c>
      <c r="I212" s="115">
        <v>48</v>
      </c>
      <c r="J212" s="116">
        <f t="shared" si="175"/>
        <v>0</v>
      </c>
      <c r="K212" s="129">
        <f t="shared" si="176"/>
        <v>93.879840000000002</v>
      </c>
      <c r="L212" s="130">
        <f t="shared" si="177"/>
        <v>0</v>
      </c>
      <c r="N212" s="71" t="e">
        <f t="shared" si="178"/>
        <v>#DIV/0!</v>
      </c>
    </row>
    <row r="213" spans="1:14" s="78" customFormat="1" ht="15.75" customHeight="1" x14ac:dyDescent="0.25">
      <c r="A213" s="139"/>
      <c r="B213" s="151"/>
      <c r="C213" s="72" t="s">
        <v>39</v>
      </c>
      <c r="D213" s="73" t="s">
        <v>10</v>
      </c>
      <c r="E213" s="74">
        <v>3</v>
      </c>
      <c r="F213" s="75"/>
      <c r="G213" s="79" t="s">
        <v>11</v>
      </c>
      <c r="H213" s="80">
        <f t="shared" si="170"/>
        <v>3</v>
      </c>
      <c r="I213" s="115">
        <v>68</v>
      </c>
      <c r="J213" s="116">
        <f t="shared" si="171"/>
        <v>204</v>
      </c>
      <c r="K213" s="129">
        <f t="shared" si="172"/>
        <v>132.99644000000001</v>
      </c>
      <c r="L213" s="130">
        <f t="shared" si="173"/>
        <v>398.98932000000002</v>
      </c>
      <c r="N213" s="71">
        <f t="shared" si="174"/>
        <v>1.9558300000000002</v>
      </c>
    </row>
    <row r="214" spans="1:14" s="78" customFormat="1" ht="12.75" customHeight="1" x14ac:dyDescent="0.25">
      <c r="A214" s="139"/>
      <c r="B214" s="151"/>
      <c r="C214" s="81"/>
      <c r="D214" s="82" t="s">
        <v>25</v>
      </c>
      <c r="E214" s="74">
        <f>SUM(E208:E213)</f>
        <v>74</v>
      </c>
      <c r="F214" s="75"/>
      <c r="G214" s="79"/>
      <c r="H214" s="83">
        <f>SUM(H208:H213)</f>
        <v>74</v>
      </c>
      <c r="I214" s="120"/>
      <c r="J214" s="121">
        <f>SUM(J208:J213)</f>
        <v>3470</v>
      </c>
      <c r="K214" s="133"/>
      <c r="L214" s="134">
        <f>SUM(L208:L213)</f>
        <v>6786.7300999999998</v>
      </c>
      <c r="N214" s="71">
        <f t="shared" si="174"/>
        <v>1.95583</v>
      </c>
    </row>
    <row r="215" spans="1:14" s="78" customFormat="1" ht="15.75" customHeight="1" x14ac:dyDescent="0.25">
      <c r="A215" s="139"/>
      <c r="B215" s="151"/>
      <c r="C215" s="72" t="s">
        <v>17</v>
      </c>
      <c r="D215" s="73" t="s">
        <v>12</v>
      </c>
      <c r="E215" s="74">
        <v>28</v>
      </c>
      <c r="F215" s="75"/>
      <c r="G215" s="79" t="s">
        <v>11</v>
      </c>
      <c r="H215" s="80">
        <f t="shared" ref="H215:H220" si="179">E215</f>
        <v>28</v>
      </c>
      <c r="I215" s="115">
        <v>43</v>
      </c>
      <c r="J215" s="116">
        <f t="shared" ref="J215:J220" si="180">H215*I215</f>
        <v>1204</v>
      </c>
      <c r="K215" s="129">
        <f>I215*1.95583</f>
        <v>84.10069</v>
      </c>
      <c r="L215" s="130">
        <f>H215*K215</f>
        <v>2354.8193200000001</v>
      </c>
      <c r="N215" s="71">
        <f t="shared" si="174"/>
        <v>1.95583</v>
      </c>
    </row>
    <row r="216" spans="1:14" s="78" customFormat="1" ht="15.75" customHeight="1" x14ac:dyDescent="0.25">
      <c r="A216" s="139"/>
      <c r="B216" s="151"/>
      <c r="C216" s="72" t="s">
        <v>24</v>
      </c>
      <c r="D216" s="73" t="s">
        <v>12</v>
      </c>
      <c r="E216" s="74">
        <v>0</v>
      </c>
      <c r="F216" s="75"/>
      <c r="G216" s="79" t="s">
        <v>11</v>
      </c>
      <c r="H216" s="80">
        <f t="shared" si="179"/>
        <v>0</v>
      </c>
      <c r="I216" s="115">
        <v>55</v>
      </c>
      <c r="J216" s="116">
        <f t="shared" si="180"/>
        <v>0</v>
      </c>
      <c r="K216" s="129">
        <f t="shared" ref="K216:K220" si="181">I216*1.95583</f>
        <v>107.57065</v>
      </c>
      <c r="L216" s="130">
        <f t="shared" ref="L216:L220" si="182">H216*K216</f>
        <v>0</v>
      </c>
      <c r="N216" s="71" t="e">
        <f t="shared" si="174"/>
        <v>#DIV/0!</v>
      </c>
    </row>
    <row r="217" spans="1:14" s="78" customFormat="1" ht="15.75" customHeight="1" x14ac:dyDescent="0.25">
      <c r="A217" s="139"/>
      <c r="B217" s="151"/>
      <c r="C217" s="72" t="s">
        <v>26</v>
      </c>
      <c r="D217" s="73" t="s">
        <v>12</v>
      </c>
      <c r="E217" s="74">
        <v>0</v>
      </c>
      <c r="F217" s="75"/>
      <c r="G217" s="79" t="s">
        <v>11</v>
      </c>
      <c r="H217" s="80">
        <f t="shared" si="179"/>
        <v>0</v>
      </c>
      <c r="I217" s="115">
        <v>43</v>
      </c>
      <c r="J217" s="116">
        <f t="shared" si="180"/>
        <v>0</v>
      </c>
      <c r="K217" s="129">
        <f t="shared" si="181"/>
        <v>84.10069</v>
      </c>
      <c r="L217" s="130">
        <f t="shared" si="182"/>
        <v>0</v>
      </c>
      <c r="N217" s="71" t="e">
        <f t="shared" si="174"/>
        <v>#DIV/0!</v>
      </c>
    </row>
    <row r="218" spans="1:14" s="78" customFormat="1" ht="15.75" customHeight="1" x14ac:dyDescent="0.25">
      <c r="A218" s="139"/>
      <c r="B218" s="151"/>
      <c r="C218" s="72" t="s">
        <v>61</v>
      </c>
      <c r="D218" s="73" t="s">
        <v>12</v>
      </c>
      <c r="E218" s="74">
        <v>0</v>
      </c>
      <c r="F218" s="75"/>
      <c r="G218" s="79" t="s">
        <v>11</v>
      </c>
      <c r="H218" s="80">
        <f t="shared" si="179"/>
        <v>0</v>
      </c>
      <c r="I218" s="115">
        <v>43</v>
      </c>
      <c r="J218" s="116">
        <f t="shared" si="180"/>
        <v>0</v>
      </c>
      <c r="K218" s="129">
        <f t="shared" si="181"/>
        <v>84.10069</v>
      </c>
      <c r="L218" s="130">
        <f t="shared" si="182"/>
        <v>0</v>
      </c>
      <c r="N218" s="71" t="e">
        <f t="shared" si="174"/>
        <v>#DIV/0!</v>
      </c>
    </row>
    <row r="219" spans="1:14" s="78" customFormat="1" ht="15.75" customHeight="1" x14ac:dyDescent="0.25">
      <c r="A219" s="139"/>
      <c r="B219" s="151"/>
      <c r="C219" s="72" t="s">
        <v>40</v>
      </c>
      <c r="D219" s="73" t="s">
        <v>12</v>
      </c>
      <c r="E219" s="74">
        <v>0</v>
      </c>
      <c r="F219" s="75"/>
      <c r="G219" s="79" t="s">
        <v>11</v>
      </c>
      <c r="H219" s="80">
        <f t="shared" si="179"/>
        <v>0</v>
      </c>
      <c r="I219" s="115">
        <v>43</v>
      </c>
      <c r="J219" s="116">
        <f t="shared" si="180"/>
        <v>0</v>
      </c>
      <c r="K219" s="129">
        <f t="shared" si="181"/>
        <v>84.10069</v>
      </c>
      <c r="L219" s="130">
        <f t="shared" si="182"/>
        <v>0</v>
      </c>
      <c r="N219" s="71" t="e">
        <f t="shared" si="174"/>
        <v>#DIV/0!</v>
      </c>
    </row>
    <row r="220" spans="1:14" s="78" customFormat="1" ht="15.75" customHeight="1" x14ac:dyDescent="0.25">
      <c r="A220" s="139"/>
      <c r="B220" s="151"/>
      <c r="C220" s="72" t="s">
        <v>39</v>
      </c>
      <c r="D220" s="73" t="s">
        <v>12</v>
      </c>
      <c r="E220" s="74">
        <v>3</v>
      </c>
      <c r="F220" s="75"/>
      <c r="G220" s="79" t="s">
        <v>11</v>
      </c>
      <c r="H220" s="80">
        <f t="shared" si="179"/>
        <v>3</v>
      </c>
      <c r="I220" s="115">
        <v>55</v>
      </c>
      <c r="J220" s="116">
        <f t="shared" si="180"/>
        <v>165</v>
      </c>
      <c r="K220" s="129">
        <f t="shared" si="181"/>
        <v>107.57065</v>
      </c>
      <c r="L220" s="130">
        <f t="shared" si="182"/>
        <v>322.71195</v>
      </c>
      <c r="N220" s="71">
        <f t="shared" si="174"/>
        <v>1.95583</v>
      </c>
    </row>
    <row r="221" spans="1:14" s="78" customFormat="1" ht="12.75" customHeight="1" x14ac:dyDescent="0.25">
      <c r="A221" s="139"/>
      <c r="B221" s="151"/>
      <c r="C221" s="81"/>
      <c r="D221" s="82" t="s">
        <v>25</v>
      </c>
      <c r="E221" s="74">
        <f>SUM(E215:E220)</f>
        <v>31</v>
      </c>
      <c r="F221" s="75"/>
      <c r="G221" s="79"/>
      <c r="H221" s="83">
        <f>SUM(H215:H220)</f>
        <v>31</v>
      </c>
      <c r="I221" s="120"/>
      <c r="J221" s="121">
        <f>SUM(J215:J220)</f>
        <v>1369</v>
      </c>
      <c r="K221" s="133"/>
      <c r="L221" s="134">
        <f>SUM(L215:L220)</f>
        <v>2677.5312699999999</v>
      </c>
      <c r="N221" s="71">
        <f t="shared" si="174"/>
        <v>1.95583</v>
      </c>
    </row>
    <row r="222" spans="1:14" s="78" customFormat="1" ht="15.75" customHeight="1" x14ac:dyDescent="0.25">
      <c r="A222" s="139"/>
      <c r="B222" s="151"/>
      <c r="C222" s="72" t="s">
        <v>17</v>
      </c>
      <c r="D222" s="84" t="s">
        <v>37</v>
      </c>
      <c r="E222" s="74">
        <v>40</v>
      </c>
      <c r="F222" s="85">
        <v>0.6</v>
      </c>
      <c r="G222" s="79" t="s">
        <v>13</v>
      </c>
      <c r="H222" s="80">
        <f t="shared" ref="H222:H227" si="183">ROUND(E222/F222,0)</f>
        <v>67</v>
      </c>
      <c r="I222" s="115">
        <v>25</v>
      </c>
      <c r="J222" s="116">
        <f t="shared" ref="J222:J227" si="184">H222*I222</f>
        <v>1675</v>
      </c>
      <c r="K222" s="129">
        <f t="shared" ref="K222:K227" si="185">I222*1.95583</f>
        <v>48.89575</v>
      </c>
      <c r="L222" s="130">
        <f t="shared" ref="L222:L227" si="186">H222*K222</f>
        <v>3276.0152499999999</v>
      </c>
      <c r="N222" s="71">
        <f t="shared" si="174"/>
        <v>1.95583</v>
      </c>
    </row>
    <row r="223" spans="1:14" s="78" customFormat="1" ht="15.75" customHeight="1" x14ac:dyDescent="0.25">
      <c r="A223" s="139"/>
      <c r="B223" s="151"/>
      <c r="C223" s="72" t="s">
        <v>24</v>
      </c>
      <c r="D223" s="84" t="s">
        <v>37</v>
      </c>
      <c r="E223" s="74">
        <v>0</v>
      </c>
      <c r="F223" s="85">
        <v>0.6</v>
      </c>
      <c r="G223" s="79" t="s">
        <v>13</v>
      </c>
      <c r="H223" s="80">
        <f t="shared" si="183"/>
        <v>0</v>
      </c>
      <c r="I223" s="115">
        <v>25</v>
      </c>
      <c r="J223" s="116">
        <f t="shared" si="184"/>
        <v>0</v>
      </c>
      <c r="K223" s="129">
        <f t="shared" si="185"/>
        <v>48.89575</v>
      </c>
      <c r="L223" s="130">
        <f t="shared" si="186"/>
        <v>0</v>
      </c>
      <c r="N223" s="71" t="e">
        <f t="shared" si="174"/>
        <v>#DIV/0!</v>
      </c>
    </row>
    <row r="224" spans="1:14" s="78" customFormat="1" ht="15.75" customHeight="1" x14ac:dyDescent="0.25">
      <c r="A224" s="139"/>
      <c r="B224" s="151"/>
      <c r="C224" s="72" t="s">
        <v>26</v>
      </c>
      <c r="D224" s="84" t="s">
        <v>37</v>
      </c>
      <c r="E224" s="74">
        <v>0</v>
      </c>
      <c r="F224" s="85">
        <v>0.6</v>
      </c>
      <c r="G224" s="79" t="s">
        <v>13</v>
      </c>
      <c r="H224" s="80">
        <f t="shared" si="183"/>
        <v>0</v>
      </c>
      <c r="I224" s="115">
        <v>25</v>
      </c>
      <c r="J224" s="116">
        <f t="shared" si="184"/>
        <v>0</v>
      </c>
      <c r="K224" s="129">
        <f t="shared" si="185"/>
        <v>48.89575</v>
      </c>
      <c r="L224" s="130">
        <f t="shared" si="186"/>
        <v>0</v>
      </c>
      <c r="N224" s="71" t="e">
        <f t="shared" si="174"/>
        <v>#DIV/0!</v>
      </c>
    </row>
    <row r="225" spans="1:14" s="78" customFormat="1" ht="15.75" customHeight="1" x14ac:dyDescent="0.25">
      <c r="A225" s="139"/>
      <c r="B225" s="151"/>
      <c r="C225" s="72" t="s">
        <v>61</v>
      </c>
      <c r="D225" s="84" t="s">
        <v>37</v>
      </c>
      <c r="E225" s="74">
        <v>0</v>
      </c>
      <c r="F225" s="85">
        <v>0.6</v>
      </c>
      <c r="G225" s="79" t="s">
        <v>13</v>
      </c>
      <c r="H225" s="80">
        <f t="shared" si="183"/>
        <v>0</v>
      </c>
      <c r="I225" s="115">
        <v>25</v>
      </c>
      <c r="J225" s="116">
        <f t="shared" si="184"/>
        <v>0</v>
      </c>
      <c r="K225" s="129">
        <f t="shared" si="185"/>
        <v>48.89575</v>
      </c>
      <c r="L225" s="130">
        <f t="shared" si="186"/>
        <v>0</v>
      </c>
      <c r="N225" s="71" t="e">
        <f t="shared" si="174"/>
        <v>#DIV/0!</v>
      </c>
    </row>
    <row r="226" spans="1:14" s="78" customFormat="1" ht="15.75" customHeight="1" x14ac:dyDescent="0.25">
      <c r="A226" s="139"/>
      <c r="B226" s="151"/>
      <c r="C226" s="72" t="s">
        <v>40</v>
      </c>
      <c r="D226" s="84" t="s">
        <v>37</v>
      </c>
      <c r="E226" s="74">
        <v>0</v>
      </c>
      <c r="F226" s="85">
        <v>0.6</v>
      </c>
      <c r="G226" s="79" t="s">
        <v>13</v>
      </c>
      <c r="H226" s="80">
        <f t="shared" si="183"/>
        <v>0</v>
      </c>
      <c r="I226" s="115">
        <v>20</v>
      </c>
      <c r="J226" s="116">
        <f t="shared" si="184"/>
        <v>0</v>
      </c>
      <c r="K226" s="129">
        <f t="shared" si="185"/>
        <v>39.116599999999998</v>
      </c>
      <c r="L226" s="130">
        <f t="shared" si="186"/>
        <v>0</v>
      </c>
      <c r="N226" s="71" t="e">
        <f t="shared" si="174"/>
        <v>#DIV/0!</v>
      </c>
    </row>
    <row r="227" spans="1:14" s="78" customFormat="1" ht="15.75" customHeight="1" x14ac:dyDescent="0.25">
      <c r="A227" s="139"/>
      <c r="B227" s="151"/>
      <c r="C227" s="72" t="s">
        <v>39</v>
      </c>
      <c r="D227" s="84" t="s">
        <v>37</v>
      </c>
      <c r="E227" s="74">
        <v>4</v>
      </c>
      <c r="F227" s="85">
        <v>0.6</v>
      </c>
      <c r="G227" s="79" t="s">
        <v>13</v>
      </c>
      <c r="H227" s="80">
        <f t="shared" si="183"/>
        <v>7</v>
      </c>
      <c r="I227" s="115">
        <v>25</v>
      </c>
      <c r="J227" s="116">
        <f t="shared" si="184"/>
        <v>175</v>
      </c>
      <c r="K227" s="129">
        <f t="shared" si="185"/>
        <v>48.89575</v>
      </c>
      <c r="L227" s="130">
        <f t="shared" si="186"/>
        <v>342.27024999999998</v>
      </c>
      <c r="N227" s="71">
        <f t="shared" si="174"/>
        <v>1.95583</v>
      </c>
    </row>
    <row r="228" spans="1:14" s="78" customFormat="1" ht="12.75" customHeight="1" x14ac:dyDescent="0.25">
      <c r="A228" s="139"/>
      <c r="B228" s="151"/>
      <c r="C228" s="81"/>
      <c r="D228" s="82" t="s">
        <v>25</v>
      </c>
      <c r="E228" s="74">
        <f>SUM(E222:E227)</f>
        <v>44</v>
      </c>
      <c r="F228" s="85"/>
      <c r="G228" s="79"/>
      <c r="H228" s="83">
        <f>SUM(H222:H227)</f>
        <v>74</v>
      </c>
      <c r="I228" s="120"/>
      <c r="J228" s="121">
        <f>SUM(J222:J227)</f>
        <v>1850</v>
      </c>
      <c r="K228" s="133"/>
      <c r="L228" s="134">
        <f>SUM(L222:L227)</f>
        <v>3618.2855</v>
      </c>
      <c r="N228" s="71">
        <f t="shared" si="174"/>
        <v>1.95583</v>
      </c>
    </row>
    <row r="229" spans="1:14" s="78" customFormat="1" ht="15.75" customHeight="1" x14ac:dyDescent="0.25">
      <c r="A229" s="139"/>
      <c r="B229" s="151"/>
      <c r="C229" s="72" t="s">
        <v>17</v>
      </c>
      <c r="D229" s="84" t="s">
        <v>14</v>
      </c>
      <c r="E229" s="74">
        <v>2</v>
      </c>
      <c r="F229" s="85">
        <v>0.6</v>
      </c>
      <c r="G229" s="79" t="s">
        <v>13</v>
      </c>
      <c r="H229" s="80">
        <f t="shared" ref="H229:H234" si="187">ROUND(E229/F229,0)</f>
        <v>3</v>
      </c>
      <c r="I229" s="115">
        <v>23</v>
      </c>
      <c r="J229" s="116">
        <f t="shared" ref="J229:J234" si="188">H229*I229</f>
        <v>69</v>
      </c>
      <c r="K229" s="129">
        <f t="shared" ref="K229:K234" si="189">I229*1.95583</f>
        <v>44.984090000000002</v>
      </c>
      <c r="L229" s="130">
        <f t="shared" ref="L229:L234" si="190">H229*K229</f>
        <v>134.95227</v>
      </c>
      <c r="N229" s="71">
        <f t="shared" si="174"/>
        <v>1.95583</v>
      </c>
    </row>
    <row r="230" spans="1:14" s="78" customFormat="1" ht="15.75" customHeight="1" x14ac:dyDescent="0.25">
      <c r="A230" s="139"/>
      <c r="B230" s="151"/>
      <c r="C230" s="72" t="s">
        <v>24</v>
      </c>
      <c r="D230" s="84" t="s">
        <v>14</v>
      </c>
      <c r="E230" s="74">
        <v>0</v>
      </c>
      <c r="F230" s="85">
        <v>0.6</v>
      </c>
      <c r="G230" s="79" t="s">
        <v>13</v>
      </c>
      <c r="H230" s="80">
        <f t="shared" si="187"/>
        <v>0</v>
      </c>
      <c r="I230" s="115">
        <v>23</v>
      </c>
      <c r="J230" s="116">
        <f t="shared" si="188"/>
        <v>0</v>
      </c>
      <c r="K230" s="129">
        <f t="shared" si="189"/>
        <v>44.984090000000002</v>
      </c>
      <c r="L230" s="130">
        <f t="shared" si="190"/>
        <v>0</v>
      </c>
      <c r="N230" s="71" t="e">
        <f t="shared" si="174"/>
        <v>#DIV/0!</v>
      </c>
    </row>
    <row r="231" spans="1:14" s="78" customFormat="1" ht="15.75" customHeight="1" x14ac:dyDescent="0.25">
      <c r="A231" s="139"/>
      <c r="B231" s="151"/>
      <c r="C231" s="72" t="s">
        <v>26</v>
      </c>
      <c r="D231" s="84" t="s">
        <v>14</v>
      </c>
      <c r="E231" s="74">
        <v>0</v>
      </c>
      <c r="F231" s="85">
        <v>0.6</v>
      </c>
      <c r="G231" s="79" t="s">
        <v>13</v>
      </c>
      <c r="H231" s="80">
        <f t="shared" si="187"/>
        <v>0</v>
      </c>
      <c r="I231" s="115">
        <v>23</v>
      </c>
      <c r="J231" s="116">
        <f t="shared" si="188"/>
        <v>0</v>
      </c>
      <c r="K231" s="129">
        <f t="shared" si="189"/>
        <v>44.984090000000002</v>
      </c>
      <c r="L231" s="130">
        <f t="shared" si="190"/>
        <v>0</v>
      </c>
      <c r="N231" s="71" t="e">
        <f t="shared" si="174"/>
        <v>#DIV/0!</v>
      </c>
    </row>
    <row r="232" spans="1:14" s="78" customFormat="1" ht="15.75" customHeight="1" x14ac:dyDescent="0.25">
      <c r="A232" s="139"/>
      <c r="B232" s="151"/>
      <c r="C232" s="72" t="s">
        <v>61</v>
      </c>
      <c r="D232" s="84" t="s">
        <v>14</v>
      </c>
      <c r="E232" s="74">
        <v>0</v>
      </c>
      <c r="F232" s="85">
        <v>0.6</v>
      </c>
      <c r="G232" s="79" t="s">
        <v>13</v>
      </c>
      <c r="H232" s="80">
        <f t="shared" si="187"/>
        <v>0</v>
      </c>
      <c r="I232" s="115">
        <v>23</v>
      </c>
      <c r="J232" s="116">
        <f t="shared" si="188"/>
        <v>0</v>
      </c>
      <c r="K232" s="129">
        <f t="shared" si="189"/>
        <v>44.984090000000002</v>
      </c>
      <c r="L232" s="130">
        <f t="shared" si="190"/>
        <v>0</v>
      </c>
      <c r="N232" s="71" t="e">
        <f t="shared" si="174"/>
        <v>#DIV/0!</v>
      </c>
    </row>
    <row r="233" spans="1:14" s="78" customFormat="1" ht="15.75" customHeight="1" x14ac:dyDescent="0.25">
      <c r="A233" s="139"/>
      <c r="B233" s="151"/>
      <c r="C233" s="72" t="s">
        <v>40</v>
      </c>
      <c r="D233" s="84" t="s">
        <v>14</v>
      </c>
      <c r="E233" s="74">
        <v>0</v>
      </c>
      <c r="F233" s="85">
        <v>0.6</v>
      </c>
      <c r="G233" s="79" t="s">
        <v>13</v>
      </c>
      <c r="H233" s="80">
        <f t="shared" si="187"/>
        <v>0</v>
      </c>
      <c r="I233" s="115">
        <v>17</v>
      </c>
      <c r="J233" s="116">
        <f t="shared" si="188"/>
        <v>0</v>
      </c>
      <c r="K233" s="129">
        <f t="shared" si="189"/>
        <v>33.249110000000002</v>
      </c>
      <c r="L233" s="130">
        <f t="shared" si="190"/>
        <v>0</v>
      </c>
      <c r="N233" s="71" t="e">
        <f t="shared" si="174"/>
        <v>#DIV/0!</v>
      </c>
    </row>
    <row r="234" spans="1:14" s="78" customFormat="1" ht="15.75" customHeight="1" x14ac:dyDescent="0.25">
      <c r="A234" s="139"/>
      <c r="B234" s="151"/>
      <c r="C234" s="72" t="s">
        <v>39</v>
      </c>
      <c r="D234" s="84" t="s">
        <v>14</v>
      </c>
      <c r="E234" s="74">
        <v>1</v>
      </c>
      <c r="F234" s="85">
        <v>0.6</v>
      </c>
      <c r="G234" s="79" t="s">
        <v>13</v>
      </c>
      <c r="H234" s="80">
        <f t="shared" si="187"/>
        <v>2</v>
      </c>
      <c r="I234" s="115">
        <v>23</v>
      </c>
      <c r="J234" s="116">
        <f t="shared" si="188"/>
        <v>46</v>
      </c>
      <c r="K234" s="129">
        <f t="shared" si="189"/>
        <v>44.984090000000002</v>
      </c>
      <c r="L234" s="130">
        <f t="shared" si="190"/>
        <v>89.968180000000004</v>
      </c>
      <c r="N234" s="71">
        <f t="shared" si="174"/>
        <v>1.9558300000000002</v>
      </c>
    </row>
    <row r="235" spans="1:14" s="78" customFormat="1" ht="12.75" customHeight="1" x14ac:dyDescent="0.25">
      <c r="A235" s="139"/>
      <c r="B235" s="151"/>
      <c r="C235" s="81"/>
      <c r="D235" s="82" t="s">
        <v>25</v>
      </c>
      <c r="E235" s="74">
        <f>SUM(E229:E234)</f>
        <v>3</v>
      </c>
      <c r="F235" s="85"/>
      <c r="G235" s="79"/>
      <c r="H235" s="83">
        <f>SUM(H229:H234)</f>
        <v>5</v>
      </c>
      <c r="I235" s="120"/>
      <c r="J235" s="121">
        <f>SUM(J229:J234)</f>
        <v>115</v>
      </c>
      <c r="K235" s="133"/>
      <c r="L235" s="134">
        <f>SUM(L229:L234)</f>
        <v>224.92045000000002</v>
      </c>
      <c r="N235" s="71">
        <f t="shared" si="174"/>
        <v>1.9558300000000002</v>
      </c>
    </row>
    <row r="236" spans="1:14" s="78" customFormat="1" ht="15.75" customHeight="1" x14ac:dyDescent="0.25">
      <c r="A236" s="139"/>
      <c r="B236" s="151"/>
      <c r="C236" s="72" t="s">
        <v>17</v>
      </c>
      <c r="D236" s="84" t="s">
        <v>15</v>
      </c>
      <c r="E236" s="74">
        <v>0</v>
      </c>
      <c r="F236" s="85">
        <v>0.6</v>
      </c>
      <c r="G236" s="79" t="s">
        <v>13</v>
      </c>
      <c r="H236" s="80">
        <f t="shared" ref="H236:H241" si="191">ROUND(E236/F236,0)</f>
        <v>0</v>
      </c>
      <c r="I236" s="115">
        <v>21</v>
      </c>
      <c r="J236" s="116">
        <f t="shared" ref="J236:J241" si="192">H236*I236</f>
        <v>0</v>
      </c>
      <c r="K236" s="129">
        <f t="shared" ref="K236:K241" si="193">I236*1.95583</f>
        <v>41.072429999999997</v>
      </c>
      <c r="L236" s="130">
        <f t="shared" ref="L236:L241" si="194">H236*K236</f>
        <v>0</v>
      </c>
      <c r="N236" s="71" t="e">
        <f t="shared" si="174"/>
        <v>#DIV/0!</v>
      </c>
    </row>
    <row r="237" spans="1:14" s="78" customFormat="1" ht="15.75" customHeight="1" x14ac:dyDescent="0.25">
      <c r="A237" s="139"/>
      <c r="B237" s="151"/>
      <c r="C237" s="72" t="s">
        <v>24</v>
      </c>
      <c r="D237" s="84" t="s">
        <v>15</v>
      </c>
      <c r="E237" s="74">
        <v>0</v>
      </c>
      <c r="F237" s="85">
        <v>0.6</v>
      </c>
      <c r="G237" s="79" t="s">
        <v>13</v>
      </c>
      <c r="H237" s="80">
        <f t="shared" si="191"/>
        <v>0</v>
      </c>
      <c r="I237" s="115">
        <v>21</v>
      </c>
      <c r="J237" s="116">
        <f t="shared" si="192"/>
        <v>0</v>
      </c>
      <c r="K237" s="129">
        <f t="shared" si="193"/>
        <v>41.072429999999997</v>
      </c>
      <c r="L237" s="130">
        <f t="shared" si="194"/>
        <v>0</v>
      </c>
      <c r="N237" s="71" t="e">
        <f t="shared" si="174"/>
        <v>#DIV/0!</v>
      </c>
    </row>
    <row r="238" spans="1:14" s="78" customFormat="1" ht="15.75" customHeight="1" x14ac:dyDescent="0.25">
      <c r="A238" s="139"/>
      <c r="B238" s="151"/>
      <c r="C238" s="72" t="s">
        <v>26</v>
      </c>
      <c r="D238" s="84" t="s">
        <v>15</v>
      </c>
      <c r="E238" s="74">
        <v>0</v>
      </c>
      <c r="F238" s="85">
        <v>0.6</v>
      </c>
      <c r="G238" s="79" t="s">
        <v>13</v>
      </c>
      <c r="H238" s="80">
        <f t="shared" si="191"/>
        <v>0</v>
      </c>
      <c r="I238" s="115">
        <v>21</v>
      </c>
      <c r="J238" s="116">
        <f t="shared" si="192"/>
        <v>0</v>
      </c>
      <c r="K238" s="129">
        <f t="shared" si="193"/>
        <v>41.072429999999997</v>
      </c>
      <c r="L238" s="130">
        <f t="shared" si="194"/>
        <v>0</v>
      </c>
      <c r="N238" s="71" t="e">
        <f t="shared" si="174"/>
        <v>#DIV/0!</v>
      </c>
    </row>
    <row r="239" spans="1:14" s="78" customFormat="1" ht="15.75" customHeight="1" x14ac:dyDescent="0.25">
      <c r="A239" s="139"/>
      <c r="B239" s="151"/>
      <c r="C239" s="72" t="s">
        <v>61</v>
      </c>
      <c r="D239" s="84" t="s">
        <v>15</v>
      </c>
      <c r="E239" s="74">
        <v>0</v>
      </c>
      <c r="F239" s="85">
        <v>0.6</v>
      </c>
      <c r="G239" s="79" t="s">
        <v>13</v>
      </c>
      <c r="H239" s="80">
        <f t="shared" si="191"/>
        <v>0</v>
      </c>
      <c r="I239" s="115">
        <v>21</v>
      </c>
      <c r="J239" s="116">
        <f t="shared" si="192"/>
        <v>0</v>
      </c>
      <c r="K239" s="129">
        <f t="shared" si="193"/>
        <v>41.072429999999997</v>
      </c>
      <c r="L239" s="130">
        <f t="shared" si="194"/>
        <v>0</v>
      </c>
      <c r="N239" s="71" t="e">
        <f t="shared" si="174"/>
        <v>#DIV/0!</v>
      </c>
    </row>
    <row r="240" spans="1:14" s="78" customFormat="1" ht="15.75" customHeight="1" x14ac:dyDescent="0.25">
      <c r="A240" s="139"/>
      <c r="B240" s="151"/>
      <c r="C240" s="72" t="s">
        <v>40</v>
      </c>
      <c r="D240" s="84" t="s">
        <v>15</v>
      </c>
      <c r="E240" s="74">
        <v>0</v>
      </c>
      <c r="F240" s="85">
        <v>0.6</v>
      </c>
      <c r="G240" s="79" t="s">
        <v>13</v>
      </c>
      <c r="H240" s="80">
        <f t="shared" si="191"/>
        <v>0</v>
      </c>
      <c r="I240" s="115">
        <v>14</v>
      </c>
      <c r="J240" s="116">
        <f t="shared" si="192"/>
        <v>0</v>
      </c>
      <c r="K240" s="129">
        <f t="shared" si="193"/>
        <v>27.381619999999998</v>
      </c>
      <c r="L240" s="130">
        <f t="shared" si="194"/>
        <v>0</v>
      </c>
      <c r="N240" s="71" t="e">
        <f t="shared" si="174"/>
        <v>#DIV/0!</v>
      </c>
    </row>
    <row r="241" spans="1:14" s="78" customFormat="1" ht="15.75" customHeight="1" x14ac:dyDescent="0.25">
      <c r="A241" s="139"/>
      <c r="B241" s="151"/>
      <c r="C241" s="72" t="s">
        <v>39</v>
      </c>
      <c r="D241" s="84" t="s">
        <v>15</v>
      </c>
      <c r="E241" s="74">
        <v>0</v>
      </c>
      <c r="F241" s="85">
        <v>0.6</v>
      </c>
      <c r="G241" s="79" t="s">
        <v>13</v>
      </c>
      <c r="H241" s="80">
        <f t="shared" si="191"/>
        <v>0</v>
      </c>
      <c r="I241" s="115">
        <v>21</v>
      </c>
      <c r="J241" s="116">
        <f t="shared" si="192"/>
        <v>0</v>
      </c>
      <c r="K241" s="129">
        <f t="shared" si="193"/>
        <v>41.072429999999997</v>
      </c>
      <c r="L241" s="130">
        <f t="shared" si="194"/>
        <v>0</v>
      </c>
      <c r="N241" s="71" t="e">
        <f t="shared" si="174"/>
        <v>#DIV/0!</v>
      </c>
    </row>
    <row r="242" spans="1:14" s="78" customFormat="1" ht="12.75" customHeight="1" x14ac:dyDescent="0.25">
      <c r="A242" s="139"/>
      <c r="B242" s="151"/>
      <c r="C242" s="81"/>
      <c r="D242" s="82" t="s">
        <v>25</v>
      </c>
      <c r="E242" s="74">
        <f>SUM(E236:E241)</f>
        <v>0</v>
      </c>
      <c r="F242" s="85"/>
      <c r="G242" s="79"/>
      <c r="H242" s="83">
        <f>SUM(H236:H241)</f>
        <v>0</v>
      </c>
      <c r="I242" s="120"/>
      <c r="J242" s="121">
        <f>SUM(J236:J241)</f>
        <v>0</v>
      </c>
      <c r="K242" s="133"/>
      <c r="L242" s="134">
        <f>SUM(L236:L241)</f>
        <v>0</v>
      </c>
      <c r="N242" s="71" t="e">
        <f t="shared" si="174"/>
        <v>#DIV/0!</v>
      </c>
    </row>
    <row r="243" spans="1:14" s="78" customFormat="1" ht="15.75" customHeight="1" x14ac:dyDescent="0.25">
      <c r="A243" s="139"/>
      <c r="B243" s="151"/>
      <c r="C243" s="72" t="s">
        <v>17</v>
      </c>
      <c r="D243" s="73" t="s">
        <v>38</v>
      </c>
      <c r="E243" s="74">
        <v>25</v>
      </c>
      <c r="F243" s="75"/>
      <c r="G243" s="79" t="s">
        <v>11</v>
      </c>
      <c r="H243" s="80">
        <f t="shared" ref="H243:H248" si="195">E243</f>
        <v>25</v>
      </c>
      <c r="I243" s="115">
        <v>41</v>
      </c>
      <c r="J243" s="116">
        <f t="shared" ref="J243:J248" si="196">H243*I243</f>
        <v>1025</v>
      </c>
      <c r="K243" s="129">
        <f t="shared" ref="K243:K248" si="197">I243*1.95583</f>
        <v>80.189030000000002</v>
      </c>
      <c r="L243" s="130">
        <f t="shared" ref="L243:L248" si="198">H243*K243</f>
        <v>2004.7257500000001</v>
      </c>
      <c r="N243" s="71">
        <f t="shared" si="174"/>
        <v>1.95583</v>
      </c>
    </row>
    <row r="244" spans="1:14" s="78" customFormat="1" ht="15.75" customHeight="1" x14ac:dyDescent="0.25">
      <c r="A244" s="139"/>
      <c r="B244" s="151"/>
      <c r="C244" s="72" t="s">
        <v>24</v>
      </c>
      <c r="D244" s="73" t="s">
        <v>38</v>
      </c>
      <c r="E244" s="74">
        <v>0</v>
      </c>
      <c r="F244" s="75"/>
      <c r="G244" s="79" t="s">
        <v>11</v>
      </c>
      <c r="H244" s="80">
        <f t="shared" si="195"/>
        <v>0</v>
      </c>
      <c r="I244" s="115">
        <v>41</v>
      </c>
      <c r="J244" s="116">
        <f t="shared" si="196"/>
        <v>0</v>
      </c>
      <c r="K244" s="129">
        <f t="shared" si="197"/>
        <v>80.189030000000002</v>
      </c>
      <c r="L244" s="130">
        <f t="shared" si="198"/>
        <v>0</v>
      </c>
      <c r="N244" s="71" t="e">
        <f t="shared" si="174"/>
        <v>#DIV/0!</v>
      </c>
    </row>
    <row r="245" spans="1:14" s="78" customFormat="1" ht="15.75" customHeight="1" x14ac:dyDescent="0.25">
      <c r="A245" s="139"/>
      <c r="B245" s="151"/>
      <c r="C245" s="72" t="s">
        <v>26</v>
      </c>
      <c r="D245" s="73" t="s">
        <v>38</v>
      </c>
      <c r="E245" s="74">
        <v>0</v>
      </c>
      <c r="F245" s="75"/>
      <c r="G245" s="79" t="s">
        <v>11</v>
      </c>
      <c r="H245" s="80">
        <f t="shared" si="195"/>
        <v>0</v>
      </c>
      <c r="I245" s="115">
        <v>41</v>
      </c>
      <c r="J245" s="116">
        <f t="shared" si="196"/>
        <v>0</v>
      </c>
      <c r="K245" s="129">
        <f t="shared" si="197"/>
        <v>80.189030000000002</v>
      </c>
      <c r="L245" s="130">
        <f t="shared" si="198"/>
        <v>0</v>
      </c>
      <c r="N245" s="71" t="e">
        <f t="shared" si="174"/>
        <v>#DIV/0!</v>
      </c>
    </row>
    <row r="246" spans="1:14" s="78" customFormat="1" ht="15.75" customHeight="1" x14ac:dyDescent="0.25">
      <c r="A246" s="139"/>
      <c r="B246" s="151"/>
      <c r="C246" s="72" t="s">
        <v>61</v>
      </c>
      <c r="D246" s="73" t="s">
        <v>38</v>
      </c>
      <c r="E246" s="74">
        <v>0</v>
      </c>
      <c r="F246" s="75"/>
      <c r="G246" s="79" t="s">
        <v>11</v>
      </c>
      <c r="H246" s="80">
        <f t="shared" si="195"/>
        <v>0</v>
      </c>
      <c r="I246" s="115">
        <v>41</v>
      </c>
      <c r="J246" s="116">
        <f t="shared" si="196"/>
        <v>0</v>
      </c>
      <c r="K246" s="129">
        <f t="shared" si="197"/>
        <v>80.189030000000002</v>
      </c>
      <c r="L246" s="130">
        <f t="shared" si="198"/>
        <v>0</v>
      </c>
      <c r="N246" s="71" t="e">
        <f t="shared" si="174"/>
        <v>#DIV/0!</v>
      </c>
    </row>
    <row r="247" spans="1:14" s="78" customFormat="1" ht="15.75" customHeight="1" x14ac:dyDescent="0.25">
      <c r="A247" s="139"/>
      <c r="B247" s="151"/>
      <c r="C247" s="72" t="s">
        <v>40</v>
      </c>
      <c r="D247" s="73" t="s">
        <v>38</v>
      </c>
      <c r="E247" s="74">
        <v>0</v>
      </c>
      <c r="F247" s="75"/>
      <c r="G247" s="79" t="s">
        <v>11</v>
      </c>
      <c r="H247" s="80">
        <f t="shared" si="195"/>
        <v>0</v>
      </c>
      <c r="I247" s="115">
        <v>39</v>
      </c>
      <c r="J247" s="116">
        <f t="shared" si="196"/>
        <v>0</v>
      </c>
      <c r="K247" s="129">
        <f t="shared" si="197"/>
        <v>76.277370000000005</v>
      </c>
      <c r="L247" s="130">
        <f t="shared" si="198"/>
        <v>0</v>
      </c>
      <c r="N247" s="71" t="e">
        <f t="shared" si="174"/>
        <v>#DIV/0!</v>
      </c>
    </row>
    <row r="248" spans="1:14" s="78" customFormat="1" ht="15.75" customHeight="1" x14ac:dyDescent="0.25">
      <c r="A248" s="139"/>
      <c r="B248" s="151"/>
      <c r="C248" s="72" t="s">
        <v>39</v>
      </c>
      <c r="D248" s="73" t="s">
        <v>38</v>
      </c>
      <c r="E248" s="74">
        <v>1</v>
      </c>
      <c r="F248" s="75"/>
      <c r="G248" s="79" t="s">
        <v>11</v>
      </c>
      <c r="H248" s="80">
        <f t="shared" si="195"/>
        <v>1</v>
      </c>
      <c r="I248" s="115">
        <v>43</v>
      </c>
      <c r="J248" s="116">
        <f t="shared" si="196"/>
        <v>43</v>
      </c>
      <c r="K248" s="129">
        <f t="shared" si="197"/>
        <v>84.10069</v>
      </c>
      <c r="L248" s="130">
        <f t="shared" si="198"/>
        <v>84.10069</v>
      </c>
      <c r="N248" s="71">
        <f t="shared" si="174"/>
        <v>1.95583</v>
      </c>
    </row>
    <row r="249" spans="1:14" s="78" customFormat="1" ht="12.75" customHeight="1" x14ac:dyDescent="0.25">
      <c r="A249" s="139"/>
      <c r="B249" s="151"/>
      <c r="C249" s="81"/>
      <c r="D249" s="82" t="s">
        <v>25</v>
      </c>
      <c r="E249" s="74">
        <f>SUM(E243:E248)</f>
        <v>26</v>
      </c>
      <c r="F249" s="75"/>
      <c r="G249" s="79"/>
      <c r="H249" s="83">
        <f>SUM(H243:H248)</f>
        <v>26</v>
      </c>
      <c r="I249" s="120"/>
      <c r="J249" s="121">
        <f>SUM(J243:J248)</f>
        <v>1068</v>
      </c>
      <c r="K249" s="133"/>
      <c r="L249" s="134">
        <f>SUM(L243:L248)</f>
        <v>2088.8264400000003</v>
      </c>
      <c r="N249" s="71">
        <f t="shared" si="174"/>
        <v>1.9558300000000002</v>
      </c>
    </row>
    <row r="250" spans="1:14" s="78" customFormat="1" ht="15.75" customHeight="1" x14ac:dyDescent="0.25">
      <c r="A250" s="139"/>
      <c r="B250" s="151"/>
      <c r="C250" s="72" t="s">
        <v>17</v>
      </c>
      <c r="D250" s="84" t="s">
        <v>28</v>
      </c>
      <c r="E250" s="74">
        <v>120</v>
      </c>
      <c r="F250" s="85">
        <v>0.6</v>
      </c>
      <c r="G250" s="79" t="s">
        <v>13</v>
      </c>
      <c r="H250" s="80">
        <f t="shared" ref="H250:H255" si="199">ROUND(E250/F250,0)</f>
        <v>200</v>
      </c>
      <c r="I250" s="115">
        <v>21</v>
      </c>
      <c r="J250" s="116">
        <f t="shared" ref="J250:J255" si="200">H250*I250</f>
        <v>4200</v>
      </c>
      <c r="K250" s="129">
        <f t="shared" ref="K250:K255" si="201">I250*1.95583</f>
        <v>41.072429999999997</v>
      </c>
      <c r="L250" s="130">
        <f t="shared" ref="L250:L255" si="202">H250*K250</f>
        <v>8214.485999999999</v>
      </c>
      <c r="N250" s="71">
        <f t="shared" si="174"/>
        <v>1.9558299999999997</v>
      </c>
    </row>
    <row r="251" spans="1:14" s="78" customFormat="1" ht="15.75" customHeight="1" x14ac:dyDescent="0.25">
      <c r="A251" s="139"/>
      <c r="B251" s="151"/>
      <c r="C251" s="72" t="s">
        <v>24</v>
      </c>
      <c r="D251" s="84" t="s">
        <v>28</v>
      </c>
      <c r="E251" s="74">
        <v>46</v>
      </c>
      <c r="F251" s="85">
        <v>0.6</v>
      </c>
      <c r="G251" s="79" t="s">
        <v>13</v>
      </c>
      <c r="H251" s="80">
        <f t="shared" si="199"/>
        <v>77</v>
      </c>
      <c r="I251" s="115">
        <v>21</v>
      </c>
      <c r="J251" s="116">
        <f t="shared" si="200"/>
        <v>1617</v>
      </c>
      <c r="K251" s="129">
        <f t="shared" si="201"/>
        <v>41.072429999999997</v>
      </c>
      <c r="L251" s="130">
        <f t="shared" si="202"/>
        <v>3162.5771099999997</v>
      </c>
      <c r="N251" s="71">
        <f t="shared" si="174"/>
        <v>1.9558299999999997</v>
      </c>
    </row>
    <row r="252" spans="1:14" s="78" customFormat="1" ht="15.75" customHeight="1" x14ac:dyDescent="0.25">
      <c r="A252" s="139"/>
      <c r="B252" s="151"/>
      <c r="C252" s="72" t="s">
        <v>26</v>
      </c>
      <c r="D252" s="84" t="s">
        <v>28</v>
      </c>
      <c r="E252" s="74">
        <v>11</v>
      </c>
      <c r="F252" s="85">
        <v>0.6</v>
      </c>
      <c r="G252" s="79" t="s">
        <v>13</v>
      </c>
      <c r="H252" s="80">
        <f t="shared" si="199"/>
        <v>18</v>
      </c>
      <c r="I252" s="115">
        <v>21</v>
      </c>
      <c r="J252" s="116">
        <f t="shared" si="200"/>
        <v>378</v>
      </c>
      <c r="K252" s="129">
        <f t="shared" si="201"/>
        <v>41.072429999999997</v>
      </c>
      <c r="L252" s="130">
        <f t="shared" si="202"/>
        <v>739.30373999999995</v>
      </c>
      <c r="N252" s="71">
        <f t="shared" si="174"/>
        <v>1.95583</v>
      </c>
    </row>
    <row r="253" spans="1:14" s="78" customFormat="1" ht="15.75" customHeight="1" x14ac:dyDescent="0.25">
      <c r="A253" s="139"/>
      <c r="B253" s="151"/>
      <c r="C253" s="72" t="s">
        <v>61</v>
      </c>
      <c r="D253" s="84" t="s">
        <v>28</v>
      </c>
      <c r="E253" s="74">
        <v>3</v>
      </c>
      <c r="F253" s="85">
        <v>0.6</v>
      </c>
      <c r="G253" s="79" t="s">
        <v>13</v>
      </c>
      <c r="H253" s="80">
        <f t="shared" si="199"/>
        <v>5</v>
      </c>
      <c r="I253" s="115">
        <v>21</v>
      </c>
      <c r="J253" s="116">
        <f t="shared" si="200"/>
        <v>105</v>
      </c>
      <c r="K253" s="129">
        <f t="shared" si="201"/>
        <v>41.072429999999997</v>
      </c>
      <c r="L253" s="130">
        <f t="shared" si="202"/>
        <v>205.36214999999999</v>
      </c>
      <c r="N253" s="71">
        <f t="shared" si="174"/>
        <v>1.95583</v>
      </c>
    </row>
    <row r="254" spans="1:14" s="78" customFormat="1" ht="15.75" customHeight="1" x14ac:dyDescent="0.25">
      <c r="A254" s="139"/>
      <c r="B254" s="151"/>
      <c r="C254" s="72" t="s">
        <v>40</v>
      </c>
      <c r="D254" s="84" t="s">
        <v>28</v>
      </c>
      <c r="E254" s="74">
        <v>2</v>
      </c>
      <c r="F254" s="85">
        <v>0.6</v>
      </c>
      <c r="G254" s="79" t="s">
        <v>13</v>
      </c>
      <c r="H254" s="80">
        <f t="shared" si="199"/>
        <v>3</v>
      </c>
      <c r="I254" s="115">
        <v>14</v>
      </c>
      <c r="J254" s="116">
        <f t="shared" si="200"/>
        <v>42</v>
      </c>
      <c r="K254" s="129">
        <f t="shared" si="201"/>
        <v>27.381619999999998</v>
      </c>
      <c r="L254" s="130">
        <f t="shared" si="202"/>
        <v>82.144859999999994</v>
      </c>
      <c r="N254" s="71">
        <f t="shared" si="174"/>
        <v>1.95583</v>
      </c>
    </row>
    <row r="255" spans="1:14" s="78" customFormat="1" ht="15.75" customHeight="1" x14ac:dyDescent="0.25">
      <c r="A255" s="139"/>
      <c r="B255" s="151"/>
      <c r="C255" s="72" t="s">
        <v>39</v>
      </c>
      <c r="D255" s="84" t="s">
        <v>28</v>
      </c>
      <c r="E255" s="74">
        <v>13</v>
      </c>
      <c r="F255" s="85">
        <v>0.6</v>
      </c>
      <c r="G255" s="79" t="s">
        <v>13</v>
      </c>
      <c r="H255" s="80">
        <f t="shared" si="199"/>
        <v>22</v>
      </c>
      <c r="I255" s="115">
        <v>21</v>
      </c>
      <c r="J255" s="116">
        <f t="shared" si="200"/>
        <v>462</v>
      </c>
      <c r="K255" s="129">
        <f t="shared" si="201"/>
        <v>41.072429999999997</v>
      </c>
      <c r="L255" s="130">
        <f t="shared" si="202"/>
        <v>903.59345999999994</v>
      </c>
      <c r="N255" s="71">
        <f t="shared" si="174"/>
        <v>1.95583</v>
      </c>
    </row>
    <row r="256" spans="1:14" s="78" customFormat="1" ht="12.75" customHeight="1" x14ac:dyDescent="0.25">
      <c r="A256" s="139"/>
      <c r="B256" s="151"/>
      <c r="C256" s="81"/>
      <c r="D256" s="82" t="s">
        <v>25</v>
      </c>
      <c r="E256" s="74">
        <f>SUM(E250:E255)</f>
        <v>195</v>
      </c>
      <c r="F256" s="85"/>
      <c r="G256" s="79"/>
      <c r="H256" s="83">
        <f>SUM(H250:H255)</f>
        <v>325</v>
      </c>
      <c r="I256" s="120"/>
      <c r="J256" s="121">
        <f>SUM(J250:J255)</f>
        <v>6804</v>
      </c>
      <c r="K256" s="133"/>
      <c r="L256" s="134">
        <f>SUM(L250:L255)</f>
        <v>13307.46732</v>
      </c>
      <c r="N256" s="71">
        <f t="shared" si="174"/>
        <v>1.95583</v>
      </c>
    </row>
    <row r="257" spans="1:14" s="78" customFormat="1" ht="15.75" customHeight="1" x14ac:dyDescent="0.25">
      <c r="A257" s="139"/>
      <c r="B257" s="151"/>
      <c r="C257" s="72" t="s">
        <v>17</v>
      </c>
      <c r="D257" s="84" t="s">
        <v>16</v>
      </c>
      <c r="E257" s="74">
        <v>120</v>
      </c>
      <c r="F257" s="85">
        <v>0.55000000000000004</v>
      </c>
      <c r="G257" s="79" t="s">
        <v>13</v>
      </c>
      <c r="H257" s="80">
        <f t="shared" ref="H257:H262" si="203">ROUND(E257/F257,0)</f>
        <v>218</v>
      </c>
      <c r="I257" s="115">
        <v>21</v>
      </c>
      <c r="J257" s="116">
        <f t="shared" ref="J257:J262" si="204">H257*I257</f>
        <v>4578</v>
      </c>
      <c r="K257" s="129">
        <f t="shared" ref="K257:K262" si="205">I257*1.95583</f>
        <v>41.072429999999997</v>
      </c>
      <c r="L257" s="130">
        <f t="shared" ref="L257:L262" si="206">H257*K257</f>
        <v>8953.7897400000002</v>
      </c>
      <c r="N257" s="71">
        <f t="shared" si="174"/>
        <v>1.95583</v>
      </c>
    </row>
    <row r="258" spans="1:14" s="78" customFormat="1" ht="15.75" customHeight="1" x14ac:dyDescent="0.25">
      <c r="A258" s="139"/>
      <c r="B258" s="151"/>
      <c r="C258" s="72" t="s">
        <v>24</v>
      </c>
      <c r="D258" s="84" t="s">
        <v>16</v>
      </c>
      <c r="E258" s="74">
        <v>47</v>
      </c>
      <c r="F258" s="85">
        <v>0.55000000000000004</v>
      </c>
      <c r="G258" s="79" t="s">
        <v>13</v>
      </c>
      <c r="H258" s="80">
        <f t="shared" si="203"/>
        <v>85</v>
      </c>
      <c r="I258" s="115">
        <v>21</v>
      </c>
      <c r="J258" s="116">
        <f t="shared" si="204"/>
        <v>1785</v>
      </c>
      <c r="K258" s="129">
        <f t="shared" si="205"/>
        <v>41.072429999999997</v>
      </c>
      <c r="L258" s="130">
        <f t="shared" si="206"/>
        <v>3491.1565499999997</v>
      </c>
      <c r="N258" s="71">
        <f t="shared" si="174"/>
        <v>1.9558299999999997</v>
      </c>
    </row>
    <row r="259" spans="1:14" s="78" customFormat="1" ht="15.75" customHeight="1" x14ac:dyDescent="0.25">
      <c r="A259" s="139"/>
      <c r="B259" s="151"/>
      <c r="C259" s="72" t="s">
        <v>26</v>
      </c>
      <c r="D259" s="84" t="s">
        <v>16</v>
      </c>
      <c r="E259" s="74">
        <v>12</v>
      </c>
      <c r="F259" s="85">
        <v>0.55000000000000004</v>
      </c>
      <c r="G259" s="79" t="s">
        <v>13</v>
      </c>
      <c r="H259" s="80">
        <f t="shared" si="203"/>
        <v>22</v>
      </c>
      <c r="I259" s="115">
        <v>21</v>
      </c>
      <c r="J259" s="116">
        <f t="shared" si="204"/>
        <v>462</v>
      </c>
      <c r="K259" s="129">
        <f t="shared" si="205"/>
        <v>41.072429999999997</v>
      </c>
      <c r="L259" s="130">
        <f t="shared" si="206"/>
        <v>903.59345999999994</v>
      </c>
      <c r="N259" s="71">
        <f t="shared" si="174"/>
        <v>1.95583</v>
      </c>
    </row>
    <row r="260" spans="1:14" s="78" customFormat="1" ht="15.75" customHeight="1" x14ac:dyDescent="0.25">
      <c r="A260" s="139"/>
      <c r="B260" s="151"/>
      <c r="C260" s="72" t="s">
        <v>61</v>
      </c>
      <c r="D260" s="84" t="s">
        <v>16</v>
      </c>
      <c r="E260" s="74">
        <v>4</v>
      </c>
      <c r="F260" s="85">
        <v>0.55000000000000004</v>
      </c>
      <c r="G260" s="79" t="s">
        <v>13</v>
      </c>
      <c r="H260" s="80">
        <f t="shared" si="203"/>
        <v>7</v>
      </c>
      <c r="I260" s="115">
        <v>21</v>
      </c>
      <c r="J260" s="116">
        <f t="shared" si="204"/>
        <v>147</v>
      </c>
      <c r="K260" s="129">
        <f t="shared" si="205"/>
        <v>41.072429999999997</v>
      </c>
      <c r="L260" s="130">
        <f t="shared" si="206"/>
        <v>287.50700999999998</v>
      </c>
      <c r="N260" s="71">
        <f t="shared" si="174"/>
        <v>1.95583</v>
      </c>
    </row>
    <row r="261" spans="1:14" s="78" customFormat="1" ht="15.75" customHeight="1" x14ac:dyDescent="0.25">
      <c r="A261" s="139"/>
      <c r="B261" s="151"/>
      <c r="C261" s="72" t="s">
        <v>40</v>
      </c>
      <c r="D261" s="84" t="s">
        <v>16</v>
      </c>
      <c r="E261" s="74">
        <v>2</v>
      </c>
      <c r="F261" s="85">
        <v>0.55000000000000004</v>
      </c>
      <c r="G261" s="79" t="s">
        <v>13</v>
      </c>
      <c r="H261" s="80">
        <f t="shared" si="203"/>
        <v>4</v>
      </c>
      <c r="I261" s="115">
        <v>14</v>
      </c>
      <c r="J261" s="116">
        <f t="shared" si="204"/>
        <v>56</v>
      </c>
      <c r="K261" s="129">
        <f t="shared" si="205"/>
        <v>27.381619999999998</v>
      </c>
      <c r="L261" s="130">
        <f t="shared" si="206"/>
        <v>109.52647999999999</v>
      </c>
      <c r="N261" s="71">
        <f t="shared" si="174"/>
        <v>1.95583</v>
      </c>
    </row>
    <row r="262" spans="1:14" s="78" customFormat="1" ht="15.75" customHeight="1" x14ac:dyDescent="0.25">
      <c r="A262" s="139"/>
      <c r="B262" s="151"/>
      <c r="C262" s="72" t="s">
        <v>39</v>
      </c>
      <c r="D262" s="84" t="s">
        <v>16</v>
      </c>
      <c r="E262" s="74">
        <v>13</v>
      </c>
      <c r="F262" s="85">
        <v>0.55000000000000004</v>
      </c>
      <c r="G262" s="79" t="s">
        <v>13</v>
      </c>
      <c r="H262" s="80">
        <f t="shared" si="203"/>
        <v>24</v>
      </c>
      <c r="I262" s="115">
        <v>21</v>
      </c>
      <c r="J262" s="116">
        <f t="shared" si="204"/>
        <v>504</v>
      </c>
      <c r="K262" s="129">
        <f t="shared" si="205"/>
        <v>41.072429999999997</v>
      </c>
      <c r="L262" s="130">
        <f t="shared" si="206"/>
        <v>985.73831999999993</v>
      </c>
      <c r="N262" s="71">
        <f t="shared" si="174"/>
        <v>1.95583</v>
      </c>
    </row>
    <row r="263" spans="1:14" s="78" customFormat="1" ht="12.75" customHeight="1" x14ac:dyDescent="0.25">
      <c r="A263" s="139"/>
      <c r="B263" s="151"/>
      <c r="C263" s="81"/>
      <c r="D263" s="82" t="s">
        <v>25</v>
      </c>
      <c r="E263" s="74">
        <f>SUM(E257:E262)</f>
        <v>198</v>
      </c>
      <c r="F263" s="75"/>
      <c r="G263" s="79"/>
      <c r="H263" s="83">
        <f>SUM(H257:H262)</f>
        <v>360</v>
      </c>
      <c r="I263" s="120"/>
      <c r="J263" s="121">
        <f>SUM(J257:J262)</f>
        <v>7532</v>
      </c>
      <c r="K263" s="133"/>
      <c r="L263" s="134">
        <f>SUM(L257:L262)</f>
        <v>14731.31156</v>
      </c>
      <c r="N263" s="71">
        <f t="shared" si="174"/>
        <v>1.95583</v>
      </c>
    </row>
    <row r="264" spans="1:14" s="78" customFormat="1" ht="13.5" customHeight="1" x14ac:dyDescent="0.3">
      <c r="A264" s="139"/>
      <c r="B264" s="142"/>
      <c r="C264" s="145" t="s">
        <v>63</v>
      </c>
      <c r="D264" s="146"/>
      <c r="E264" s="86">
        <f>SUM(E263,E235,E214,E256,,E242,E221,E249,E228)</f>
        <v>571</v>
      </c>
      <c r="F264" s="87"/>
      <c r="G264" s="88"/>
      <c r="H264" s="63"/>
      <c r="I264" s="120"/>
      <c r="J264" s="122">
        <f>SUM(J263,J235,J214,J256,,J242,J221,J249,J228)</f>
        <v>22208</v>
      </c>
      <c r="K264" s="133"/>
      <c r="L264" s="135">
        <f>SUM(L263,L235,L214,L256,,L242,L221,L249,L228)</f>
        <v>43435.072639999999</v>
      </c>
      <c r="N264" s="71">
        <f t="shared" ref="N264:N298" si="207">L264/J264</f>
        <v>1.95583</v>
      </c>
    </row>
    <row r="265" spans="1:14" s="78" customFormat="1" ht="15.75" customHeight="1" x14ac:dyDescent="0.25">
      <c r="A265" s="139"/>
      <c r="B265" s="142" t="s">
        <v>66</v>
      </c>
      <c r="C265" s="72" t="s">
        <v>24</v>
      </c>
      <c r="D265" s="73" t="s">
        <v>10</v>
      </c>
      <c r="E265" s="74">
        <v>0</v>
      </c>
      <c r="F265" s="75"/>
      <c r="G265" s="76" t="s">
        <v>11</v>
      </c>
      <c r="H265" s="77">
        <f>E265</f>
        <v>0</v>
      </c>
      <c r="I265" s="115">
        <v>48</v>
      </c>
      <c r="J265" s="116">
        <f t="shared" ref="J265:J267" si="208">H265*I265</f>
        <v>0</v>
      </c>
      <c r="K265" s="129">
        <f t="shared" ref="K265:K267" si="209">I265*1.95583</f>
        <v>93.879840000000002</v>
      </c>
      <c r="L265" s="130">
        <f t="shared" ref="L265:L267" si="210">H265*K265</f>
        <v>0</v>
      </c>
      <c r="N265" s="71" t="e">
        <f t="shared" si="207"/>
        <v>#DIV/0!</v>
      </c>
    </row>
    <row r="266" spans="1:14" s="78" customFormat="1" ht="15.75" customHeight="1" x14ac:dyDescent="0.25">
      <c r="A266" s="139"/>
      <c r="B266" s="141"/>
      <c r="C266" s="72" t="s">
        <v>26</v>
      </c>
      <c r="D266" s="73" t="s">
        <v>10</v>
      </c>
      <c r="E266" s="74">
        <v>0</v>
      </c>
      <c r="F266" s="75"/>
      <c r="G266" s="79" t="s">
        <v>11</v>
      </c>
      <c r="H266" s="80">
        <f>E266</f>
        <v>0</v>
      </c>
      <c r="I266" s="115">
        <v>46</v>
      </c>
      <c r="J266" s="116">
        <f t="shared" si="208"/>
        <v>0</v>
      </c>
      <c r="K266" s="129">
        <f t="shared" si="209"/>
        <v>89.968180000000004</v>
      </c>
      <c r="L266" s="130">
        <f t="shared" si="210"/>
        <v>0</v>
      </c>
      <c r="N266" s="71" t="e">
        <f t="shared" si="207"/>
        <v>#DIV/0!</v>
      </c>
    </row>
    <row r="267" spans="1:14" s="78" customFormat="1" ht="15.75" customHeight="1" x14ac:dyDescent="0.25">
      <c r="A267" s="139"/>
      <c r="B267" s="141"/>
      <c r="C267" s="72" t="s">
        <v>17</v>
      </c>
      <c r="D267" s="73" t="s">
        <v>10</v>
      </c>
      <c r="E267" s="74">
        <v>0</v>
      </c>
      <c r="F267" s="75"/>
      <c r="G267" s="79" t="s">
        <v>11</v>
      </c>
      <c r="H267" s="80">
        <f>E267</f>
        <v>0</v>
      </c>
      <c r="I267" s="115">
        <v>48</v>
      </c>
      <c r="J267" s="116">
        <f t="shared" si="208"/>
        <v>0</v>
      </c>
      <c r="K267" s="129">
        <f t="shared" si="209"/>
        <v>93.879840000000002</v>
      </c>
      <c r="L267" s="130">
        <f t="shared" si="210"/>
        <v>0</v>
      </c>
      <c r="N267" s="71" t="e">
        <f t="shared" si="207"/>
        <v>#DIV/0!</v>
      </c>
    </row>
    <row r="268" spans="1:14" s="78" customFormat="1" ht="12.75" customHeight="1" x14ac:dyDescent="0.25">
      <c r="A268" s="139"/>
      <c r="B268" s="141"/>
      <c r="C268" s="81"/>
      <c r="D268" s="82" t="s">
        <v>25</v>
      </c>
      <c r="E268" s="74">
        <f>SUM(E265:E267)</f>
        <v>0</v>
      </c>
      <c r="F268" s="75"/>
      <c r="G268" s="79"/>
      <c r="H268" s="83">
        <f>SUM(H265:H267)</f>
        <v>0</v>
      </c>
      <c r="I268" s="120"/>
      <c r="J268" s="121">
        <f>SUM(J265:J267)</f>
        <v>0</v>
      </c>
      <c r="K268" s="133"/>
      <c r="L268" s="134">
        <f>SUM(L265:L267)</f>
        <v>0</v>
      </c>
      <c r="N268" s="71" t="e">
        <f t="shared" si="207"/>
        <v>#DIV/0!</v>
      </c>
    </row>
    <row r="269" spans="1:14" s="78" customFormat="1" ht="15.75" customHeight="1" x14ac:dyDescent="0.25">
      <c r="A269" s="139"/>
      <c r="B269" s="141"/>
      <c r="C269" s="72" t="s">
        <v>24</v>
      </c>
      <c r="D269" s="73" t="s">
        <v>12</v>
      </c>
      <c r="E269" s="74">
        <v>0</v>
      </c>
      <c r="F269" s="75"/>
      <c r="G269" s="79" t="s">
        <v>11</v>
      </c>
      <c r="H269" s="80">
        <f>E269</f>
        <v>0</v>
      </c>
      <c r="I269" s="115">
        <v>43</v>
      </c>
      <c r="J269" s="116">
        <f t="shared" ref="J269:J271" si="211">H269*I269</f>
        <v>0</v>
      </c>
      <c r="K269" s="129">
        <f>I269*1.95583</f>
        <v>84.10069</v>
      </c>
      <c r="L269" s="130">
        <f>H269*K269</f>
        <v>0</v>
      </c>
      <c r="N269" s="71" t="e">
        <f t="shared" si="207"/>
        <v>#DIV/0!</v>
      </c>
    </row>
    <row r="270" spans="1:14" s="78" customFormat="1" ht="15.75" customHeight="1" x14ac:dyDescent="0.25">
      <c r="A270" s="139"/>
      <c r="B270" s="141"/>
      <c r="C270" s="72" t="s">
        <v>26</v>
      </c>
      <c r="D270" s="73" t="s">
        <v>12</v>
      </c>
      <c r="E270" s="74">
        <v>0</v>
      </c>
      <c r="F270" s="75"/>
      <c r="G270" s="79" t="s">
        <v>11</v>
      </c>
      <c r="H270" s="80">
        <f>E270</f>
        <v>0</v>
      </c>
      <c r="I270" s="115">
        <v>43</v>
      </c>
      <c r="J270" s="116">
        <f t="shared" si="211"/>
        <v>0</v>
      </c>
      <c r="K270" s="129">
        <f t="shared" ref="K270:K271" si="212">I270*1.95583</f>
        <v>84.10069</v>
      </c>
      <c r="L270" s="130">
        <f t="shared" ref="L270:L271" si="213">H270*K270</f>
        <v>0</v>
      </c>
      <c r="N270" s="71" t="e">
        <f t="shared" si="207"/>
        <v>#DIV/0!</v>
      </c>
    </row>
    <row r="271" spans="1:14" s="78" customFormat="1" ht="15.75" customHeight="1" x14ac:dyDescent="0.25">
      <c r="A271" s="139"/>
      <c r="B271" s="141"/>
      <c r="C271" s="72" t="s">
        <v>17</v>
      </c>
      <c r="D271" s="73" t="s">
        <v>12</v>
      </c>
      <c r="E271" s="74">
        <v>1</v>
      </c>
      <c r="F271" s="75"/>
      <c r="G271" s="79" t="s">
        <v>11</v>
      </c>
      <c r="H271" s="80">
        <f>E271</f>
        <v>1</v>
      </c>
      <c r="I271" s="115">
        <v>43</v>
      </c>
      <c r="J271" s="116">
        <f t="shared" si="211"/>
        <v>43</v>
      </c>
      <c r="K271" s="129">
        <f t="shared" si="212"/>
        <v>84.10069</v>
      </c>
      <c r="L271" s="130">
        <f t="shared" si="213"/>
        <v>84.10069</v>
      </c>
      <c r="N271" s="71">
        <f t="shared" si="207"/>
        <v>1.95583</v>
      </c>
    </row>
    <row r="272" spans="1:14" s="78" customFormat="1" ht="12.75" customHeight="1" x14ac:dyDescent="0.25">
      <c r="A272" s="139"/>
      <c r="B272" s="141"/>
      <c r="C272" s="81"/>
      <c r="D272" s="82" t="s">
        <v>25</v>
      </c>
      <c r="E272" s="74">
        <f>SUM(E269:E271)</f>
        <v>1</v>
      </c>
      <c r="F272" s="75"/>
      <c r="G272" s="79"/>
      <c r="H272" s="83">
        <f>SUM(H269:H271)</f>
        <v>1</v>
      </c>
      <c r="I272" s="120"/>
      <c r="J272" s="121">
        <f>SUM(J269:J271)</f>
        <v>43</v>
      </c>
      <c r="K272" s="133"/>
      <c r="L272" s="134">
        <f>SUM(L269:L271)</f>
        <v>84.10069</v>
      </c>
      <c r="N272" s="71">
        <f t="shared" si="207"/>
        <v>1.95583</v>
      </c>
    </row>
    <row r="273" spans="1:14" s="78" customFormat="1" ht="15.75" customHeight="1" x14ac:dyDescent="0.25">
      <c r="A273" s="139"/>
      <c r="B273" s="141"/>
      <c r="C273" s="72" t="s">
        <v>24</v>
      </c>
      <c r="D273" s="84" t="s">
        <v>37</v>
      </c>
      <c r="E273" s="74">
        <v>0</v>
      </c>
      <c r="F273" s="85">
        <v>0.6</v>
      </c>
      <c r="G273" s="79" t="s">
        <v>13</v>
      </c>
      <c r="H273" s="80">
        <f>ROUND(E273/F273,0)</f>
        <v>0</v>
      </c>
      <c r="I273" s="115">
        <v>25</v>
      </c>
      <c r="J273" s="116">
        <f t="shared" ref="J273:J275" si="214">H273*I273</f>
        <v>0</v>
      </c>
      <c r="K273" s="129">
        <f t="shared" ref="K273:K275" si="215">I273*1.95583</f>
        <v>48.89575</v>
      </c>
      <c r="L273" s="130">
        <f t="shared" ref="L273:L275" si="216">H273*K273</f>
        <v>0</v>
      </c>
      <c r="N273" s="71" t="e">
        <f t="shared" si="207"/>
        <v>#DIV/0!</v>
      </c>
    </row>
    <row r="274" spans="1:14" s="78" customFormat="1" ht="15.75" customHeight="1" x14ac:dyDescent="0.25">
      <c r="A274" s="139"/>
      <c r="B274" s="141"/>
      <c r="C274" s="72" t="s">
        <v>26</v>
      </c>
      <c r="D274" s="84" t="s">
        <v>37</v>
      </c>
      <c r="E274" s="74">
        <v>0</v>
      </c>
      <c r="F274" s="85">
        <v>0.6</v>
      </c>
      <c r="G274" s="79" t="s">
        <v>13</v>
      </c>
      <c r="H274" s="80">
        <f>ROUND(E274/F274,0)</f>
        <v>0</v>
      </c>
      <c r="I274" s="115">
        <v>25</v>
      </c>
      <c r="J274" s="116">
        <f t="shared" si="214"/>
        <v>0</v>
      </c>
      <c r="K274" s="129">
        <f t="shared" si="215"/>
        <v>48.89575</v>
      </c>
      <c r="L274" s="130">
        <f t="shared" si="216"/>
        <v>0</v>
      </c>
      <c r="N274" s="71" t="e">
        <f t="shared" si="207"/>
        <v>#DIV/0!</v>
      </c>
    </row>
    <row r="275" spans="1:14" s="78" customFormat="1" ht="15.75" customHeight="1" x14ac:dyDescent="0.25">
      <c r="A275" s="139"/>
      <c r="B275" s="141"/>
      <c r="C275" s="72" t="s">
        <v>17</v>
      </c>
      <c r="D275" s="84" t="s">
        <v>37</v>
      </c>
      <c r="E275" s="74">
        <v>1</v>
      </c>
      <c r="F275" s="85">
        <v>0.6</v>
      </c>
      <c r="G275" s="79" t="s">
        <v>13</v>
      </c>
      <c r="H275" s="80">
        <f>ROUND(E275/F275,0)</f>
        <v>2</v>
      </c>
      <c r="I275" s="115">
        <v>25</v>
      </c>
      <c r="J275" s="116">
        <f t="shared" si="214"/>
        <v>50</v>
      </c>
      <c r="K275" s="129">
        <f t="shared" si="215"/>
        <v>48.89575</v>
      </c>
      <c r="L275" s="130">
        <f t="shared" si="216"/>
        <v>97.791499999999999</v>
      </c>
      <c r="N275" s="71">
        <f t="shared" si="207"/>
        <v>1.95583</v>
      </c>
    </row>
    <row r="276" spans="1:14" s="78" customFormat="1" ht="12.75" customHeight="1" x14ac:dyDescent="0.25">
      <c r="A276" s="139"/>
      <c r="B276" s="141"/>
      <c r="C276" s="81"/>
      <c r="D276" s="82" t="s">
        <v>25</v>
      </c>
      <c r="E276" s="74">
        <f>SUM(E273:E275)</f>
        <v>1</v>
      </c>
      <c r="F276" s="85"/>
      <c r="G276" s="79"/>
      <c r="H276" s="83">
        <f>SUM(H273:H275)</f>
        <v>2</v>
      </c>
      <c r="I276" s="120"/>
      <c r="J276" s="121">
        <f>SUM(J273:J275)</f>
        <v>50</v>
      </c>
      <c r="K276" s="133"/>
      <c r="L276" s="134">
        <f>SUM(L273:L275)</f>
        <v>97.791499999999999</v>
      </c>
      <c r="N276" s="71">
        <f t="shared" si="207"/>
        <v>1.95583</v>
      </c>
    </row>
    <row r="277" spans="1:14" s="78" customFormat="1" ht="15.75" customHeight="1" x14ac:dyDescent="0.25">
      <c r="A277" s="139"/>
      <c r="B277" s="141"/>
      <c r="C277" s="72" t="s">
        <v>24</v>
      </c>
      <c r="D277" s="84" t="s">
        <v>14</v>
      </c>
      <c r="E277" s="74">
        <v>0</v>
      </c>
      <c r="F277" s="85">
        <v>0.6</v>
      </c>
      <c r="G277" s="79" t="s">
        <v>13</v>
      </c>
      <c r="H277" s="80">
        <f>ROUND(E277/F277,0)</f>
        <v>0</v>
      </c>
      <c r="I277" s="115">
        <v>23</v>
      </c>
      <c r="J277" s="116">
        <f t="shared" ref="J277:J279" si="217">H277*I277</f>
        <v>0</v>
      </c>
      <c r="K277" s="129">
        <f t="shared" ref="K277:K279" si="218">I277*1.95583</f>
        <v>44.984090000000002</v>
      </c>
      <c r="L277" s="130">
        <f t="shared" ref="L277:L279" si="219">H277*K277</f>
        <v>0</v>
      </c>
      <c r="N277" s="71" t="e">
        <f t="shared" si="207"/>
        <v>#DIV/0!</v>
      </c>
    </row>
    <row r="278" spans="1:14" s="78" customFormat="1" ht="15.75" customHeight="1" x14ac:dyDescent="0.25">
      <c r="A278" s="139"/>
      <c r="B278" s="141"/>
      <c r="C278" s="72" t="s">
        <v>26</v>
      </c>
      <c r="D278" s="84" t="s">
        <v>14</v>
      </c>
      <c r="E278" s="74">
        <v>0</v>
      </c>
      <c r="F278" s="85">
        <v>0.6</v>
      </c>
      <c r="G278" s="79" t="s">
        <v>13</v>
      </c>
      <c r="H278" s="80">
        <f>ROUND(E278/F278,0)</f>
        <v>0</v>
      </c>
      <c r="I278" s="115">
        <v>23</v>
      </c>
      <c r="J278" s="116">
        <f t="shared" si="217"/>
        <v>0</v>
      </c>
      <c r="K278" s="129">
        <f t="shared" si="218"/>
        <v>44.984090000000002</v>
      </c>
      <c r="L278" s="130">
        <f t="shared" si="219"/>
        <v>0</v>
      </c>
      <c r="N278" s="71" t="e">
        <f t="shared" si="207"/>
        <v>#DIV/0!</v>
      </c>
    </row>
    <row r="279" spans="1:14" s="78" customFormat="1" ht="15.75" customHeight="1" x14ac:dyDescent="0.25">
      <c r="A279" s="139"/>
      <c r="B279" s="141"/>
      <c r="C279" s="72" t="s">
        <v>17</v>
      </c>
      <c r="D279" s="84" t="s">
        <v>14</v>
      </c>
      <c r="E279" s="74">
        <v>0</v>
      </c>
      <c r="F279" s="85">
        <v>0.6</v>
      </c>
      <c r="G279" s="79" t="s">
        <v>13</v>
      </c>
      <c r="H279" s="80">
        <f>ROUND(E279/F279,0)</f>
        <v>0</v>
      </c>
      <c r="I279" s="115">
        <v>23</v>
      </c>
      <c r="J279" s="116">
        <f t="shared" si="217"/>
        <v>0</v>
      </c>
      <c r="K279" s="129">
        <f t="shared" si="218"/>
        <v>44.984090000000002</v>
      </c>
      <c r="L279" s="130">
        <f t="shared" si="219"/>
        <v>0</v>
      </c>
      <c r="N279" s="71" t="e">
        <f t="shared" si="207"/>
        <v>#DIV/0!</v>
      </c>
    </row>
    <row r="280" spans="1:14" s="78" customFormat="1" ht="12.75" customHeight="1" x14ac:dyDescent="0.25">
      <c r="A280" s="139"/>
      <c r="B280" s="141"/>
      <c r="C280" s="81"/>
      <c r="D280" s="82" t="s">
        <v>25</v>
      </c>
      <c r="E280" s="74">
        <f>SUM(E277:E279)</f>
        <v>0</v>
      </c>
      <c r="F280" s="85"/>
      <c r="G280" s="79"/>
      <c r="H280" s="83">
        <f>SUM(H277:H279)</f>
        <v>0</v>
      </c>
      <c r="I280" s="120"/>
      <c r="J280" s="121">
        <f>SUM(J277:J279)</f>
        <v>0</v>
      </c>
      <c r="K280" s="133"/>
      <c r="L280" s="134">
        <f>SUM(L277:L279)</f>
        <v>0</v>
      </c>
      <c r="N280" s="71" t="e">
        <f t="shared" si="207"/>
        <v>#DIV/0!</v>
      </c>
    </row>
    <row r="281" spans="1:14" s="78" customFormat="1" ht="15.75" customHeight="1" x14ac:dyDescent="0.25">
      <c r="A281" s="139"/>
      <c r="B281" s="141"/>
      <c r="C281" s="72" t="s">
        <v>24</v>
      </c>
      <c r="D281" s="84" t="s">
        <v>15</v>
      </c>
      <c r="E281" s="74">
        <v>0</v>
      </c>
      <c r="F281" s="85">
        <v>0.6</v>
      </c>
      <c r="G281" s="79" t="s">
        <v>13</v>
      </c>
      <c r="H281" s="80">
        <f>ROUND(E281/F281,0)</f>
        <v>0</v>
      </c>
      <c r="I281" s="115">
        <v>21</v>
      </c>
      <c r="J281" s="116">
        <f t="shared" ref="J281:J283" si="220">H281*I281</f>
        <v>0</v>
      </c>
      <c r="K281" s="129">
        <f t="shared" ref="K281:K283" si="221">I281*1.95583</f>
        <v>41.072429999999997</v>
      </c>
      <c r="L281" s="130">
        <f t="shared" ref="L281:L283" si="222">H281*K281</f>
        <v>0</v>
      </c>
      <c r="N281" s="71" t="e">
        <f t="shared" si="207"/>
        <v>#DIV/0!</v>
      </c>
    </row>
    <row r="282" spans="1:14" s="78" customFormat="1" ht="15.75" customHeight="1" x14ac:dyDescent="0.25">
      <c r="A282" s="139"/>
      <c r="B282" s="141"/>
      <c r="C282" s="72" t="s">
        <v>26</v>
      </c>
      <c r="D282" s="84" t="s">
        <v>15</v>
      </c>
      <c r="E282" s="74">
        <v>0</v>
      </c>
      <c r="F282" s="85">
        <v>0.6</v>
      </c>
      <c r="G282" s="79" t="s">
        <v>13</v>
      </c>
      <c r="H282" s="80">
        <f>ROUND(E282/F282,0)</f>
        <v>0</v>
      </c>
      <c r="I282" s="115">
        <v>21</v>
      </c>
      <c r="J282" s="116">
        <f t="shared" si="220"/>
        <v>0</v>
      </c>
      <c r="K282" s="129">
        <f t="shared" si="221"/>
        <v>41.072429999999997</v>
      </c>
      <c r="L282" s="130">
        <f t="shared" si="222"/>
        <v>0</v>
      </c>
      <c r="N282" s="71" t="e">
        <f t="shared" si="207"/>
        <v>#DIV/0!</v>
      </c>
    </row>
    <row r="283" spans="1:14" s="78" customFormat="1" ht="15.75" customHeight="1" x14ac:dyDescent="0.25">
      <c r="A283" s="139"/>
      <c r="B283" s="141"/>
      <c r="C283" s="72" t="s">
        <v>17</v>
      </c>
      <c r="D283" s="84" t="s">
        <v>15</v>
      </c>
      <c r="E283" s="74">
        <v>0</v>
      </c>
      <c r="F283" s="85">
        <v>0.6</v>
      </c>
      <c r="G283" s="79" t="s">
        <v>13</v>
      </c>
      <c r="H283" s="80">
        <f>ROUND(E283/F283,0)</f>
        <v>0</v>
      </c>
      <c r="I283" s="115">
        <v>21</v>
      </c>
      <c r="J283" s="116">
        <f t="shared" si="220"/>
        <v>0</v>
      </c>
      <c r="K283" s="129">
        <f t="shared" si="221"/>
        <v>41.072429999999997</v>
      </c>
      <c r="L283" s="130">
        <f t="shared" si="222"/>
        <v>0</v>
      </c>
      <c r="N283" s="71" t="e">
        <f t="shared" si="207"/>
        <v>#DIV/0!</v>
      </c>
    </row>
    <row r="284" spans="1:14" s="78" customFormat="1" ht="12.75" customHeight="1" x14ac:dyDescent="0.25">
      <c r="A284" s="139"/>
      <c r="B284" s="141"/>
      <c r="C284" s="81"/>
      <c r="D284" s="82" t="s">
        <v>25</v>
      </c>
      <c r="E284" s="74">
        <f>SUM(E281:E283)</f>
        <v>0</v>
      </c>
      <c r="F284" s="85"/>
      <c r="G284" s="79"/>
      <c r="H284" s="83">
        <f>SUM(H281:H283)</f>
        <v>0</v>
      </c>
      <c r="I284" s="120"/>
      <c r="J284" s="121">
        <f>SUM(J281:J283)</f>
        <v>0</v>
      </c>
      <c r="K284" s="133"/>
      <c r="L284" s="134">
        <f>SUM(L281:L283)</f>
        <v>0</v>
      </c>
      <c r="N284" s="71" t="e">
        <f t="shared" si="207"/>
        <v>#DIV/0!</v>
      </c>
    </row>
    <row r="285" spans="1:14" s="78" customFormat="1" ht="15.75" customHeight="1" x14ac:dyDescent="0.25">
      <c r="A285" s="139"/>
      <c r="B285" s="141"/>
      <c r="C285" s="72" t="s">
        <v>24</v>
      </c>
      <c r="D285" s="73" t="s">
        <v>38</v>
      </c>
      <c r="E285" s="74">
        <v>0</v>
      </c>
      <c r="F285" s="75"/>
      <c r="G285" s="79" t="s">
        <v>11</v>
      </c>
      <c r="H285" s="80">
        <f>E285</f>
        <v>0</v>
      </c>
      <c r="I285" s="115">
        <v>41</v>
      </c>
      <c r="J285" s="116">
        <f t="shared" ref="J285:J287" si="223">H285*I285</f>
        <v>0</v>
      </c>
      <c r="K285" s="129">
        <f t="shared" ref="K285:K287" si="224">I285*1.95583</f>
        <v>80.189030000000002</v>
      </c>
      <c r="L285" s="130">
        <f t="shared" ref="L285:L287" si="225">H285*K285</f>
        <v>0</v>
      </c>
      <c r="N285" s="71" t="e">
        <f t="shared" si="207"/>
        <v>#DIV/0!</v>
      </c>
    </row>
    <row r="286" spans="1:14" s="78" customFormat="1" ht="15.75" customHeight="1" x14ac:dyDescent="0.25">
      <c r="A286" s="139"/>
      <c r="B286" s="141"/>
      <c r="C286" s="72" t="s">
        <v>26</v>
      </c>
      <c r="D286" s="73" t="s">
        <v>38</v>
      </c>
      <c r="E286" s="74">
        <v>0</v>
      </c>
      <c r="F286" s="75"/>
      <c r="G286" s="79" t="s">
        <v>11</v>
      </c>
      <c r="H286" s="80">
        <f>E286</f>
        <v>0</v>
      </c>
      <c r="I286" s="115">
        <v>41</v>
      </c>
      <c r="J286" s="116">
        <f t="shared" si="223"/>
        <v>0</v>
      </c>
      <c r="K286" s="129">
        <f t="shared" si="224"/>
        <v>80.189030000000002</v>
      </c>
      <c r="L286" s="130">
        <f t="shared" si="225"/>
        <v>0</v>
      </c>
      <c r="N286" s="71" t="e">
        <f t="shared" si="207"/>
        <v>#DIV/0!</v>
      </c>
    </row>
    <row r="287" spans="1:14" s="78" customFormat="1" ht="15.75" customHeight="1" x14ac:dyDescent="0.25">
      <c r="A287" s="139"/>
      <c r="B287" s="141"/>
      <c r="C287" s="72" t="s">
        <v>17</v>
      </c>
      <c r="D287" s="73" t="s">
        <v>38</v>
      </c>
      <c r="E287" s="74">
        <v>1</v>
      </c>
      <c r="F287" s="75"/>
      <c r="G287" s="79" t="s">
        <v>11</v>
      </c>
      <c r="H287" s="80">
        <f>E287</f>
        <v>1</v>
      </c>
      <c r="I287" s="115">
        <v>41</v>
      </c>
      <c r="J287" s="116">
        <f t="shared" si="223"/>
        <v>41</v>
      </c>
      <c r="K287" s="129">
        <f t="shared" si="224"/>
        <v>80.189030000000002</v>
      </c>
      <c r="L287" s="130">
        <f t="shared" si="225"/>
        <v>80.189030000000002</v>
      </c>
      <c r="N287" s="71">
        <f t="shared" si="207"/>
        <v>1.95583</v>
      </c>
    </row>
    <row r="288" spans="1:14" s="78" customFormat="1" ht="12.75" customHeight="1" x14ac:dyDescent="0.25">
      <c r="A288" s="139"/>
      <c r="B288" s="141"/>
      <c r="C288" s="81"/>
      <c r="D288" s="82" t="s">
        <v>25</v>
      </c>
      <c r="E288" s="74">
        <f>SUM(E285:E287)</f>
        <v>1</v>
      </c>
      <c r="F288" s="75"/>
      <c r="G288" s="79"/>
      <c r="H288" s="83">
        <f>SUM(H285:H287)</f>
        <v>1</v>
      </c>
      <c r="I288" s="120"/>
      <c r="J288" s="121">
        <f>SUM(J285:J287)</f>
        <v>41</v>
      </c>
      <c r="K288" s="133"/>
      <c r="L288" s="134">
        <f>SUM(L285:L287)</f>
        <v>80.189030000000002</v>
      </c>
      <c r="N288" s="71">
        <f t="shared" si="207"/>
        <v>1.95583</v>
      </c>
    </row>
    <row r="289" spans="1:17" s="78" customFormat="1" ht="15.75" customHeight="1" x14ac:dyDescent="0.25">
      <c r="A289" s="139"/>
      <c r="B289" s="141"/>
      <c r="C289" s="72" t="s">
        <v>24</v>
      </c>
      <c r="D289" s="84" t="s">
        <v>28</v>
      </c>
      <c r="E289" s="74">
        <v>85</v>
      </c>
      <c r="F289" s="85">
        <v>0.6</v>
      </c>
      <c r="G289" s="79" t="s">
        <v>13</v>
      </c>
      <c r="H289" s="80">
        <f>ROUND(E289/F289,0)</f>
        <v>142</v>
      </c>
      <c r="I289" s="115">
        <v>21</v>
      </c>
      <c r="J289" s="116">
        <f t="shared" ref="J289:J291" si="226">H289*I289</f>
        <v>2982</v>
      </c>
      <c r="K289" s="129">
        <f t="shared" ref="K289:K291" si="227">I289*1.95583</f>
        <v>41.072429999999997</v>
      </c>
      <c r="L289" s="130">
        <f t="shared" ref="L289:L291" si="228">H289*K289</f>
        <v>5832.2850599999992</v>
      </c>
      <c r="N289" s="71">
        <f t="shared" si="207"/>
        <v>1.9558299999999997</v>
      </c>
    </row>
    <row r="290" spans="1:17" s="78" customFormat="1" ht="15.75" customHeight="1" x14ac:dyDescent="0.25">
      <c r="A290" s="139"/>
      <c r="B290" s="141"/>
      <c r="C290" s="72" t="s">
        <v>26</v>
      </c>
      <c r="D290" s="84" t="s">
        <v>28</v>
      </c>
      <c r="E290" s="74">
        <v>30</v>
      </c>
      <c r="F290" s="85">
        <v>0.6</v>
      </c>
      <c r="G290" s="79" t="s">
        <v>13</v>
      </c>
      <c r="H290" s="80">
        <f>ROUND(E290/F290,0)</f>
        <v>50</v>
      </c>
      <c r="I290" s="115">
        <v>21</v>
      </c>
      <c r="J290" s="116">
        <f t="shared" si="226"/>
        <v>1050</v>
      </c>
      <c r="K290" s="129">
        <f t="shared" si="227"/>
        <v>41.072429999999997</v>
      </c>
      <c r="L290" s="130">
        <f t="shared" si="228"/>
        <v>2053.6214999999997</v>
      </c>
      <c r="N290" s="71">
        <f t="shared" si="207"/>
        <v>1.9558299999999997</v>
      </c>
    </row>
    <row r="291" spans="1:17" s="78" customFormat="1" ht="15.75" customHeight="1" x14ac:dyDescent="0.25">
      <c r="A291" s="139"/>
      <c r="B291" s="141"/>
      <c r="C291" s="72" t="s">
        <v>17</v>
      </c>
      <c r="D291" s="84" t="s">
        <v>28</v>
      </c>
      <c r="E291" s="74">
        <v>10</v>
      </c>
      <c r="F291" s="85">
        <v>0.6</v>
      </c>
      <c r="G291" s="79" t="s">
        <v>13</v>
      </c>
      <c r="H291" s="80">
        <f>ROUND(E291/F291,0)</f>
        <v>17</v>
      </c>
      <c r="I291" s="115">
        <v>21</v>
      </c>
      <c r="J291" s="116">
        <f t="shared" si="226"/>
        <v>357</v>
      </c>
      <c r="K291" s="129">
        <f t="shared" si="227"/>
        <v>41.072429999999997</v>
      </c>
      <c r="L291" s="130">
        <f t="shared" si="228"/>
        <v>698.23130999999989</v>
      </c>
      <c r="N291" s="71">
        <f t="shared" si="207"/>
        <v>1.9558299999999997</v>
      </c>
    </row>
    <row r="292" spans="1:17" s="78" customFormat="1" ht="12.75" customHeight="1" x14ac:dyDescent="0.25">
      <c r="A292" s="139"/>
      <c r="B292" s="141"/>
      <c r="C292" s="81"/>
      <c r="D292" s="82" t="s">
        <v>25</v>
      </c>
      <c r="E292" s="74">
        <f>SUM(E289:E291)</f>
        <v>125</v>
      </c>
      <c r="F292" s="85"/>
      <c r="G292" s="79"/>
      <c r="H292" s="83">
        <f>SUM(H289:H291)</f>
        <v>209</v>
      </c>
      <c r="I292" s="120"/>
      <c r="J292" s="121">
        <f>SUM(J289:J291)</f>
        <v>4389</v>
      </c>
      <c r="K292" s="133"/>
      <c r="L292" s="134">
        <f>SUM(L289:L291)</f>
        <v>8584.1378699999987</v>
      </c>
      <c r="N292" s="71">
        <f t="shared" si="207"/>
        <v>1.9558299999999997</v>
      </c>
    </row>
    <row r="293" spans="1:17" s="78" customFormat="1" ht="15.75" customHeight="1" x14ac:dyDescent="0.25">
      <c r="A293" s="139"/>
      <c r="B293" s="141"/>
      <c r="C293" s="72" t="s">
        <v>24</v>
      </c>
      <c r="D293" s="84" t="s">
        <v>16</v>
      </c>
      <c r="E293" s="74">
        <v>85</v>
      </c>
      <c r="F293" s="85">
        <v>0.55000000000000004</v>
      </c>
      <c r="G293" s="79" t="s">
        <v>13</v>
      </c>
      <c r="H293" s="80">
        <f>ROUND(E293/F293,0)</f>
        <v>155</v>
      </c>
      <c r="I293" s="115">
        <v>21</v>
      </c>
      <c r="J293" s="116">
        <f t="shared" ref="J293:J295" si="229">H293*I293</f>
        <v>3255</v>
      </c>
      <c r="K293" s="129">
        <f t="shared" ref="K293:K295" si="230">I293*1.95583</f>
        <v>41.072429999999997</v>
      </c>
      <c r="L293" s="130">
        <f t="shared" ref="L293:L295" si="231">H293*K293</f>
        <v>6366.2266499999996</v>
      </c>
      <c r="N293" s="71">
        <f t="shared" si="207"/>
        <v>1.95583</v>
      </c>
    </row>
    <row r="294" spans="1:17" s="78" customFormat="1" ht="15.75" customHeight="1" x14ac:dyDescent="0.25">
      <c r="A294" s="139"/>
      <c r="B294" s="141"/>
      <c r="C294" s="72" t="s">
        <v>26</v>
      </c>
      <c r="D294" s="84" t="s">
        <v>16</v>
      </c>
      <c r="E294" s="74">
        <v>31</v>
      </c>
      <c r="F294" s="85">
        <v>0.55000000000000004</v>
      </c>
      <c r="G294" s="79" t="s">
        <v>13</v>
      </c>
      <c r="H294" s="80">
        <f>ROUND(E294/F294,0)</f>
        <v>56</v>
      </c>
      <c r="I294" s="115">
        <v>21</v>
      </c>
      <c r="J294" s="116">
        <f t="shared" si="229"/>
        <v>1176</v>
      </c>
      <c r="K294" s="129">
        <f t="shared" si="230"/>
        <v>41.072429999999997</v>
      </c>
      <c r="L294" s="130">
        <f t="shared" si="231"/>
        <v>2300.0560799999998</v>
      </c>
      <c r="N294" s="71">
        <f t="shared" si="207"/>
        <v>1.95583</v>
      </c>
    </row>
    <row r="295" spans="1:17" s="78" customFormat="1" ht="15.75" customHeight="1" x14ac:dyDescent="0.25">
      <c r="A295" s="139"/>
      <c r="B295" s="141"/>
      <c r="C295" s="72" t="s">
        <v>17</v>
      </c>
      <c r="D295" s="84" t="s">
        <v>16</v>
      </c>
      <c r="E295" s="74">
        <v>10</v>
      </c>
      <c r="F295" s="85">
        <v>0.55000000000000004</v>
      </c>
      <c r="G295" s="79" t="s">
        <v>13</v>
      </c>
      <c r="H295" s="80">
        <f>ROUND(E295/F295,0)</f>
        <v>18</v>
      </c>
      <c r="I295" s="115">
        <v>21</v>
      </c>
      <c r="J295" s="116">
        <f t="shared" si="229"/>
        <v>378</v>
      </c>
      <c r="K295" s="129">
        <f t="shared" si="230"/>
        <v>41.072429999999997</v>
      </c>
      <c r="L295" s="130">
        <f t="shared" si="231"/>
        <v>739.30373999999995</v>
      </c>
      <c r="N295" s="71">
        <f t="shared" si="207"/>
        <v>1.95583</v>
      </c>
    </row>
    <row r="296" spans="1:17" s="78" customFormat="1" ht="12.75" customHeight="1" x14ac:dyDescent="0.25">
      <c r="A296" s="139"/>
      <c r="B296" s="141"/>
      <c r="C296" s="81"/>
      <c r="D296" s="82" t="s">
        <v>25</v>
      </c>
      <c r="E296" s="74">
        <f>SUM(E293:E295)</f>
        <v>126</v>
      </c>
      <c r="F296" s="75"/>
      <c r="G296" s="79"/>
      <c r="H296" s="83">
        <f>SUM(H293:H295)</f>
        <v>229</v>
      </c>
      <c r="I296" s="120"/>
      <c r="J296" s="121">
        <f>SUM(J293:J295)</f>
        <v>4809</v>
      </c>
      <c r="K296" s="133"/>
      <c r="L296" s="134">
        <f>SUM(L293:L295)</f>
        <v>9405.5864699999984</v>
      </c>
      <c r="N296" s="71">
        <f t="shared" si="207"/>
        <v>1.9558299999999997</v>
      </c>
    </row>
    <row r="297" spans="1:17" s="78" customFormat="1" ht="13.5" customHeight="1" thickBot="1" x14ac:dyDescent="0.35">
      <c r="A297" s="139"/>
      <c r="B297" s="141"/>
      <c r="C297" s="145" t="s">
        <v>67</v>
      </c>
      <c r="D297" s="146"/>
      <c r="E297" s="86">
        <f>SUM(E296,E280,E268,E292,,E284,E272,E288,E276)</f>
        <v>254</v>
      </c>
      <c r="F297" s="87"/>
      <c r="G297" s="88"/>
      <c r="H297" s="63"/>
      <c r="I297" s="120"/>
      <c r="J297" s="122">
        <f>SUM(J296,J280,J268,J292,,J284,J272,J288,J276)</f>
        <v>9332</v>
      </c>
      <c r="K297" s="133"/>
      <c r="L297" s="135">
        <f>SUM(L296,L280,L268,L292,,L284,L272,L288,L276)</f>
        <v>18251.805559999997</v>
      </c>
      <c r="N297" s="71">
        <f t="shared" si="207"/>
        <v>1.9558299999999997</v>
      </c>
    </row>
    <row r="298" spans="1:17" s="20" customFormat="1" ht="13.5" customHeight="1" thickBot="1" x14ac:dyDescent="0.35">
      <c r="A298" s="140"/>
      <c r="B298" s="147" t="s">
        <v>70</v>
      </c>
      <c r="C298" s="148"/>
      <c r="D298" s="149"/>
      <c r="E298" s="21">
        <f>E297+E264+E207+E166+E133+E100+E67+E34+E25+E16</f>
        <v>3852</v>
      </c>
      <c r="F298" s="22"/>
      <c r="G298" s="58"/>
      <c r="H298" s="59"/>
      <c r="I298" s="123"/>
      <c r="J298" s="124">
        <f>J297+J264+J207+J166+J133+J100+J67+J34+J25+J16</f>
        <v>148258</v>
      </c>
      <c r="K298" s="136"/>
      <c r="L298" s="137">
        <f>L297+L264+L207+L166+L133+L100+L67+L34+L25+L16</f>
        <v>289967.44413999998</v>
      </c>
      <c r="M298" s="33"/>
      <c r="N298" s="71">
        <f t="shared" si="207"/>
        <v>1.95583</v>
      </c>
      <c r="O298" s="33"/>
    </row>
    <row r="299" spans="1:17" s="3" customFormat="1" ht="15" customHeight="1" x14ac:dyDescent="0.3">
      <c r="A299" s="2"/>
      <c r="B299" s="2"/>
      <c r="C299" s="2"/>
      <c r="D299" s="2"/>
      <c r="E299" s="12"/>
      <c r="F299" s="12"/>
      <c r="G299" s="12"/>
      <c r="H299" s="10"/>
      <c r="I299" s="34"/>
      <c r="J299" s="38"/>
      <c r="K299" s="34"/>
      <c r="L299" s="38"/>
      <c r="M299" s="1"/>
      <c r="N299" s="3">
        <f>J298/E298</f>
        <v>38.488577362409139</v>
      </c>
      <c r="O299" s="3">
        <f>L298/E298</f>
        <v>75.277114262720659</v>
      </c>
    </row>
    <row r="300" spans="1:17" x14ac:dyDescent="0.3">
      <c r="A300" s="11"/>
      <c r="B300" s="11"/>
      <c r="C300" s="11"/>
      <c r="D300" s="11"/>
      <c r="E300" s="11"/>
      <c r="F300" s="11"/>
      <c r="G300" s="11"/>
      <c r="H300" s="11"/>
      <c r="I300" s="125" t="s">
        <v>83</v>
      </c>
      <c r="J300" s="126">
        <f>J298*0.05</f>
        <v>7412.9000000000005</v>
      </c>
      <c r="K300" s="127"/>
      <c r="L300" s="128">
        <f>L298*0.05</f>
        <v>14498.372207</v>
      </c>
    </row>
    <row r="301" spans="1:17" x14ac:dyDescent="0.3">
      <c r="A301" s="11"/>
      <c r="B301" s="11"/>
      <c r="C301" s="11"/>
      <c r="D301" s="11"/>
      <c r="E301" s="11"/>
      <c r="F301" s="11"/>
      <c r="G301" s="11"/>
      <c r="H301" s="11"/>
      <c r="I301" s="125" t="s">
        <v>84</v>
      </c>
      <c r="J301" s="126">
        <f>J298*0.01</f>
        <v>1482.58</v>
      </c>
      <c r="K301" s="138"/>
      <c r="L301" s="202">
        <f>L298*0.01</f>
        <v>2899.6744414</v>
      </c>
      <c r="Q301">
        <f>L301/J301</f>
        <v>1.9558300000000002</v>
      </c>
    </row>
  </sheetData>
  <autoFilter ref="A5:L298" xr:uid="{00000000-0001-0000-0000-000000000000}"/>
  <mergeCells count="37">
    <mergeCell ref="A2:L2"/>
    <mergeCell ref="L5:L6"/>
    <mergeCell ref="D3:G3"/>
    <mergeCell ref="D4:E4"/>
    <mergeCell ref="K5:K6"/>
    <mergeCell ref="A5:A6"/>
    <mergeCell ref="B5:B6"/>
    <mergeCell ref="C5:C6"/>
    <mergeCell ref="G5:G6"/>
    <mergeCell ref="H5:H6"/>
    <mergeCell ref="I5:I6"/>
    <mergeCell ref="J5:J6"/>
    <mergeCell ref="D5:D6"/>
    <mergeCell ref="E5:E6"/>
    <mergeCell ref="F5:F6"/>
    <mergeCell ref="C207:D207"/>
    <mergeCell ref="B167:B207"/>
    <mergeCell ref="C264:D264"/>
    <mergeCell ref="B208:B264"/>
    <mergeCell ref="B265:B297"/>
    <mergeCell ref="C297:D297"/>
    <mergeCell ref="A8:A298"/>
    <mergeCell ref="B8:B16"/>
    <mergeCell ref="C16:D16"/>
    <mergeCell ref="B35:B67"/>
    <mergeCell ref="C67:D67"/>
    <mergeCell ref="B134:B166"/>
    <mergeCell ref="C166:D166"/>
    <mergeCell ref="B101:B133"/>
    <mergeCell ref="C133:D133"/>
    <mergeCell ref="B17:B25"/>
    <mergeCell ref="C25:D25"/>
    <mergeCell ref="B26:B34"/>
    <mergeCell ref="C34:D34"/>
    <mergeCell ref="B68:B100"/>
    <mergeCell ref="C100:D100"/>
    <mergeCell ref="B298:D298"/>
  </mergeCells>
  <pageMargins left="0.70866141732283472" right="0.70866141732283472" top="0.35433070866141736" bottom="0.35433070866141736" header="0" footer="0"/>
  <pageSetup paperSize="9" scale="6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14"/>
  <sheetViews>
    <sheetView workbookViewId="0">
      <selection activeCell="E5" sqref="E5:E6"/>
    </sheetView>
  </sheetViews>
  <sheetFormatPr defaultRowHeight="14.4" x14ac:dyDescent="0.3"/>
  <cols>
    <col min="1" max="1" width="10" style="5" customWidth="1"/>
    <col min="2" max="2" width="7.5546875" style="5" customWidth="1"/>
    <col min="3" max="3" width="7.88671875" style="5" customWidth="1"/>
    <col min="4" max="4" width="28.44140625" style="5" customWidth="1"/>
    <col min="5" max="6" width="10" style="5" customWidth="1"/>
    <col min="7" max="7" width="6.88671875" style="5" customWidth="1"/>
    <col min="8" max="8" width="10.109375" style="5" customWidth="1"/>
    <col min="9" max="9" width="9.109375" style="5" customWidth="1"/>
    <col min="10" max="10" width="10.44140625" style="6" customWidth="1"/>
    <col min="11" max="11" width="9.77734375" style="5" customWidth="1"/>
    <col min="12" max="12" width="10.21875" style="6" customWidth="1"/>
    <col min="14" max="15" width="0" hidden="1" customWidth="1"/>
  </cols>
  <sheetData>
    <row r="1" spans="1:14" x14ac:dyDescent="0.3">
      <c r="A1" s="11"/>
      <c r="B1" s="11"/>
      <c r="C1" s="11"/>
      <c r="D1" s="11"/>
      <c r="E1" s="11"/>
      <c r="F1" s="11"/>
      <c r="G1" s="11"/>
      <c r="H1" s="11"/>
      <c r="I1" s="11"/>
      <c r="K1" s="11"/>
    </row>
    <row r="2" spans="1:14" ht="25.8" customHeight="1" thickBot="1" x14ac:dyDescent="0.35">
      <c r="A2" s="152" t="s">
        <v>23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4"/>
    </row>
    <row r="3" spans="1:14" ht="24" customHeight="1" thickBot="1" x14ac:dyDescent="0.35">
      <c r="A3" s="182" t="s">
        <v>74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4"/>
    </row>
    <row r="4" spans="1:14" ht="5.4" customHeight="1" thickBot="1" x14ac:dyDescent="0.35">
      <c r="A4" s="7"/>
      <c r="B4" s="7"/>
      <c r="C4" s="7"/>
      <c r="D4" s="191"/>
      <c r="E4" s="191"/>
      <c r="F4" s="7"/>
      <c r="G4" s="7"/>
      <c r="H4" s="7"/>
      <c r="I4" s="11"/>
      <c r="K4" s="11"/>
    </row>
    <row r="5" spans="1:14" s="20" customFormat="1" ht="13.5" customHeight="1" x14ac:dyDescent="0.3">
      <c r="A5" s="163" t="s">
        <v>4</v>
      </c>
      <c r="B5" s="165" t="s">
        <v>20</v>
      </c>
      <c r="C5" s="167" t="s">
        <v>22</v>
      </c>
      <c r="D5" s="173" t="s">
        <v>0</v>
      </c>
      <c r="E5" s="175" t="s">
        <v>82</v>
      </c>
      <c r="F5" s="189" t="s">
        <v>18</v>
      </c>
      <c r="G5" s="169" t="s">
        <v>19</v>
      </c>
      <c r="H5" s="171" t="s">
        <v>21</v>
      </c>
      <c r="I5" s="185" t="s">
        <v>43</v>
      </c>
      <c r="J5" s="187" t="s">
        <v>44</v>
      </c>
      <c r="K5" s="185" t="s">
        <v>41</v>
      </c>
      <c r="L5" s="187" t="s">
        <v>42</v>
      </c>
    </row>
    <row r="6" spans="1:14" s="20" customFormat="1" ht="95.4" customHeight="1" thickBot="1" x14ac:dyDescent="0.35">
      <c r="A6" s="164"/>
      <c r="B6" s="166"/>
      <c r="C6" s="168"/>
      <c r="D6" s="174"/>
      <c r="E6" s="176"/>
      <c r="F6" s="190"/>
      <c r="G6" s="170"/>
      <c r="H6" s="172"/>
      <c r="I6" s="186"/>
      <c r="J6" s="188"/>
      <c r="K6" s="186"/>
      <c r="L6" s="188"/>
    </row>
    <row r="7" spans="1:14" s="29" customFormat="1" ht="12" customHeight="1" thickBot="1" x14ac:dyDescent="0.35">
      <c r="A7" s="30">
        <v>1</v>
      </c>
      <c r="B7" s="25">
        <f>A7+1</f>
        <v>2</v>
      </c>
      <c r="C7" s="23">
        <f t="shared" ref="C7:H7" si="0">B7+1</f>
        <v>3</v>
      </c>
      <c r="D7" s="24">
        <f t="shared" si="0"/>
        <v>4</v>
      </c>
      <c r="E7" s="25">
        <f t="shared" si="0"/>
        <v>5</v>
      </c>
      <c r="F7" s="26">
        <f>E7+1</f>
        <v>6</v>
      </c>
      <c r="G7" s="27">
        <f>F7+1</f>
        <v>7</v>
      </c>
      <c r="H7" s="28">
        <f t="shared" si="0"/>
        <v>8</v>
      </c>
      <c r="I7" s="28">
        <f t="shared" ref="I7" si="1">H7+1</f>
        <v>9</v>
      </c>
      <c r="J7" s="28">
        <f t="shared" ref="J7" si="2">I7+1</f>
        <v>10</v>
      </c>
      <c r="K7" s="28">
        <f t="shared" ref="K7" si="3">J7+1</f>
        <v>11</v>
      </c>
      <c r="L7" s="69">
        <f t="shared" ref="L7" si="4">K7+1</f>
        <v>12</v>
      </c>
    </row>
    <row r="8" spans="1:14" s="33" customFormat="1" ht="15.75" customHeight="1" x14ac:dyDescent="0.25">
      <c r="A8" s="139" t="s">
        <v>71</v>
      </c>
      <c r="B8" s="141" t="s">
        <v>64</v>
      </c>
      <c r="C8" s="42" t="s">
        <v>17</v>
      </c>
      <c r="D8" s="52" t="s">
        <v>10</v>
      </c>
      <c r="E8" s="43">
        <v>15</v>
      </c>
      <c r="F8" s="62"/>
      <c r="G8" s="32" t="s">
        <v>11</v>
      </c>
      <c r="H8" s="40">
        <f>E8</f>
        <v>15</v>
      </c>
      <c r="I8" s="89">
        <v>46</v>
      </c>
      <c r="J8" s="90">
        <f t="shared" ref="J8:J14" si="5">H8*I8</f>
        <v>690</v>
      </c>
      <c r="K8" s="91">
        <f>I8*1.95583</f>
        <v>89.968180000000004</v>
      </c>
      <c r="L8" s="92">
        <f>H8*K8</f>
        <v>1349.5227</v>
      </c>
      <c r="N8" s="71">
        <f t="shared" ref="N8:N15" si="6">L8/J8</f>
        <v>1.95583</v>
      </c>
    </row>
    <row r="9" spans="1:14" s="33" customFormat="1" ht="15.75" customHeight="1" x14ac:dyDescent="0.25">
      <c r="A9" s="139"/>
      <c r="B9" s="142"/>
      <c r="C9" s="42" t="s">
        <v>17</v>
      </c>
      <c r="D9" s="52" t="s">
        <v>12</v>
      </c>
      <c r="E9" s="43">
        <v>20</v>
      </c>
      <c r="F9" s="46"/>
      <c r="G9" s="32" t="s">
        <v>11</v>
      </c>
      <c r="H9" s="40">
        <f>E9</f>
        <v>20</v>
      </c>
      <c r="I9" s="93">
        <v>43</v>
      </c>
      <c r="J9" s="90">
        <f t="shared" si="5"/>
        <v>860</v>
      </c>
      <c r="K9" s="91">
        <f t="shared" ref="K9:K15" si="7">I9*1.95583</f>
        <v>84.10069</v>
      </c>
      <c r="L9" s="92">
        <f t="shared" ref="L9:L15" si="8">H9*K9</f>
        <v>1682.0137999999999</v>
      </c>
      <c r="N9" s="71">
        <f t="shared" si="6"/>
        <v>1.95583</v>
      </c>
    </row>
    <row r="10" spans="1:14" s="33" customFormat="1" ht="15.75" customHeight="1" x14ac:dyDescent="0.25">
      <c r="A10" s="139"/>
      <c r="B10" s="142"/>
      <c r="C10" s="42" t="s">
        <v>17</v>
      </c>
      <c r="D10" s="53" t="s">
        <v>37</v>
      </c>
      <c r="E10" s="44">
        <v>80</v>
      </c>
      <c r="F10" s="39">
        <v>0.6</v>
      </c>
      <c r="G10" s="32" t="s">
        <v>13</v>
      </c>
      <c r="H10" s="40">
        <f>ROUND(E10/F10,0)</f>
        <v>133</v>
      </c>
      <c r="I10" s="93">
        <v>25</v>
      </c>
      <c r="J10" s="90">
        <f t="shared" si="5"/>
        <v>3325</v>
      </c>
      <c r="K10" s="91">
        <f t="shared" si="7"/>
        <v>48.89575</v>
      </c>
      <c r="L10" s="92">
        <f t="shared" si="8"/>
        <v>6503.1347500000002</v>
      </c>
      <c r="N10" s="71">
        <f t="shared" si="6"/>
        <v>1.95583</v>
      </c>
    </row>
    <row r="11" spans="1:14" s="33" customFormat="1" ht="15.75" customHeight="1" x14ac:dyDescent="0.25">
      <c r="A11" s="139"/>
      <c r="B11" s="141"/>
      <c r="C11" s="42" t="s">
        <v>17</v>
      </c>
      <c r="D11" s="53" t="s">
        <v>14</v>
      </c>
      <c r="E11" s="44">
        <v>20</v>
      </c>
      <c r="F11" s="39">
        <v>0.6</v>
      </c>
      <c r="G11" s="32" t="s">
        <v>13</v>
      </c>
      <c r="H11" s="40">
        <f>ROUND(E11/F11,0)</f>
        <v>33</v>
      </c>
      <c r="I11" s="93">
        <v>23</v>
      </c>
      <c r="J11" s="90">
        <f t="shared" si="5"/>
        <v>759</v>
      </c>
      <c r="K11" s="91">
        <f t="shared" si="7"/>
        <v>44.984090000000002</v>
      </c>
      <c r="L11" s="92">
        <f t="shared" si="8"/>
        <v>1484.47497</v>
      </c>
      <c r="N11" s="71">
        <f t="shared" si="6"/>
        <v>1.95583</v>
      </c>
    </row>
    <row r="12" spans="1:14" s="33" customFormat="1" ht="15.75" customHeight="1" x14ac:dyDescent="0.25">
      <c r="A12" s="139"/>
      <c r="B12" s="141"/>
      <c r="C12" s="42" t="s">
        <v>17</v>
      </c>
      <c r="D12" s="53" t="s">
        <v>15</v>
      </c>
      <c r="E12" s="44">
        <v>0</v>
      </c>
      <c r="F12" s="39">
        <v>0.6</v>
      </c>
      <c r="G12" s="32" t="s">
        <v>13</v>
      </c>
      <c r="H12" s="40">
        <f>ROUND(E12/F12,0)</f>
        <v>0</v>
      </c>
      <c r="I12" s="93">
        <v>21</v>
      </c>
      <c r="J12" s="90">
        <f t="shared" si="5"/>
        <v>0</v>
      </c>
      <c r="K12" s="91">
        <f t="shared" si="7"/>
        <v>41.072429999999997</v>
      </c>
      <c r="L12" s="92">
        <f t="shared" si="8"/>
        <v>0</v>
      </c>
      <c r="N12" s="71" t="e">
        <f t="shared" si="6"/>
        <v>#DIV/0!</v>
      </c>
    </row>
    <row r="13" spans="1:14" s="33" customFormat="1" ht="15.75" customHeight="1" x14ac:dyDescent="0.25">
      <c r="A13" s="139"/>
      <c r="B13" s="141"/>
      <c r="C13" s="42" t="s">
        <v>17</v>
      </c>
      <c r="D13" s="52" t="s">
        <v>38</v>
      </c>
      <c r="E13" s="43">
        <v>35</v>
      </c>
      <c r="F13" s="46"/>
      <c r="G13" s="32" t="s">
        <v>11</v>
      </c>
      <c r="H13" s="40">
        <f>E13</f>
        <v>35</v>
      </c>
      <c r="I13" s="93">
        <v>41</v>
      </c>
      <c r="J13" s="90">
        <f t="shared" si="5"/>
        <v>1435</v>
      </c>
      <c r="K13" s="91">
        <f t="shared" si="7"/>
        <v>80.189030000000002</v>
      </c>
      <c r="L13" s="92">
        <f t="shared" si="8"/>
        <v>2806.6160500000001</v>
      </c>
      <c r="N13" s="71">
        <f t="shared" si="6"/>
        <v>1.95583</v>
      </c>
    </row>
    <row r="14" spans="1:14" s="33" customFormat="1" ht="15.75" customHeight="1" x14ac:dyDescent="0.25">
      <c r="A14" s="139"/>
      <c r="B14" s="141"/>
      <c r="C14" s="42" t="s">
        <v>17</v>
      </c>
      <c r="D14" s="53" t="s">
        <v>28</v>
      </c>
      <c r="E14" s="44">
        <v>100</v>
      </c>
      <c r="F14" s="39">
        <v>0.6</v>
      </c>
      <c r="G14" s="32" t="s">
        <v>13</v>
      </c>
      <c r="H14" s="40">
        <f>ROUND(E14/F14,0)</f>
        <v>167</v>
      </c>
      <c r="I14" s="93">
        <v>21</v>
      </c>
      <c r="J14" s="90">
        <f t="shared" si="5"/>
        <v>3507</v>
      </c>
      <c r="K14" s="91">
        <f t="shared" si="7"/>
        <v>41.072429999999997</v>
      </c>
      <c r="L14" s="92">
        <f t="shared" si="8"/>
        <v>6859.0958099999998</v>
      </c>
      <c r="N14" s="71">
        <f t="shared" si="6"/>
        <v>1.95583</v>
      </c>
    </row>
    <row r="15" spans="1:14" s="33" customFormat="1" ht="15.75" customHeight="1" x14ac:dyDescent="0.25">
      <c r="A15" s="139"/>
      <c r="B15" s="141"/>
      <c r="C15" s="42" t="s">
        <v>17</v>
      </c>
      <c r="D15" s="53" t="s">
        <v>16</v>
      </c>
      <c r="E15" s="44">
        <v>100</v>
      </c>
      <c r="F15" s="39">
        <v>0.55000000000000004</v>
      </c>
      <c r="G15" s="32" t="s">
        <v>13</v>
      </c>
      <c r="H15" s="40">
        <f>ROUND(E15/F15,0)</f>
        <v>182</v>
      </c>
      <c r="I15" s="93">
        <v>21</v>
      </c>
      <c r="J15" s="90">
        <f>H15*I15</f>
        <v>3822</v>
      </c>
      <c r="K15" s="91">
        <f t="shared" si="7"/>
        <v>41.072429999999997</v>
      </c>
      <c r="L15" s="92">
        <f t="shared" si="8"/>
        <v>7475.1822599999996</v>
      </c>
      <c r="N15" s="71">
        <f t="shared" si="6"/>
        <v>1.95583</v>
      </c>
    </row>
    <row r="16" spans="1:14" s="33" customFormat="1" ht="13.5" customHeight="1" x14ac:dyDescent="0.25">
      <c r="A16" s="139"/>
      <c r="B16" s="141"/>
      <c r="C16" s="143" t="s">
        <v>65</v>
      </c>
      <c r="D16" s="144"/>
      <c r="E16" s="45">
        <f>SUM(E8:E15)</f>
        <v>370</v>
      </c>
      <c r="F16" s="62"/>
      <c r="G16" s="45"/>
      <c r="H16" s="47"/>
      <c r="I16" s="94"/>
      <c r="J16" s="95">
        <f>SUM(J8:J15)</f>
        <v>14398</v>
      </c>
      <c r="K16" s="96"/>
      <c r="L16" s="97">
        <f>SUM(L8:L15)</f>
        <v>28160.04034</v>
      </c>
      <c r="N16" s="71">
        <f>L16/J16</f>
        <v>1.95583</v>
      </c>
    </row>
    <row r="17" spans="1:14" s="33" customFormat="1" ht="15.75" customHeight="1" x14ac:dyDescent="0.25">
      <c r="A17" s="139"/>
      <c r="B17" s="141" t="s">
        <v>49</v>
      </c>
      <c r="C17" s="42" t="s">
        <v>17</v>
      </c>
      <c r="D17" s="52" t="s">
        <v>10</v>
      </c>
      <c r="E17" s="43">
        <v>0</v>
      </c>
      <c r="F17" s="62"/>
      <c r="G17" s="32" t="s">
        <v>11</v>
      </c>
      <c r="H17" s="40">
        <f>E17</f>
        <v>0</v>
      </c>
      <c r="I17" s="89">
        <v>46</v>
      </c>
      <c r="J17" s="90">
        <f t="shared" ref="J17:J23" si="9">H17*I17</f>
        <v>0</v>
      </c>
      <c r="K17" s="91">
        <f>I17*1.95583</f>
        <v>89.968180000000004</v>
      </c>
      <c r="L17" s="92">
        <f>H17*K17</f>
        <v>0</v>
      </c>
      <c r="N17" s="71" t="e">
        <f t="shared" ref="N17:N24" si="10">L17/J17</f>
        <v>#DIV/0!</v>
      </c>
    </row>
    <row r="18" spans="1:14" s="33" customFormat="1" ht="15.75" customHeight="1" x14ac:dyDescent="0.25">
      <c r="A18" s="139"/>
      <c r="B18" s="142"/>
      <c r="C18" s="42" t="s">
        <v>17</v>
      </c>
      <c r="D18" s="52" t="s">
        <v>12</v>
      </c>
      <c r="E18" s="43">
        <v>0</v>
      </c>
      <c r="F18" s="46"/>
      <c r="G18" s="32" t="s">
        <v>11</v>
      </c>
      <c r="H18" s="40">
        <f>E18</f>
        <v>0</v>
      </c>
      <c r="I18" s="93">
        <v>43</v>
      </c>
      <c r="J18" s="90">
        <f t="shared" si="9"/>
        <v>0</v>
      </c>
      <c r="K18" s="91">
        <f t="shared" ref="K18:K24" si="11">I18*1.95583</f>
        <v>84.10069</v>
      </c>
      <c r="L18" s="92">
        <f t="shared" ref="L18:L24" si="12">H18*K18</f>
        <v>0</v>
      </c>
      <c r="N18" s="71" t="e">
        <f t="shared" si="10"/>
        <v>#DIV/0!</v>
      </c>
    </row>
    <row r="19" spans="1:14" s="33" customFormat="1" ht="15.75" customHeight="1" x14ac:dyDescent="0.25">
      <c r="A19" s="139"/>
      <c r="B19" s="142"/>
      <c r="C19" s="42" t="s">
        <v>17</v>
      </c>
      <c r="D19" s="53" t="s">
        <v>37</v>
      </c>
      <c r="E19" s="44">
        <v>0</v>
      </c>
      <c r="F19" s="39">
        <v>0.6</v>
      </c>
      <c r="G19" s="32" t="s">
        <v>13</v>
      </c>
      <c r="H19" s="40">
        <f>ROUND(E19/F19,0)</f>
        <v>0</v>
      </c>
      <c r="I19" s="93">
        <v>25</v>
      </c>
      <c r="J19" s="90">
        <f t="shared" si="9"/>
        <v>0</v>
      </c>
      <c r="K19" s="91">
        <f t="shared" si="11"/>
        <v>48.89575</v>
      </c>
      <c r="L19" s="92">
        <f t="shared" si="12"/>
        <v>0</v>
      </c>
      <c r="N19" s="71" t="e">
        <f t="shared" si="10"/>
        <v>#DIV/0!</v>
      </c>
    </row>
    <row r="20" spans="1:14" s="33" customFormat="1" ht="15.75" customHeight="1" x14ac:dyDescent="0.25">
      <c r="A20" s="139"/>
      <c r="B20" s="141"/>
      <c r="C20" s="42" t="s">
        <v>17</v>
      </c>
      <c r="D20" s="53" t="s">
        <v>14</v>
      </c>
      <c r="E20" s="44">
        <v>2</v>
      </c>
      <c r="F20" s="39">
        <v>0.6</v>
      </c>
      <c r="G20" s="32" t="s">
        <v>13</v>
      </c>
      <c r="H20" s="40">
        <f>ROUND(E20/F20,0)</f>
        <v>3</v>
      </c>
      <c r="I20" s="93">
        <v>23</v>
      </c>
      <c r="J20" s="90">
        <f t="shared" si="9"/>
        <v>69</v>
      </c>
      <c r="K20" s="91">
        <f t="shared" si="11"/>
        <v>44.984090000000002</v>
      </c>
      <c r="L20" s="92">
        <f t="shared" si="12"/>
        <v>134.95227</v>
      </c>
      <c r="N20" s="71">
        <f t="shared" si="10"/>
        <v>1.95583</v>
      </c>
    </row>
    <row r="21" spans="1:14" s="33" customFormat="1" ht="15.75" customHeight="1" x14ac:dyDescent="0.25">
      <c r="A21" s="139"/>
      <c r="B21" s="141"/>
      <c r="C21" s="42" t="s">
        <v>17</v>
      </c>
      <c r="D21" s="53" t="s">
        <v>15</v>
      </c>
      <c r="E21" s="44">
        <v>0</v>
      </c>
      <c r="F21" s="39">
        <v>0.6</v>
      </c>
      <c r="G21" s="32" t="s">
        <v>13</v>
      </c>
      <c r="H21" s="40">
        <f>ROUND(E21/F21,0)</f>
        <v>0</v>
      </c>
      <c r="I21" s="93">
        <v>21</v>
      </c>
      <c r="J21" s="90">
        <f t="shared" si="9"/>
        <v>0</v>
      </c>
      <c r="K21" s="91">
        <f t="shared" si="11"/>
        <v>41.072429999999997</v>
      </c>
      <c r="L21" s="92">
        <f t="shared" si="12"/>
        <v>0</v>
      </c>
      <c r="N21" s="71" t="e">
        <f t="shared" si="10"/>
        <v>#DIV/0!</v>
      </c>
    </row>
    <row r="22" spans="1:14" s="33" customFormat="1" ht="15.75" customHeight="1" x14ac:dyDescent="0.25">
      <c r="A22" s="139"/>
      <c r="B22" s="141"/>
      <c r="C22" s="42" t="s">
        <v>17</v>
      </c>
      <c r="D22" s="52" t="s">
        <v>38</v>
      </c>
      <c r="E22" s="43">
        <v>0</v>
      </c>
      <c r="F22" s="46"/>
      <c r="G22" s="32" t="s">
        <v>11</v>
      </c>
      <c r="H22" s="40">
        <f>E22</f>
        <v>0</v>
      </c>
      <c r="I22" s="93">
        <v>41</v>
      </c>
      <c r="J22" s="90">
        <f t="shared" si="9"/>
        <v>0</v>
      </c>
      <c r="K22" s="91">
        <f t="shared" si="11"/>
        <v>80.189030000000002</v>
      </c>
      <c r="L22" s="92">
        <f t="shared" si="12"/>
        <v>0</v>
      </c>
      <c r="N22" s="71" t="e">
        <f t="shared" si="10"/>
        <v>#DIV/0!</v>
      </c>
    </row>
    <row r="23" spans="1:14" s="33" customFormat="1" ht="15.75" customHeight="1" x14ac:dyDescent="0.25">
      <c r="A23" s="139"/>
      <c r="B23" s="141"/>
      <c r="C23" s="42" t="s">
        <v>17</v>
      </c>
      <c r="D23" s="53" t="s">
        <v>28</v>
      </c>
      <c r="E23" s="44">
        <v>50</v>
      </c>
      <c r="F23" s="39">
        <v>0.6</v>
      </c>
      <c r="G23" s="32" t="s">
        <v>13</v>
      </c>
      <c r="H23" s="40">
        <f>ROUND(E23/F23,0)</f>
        <v>83</v>
      </c>
      <c r="I23" s="93">
        <v>21</v>
      </c>
      <c r="J23" s="90">
        <f t="shared" si="9"/>
        <v>1743</v>
      </c>
      <c r="K23" s="91">
        <f t="shared" si="11"/>
        <v>41.072429999999997</v>
      </c>
      <c r="L23" s="92">
        <f t="shared" si="12"/>
        <v>3409.0116899999998</v>
      </c>
      <c r="N23" s="71">
        <f t="shared" si="10"/>
        <v>1.95583</v>
      </c>
    </row>
    <row r="24" spans="1:14" s="33" customFormat="1" ht="15.75" customHeight="1" x14ac:dyDescent="0.25">
      <c r="A24" s="139"/>
      <c r="B24" s="141"/>
      <c r="C24" s="42" t="s">
        <v>17</v>
      </c>
      <c r="D24" s="53" t="s">
        <v>16</v>
      </c>
      <c r="E24" s="44">
        <v>64</v>
      </c>
      <c r="F24" s="39">
        <v>0.55000000000000004</v>
      </c>
      <c r="G24" s="32" t="s">
        <v>13</v>
      </c>
      <c r="H24" s="40">
        <f>ROUND(E24/F24,0)</f>
        <v>116</v>
      </c>
      <c r="I24" s="93">
        <v>21</v>
      </c>
      <c r="J24" s="90">
        <f>H24*I24</f>
        <v>2436</v>
      </c>
      <c r="K24" s="91">
        <f t="shared" si="11"/>
        <v>41.072429999999997</v>
      </c>
      <c r="L24" s="92">
        <f t="shared" si="12"/>
        <v>4764.4018799999994</v>
      </c>
      <c r="N24" s="71">
        <f t="shared" si="10"/>
        <v>1.9558299999999997</v>
      </c>
    </row>
    <row r="25" spans="1:14" s="33" customFormat="1" ht="13.5" customHeight="1" x14ac:dyDescent="0.25">
      <c r="A25" s="139"/>
      <c r="B25" s="141"/>
      <c r="C25" s="143" t="s">
        <v>50</v>
      </c>
      <c r="D25" s="144"/>
      <c r="E25" s="45">
        <f>SUM(E17:E24)</f>
        <v>116</v>
      </c>
      <c r="F25" s="62"/>
      <c r="G25" s="45"/>
      <c r="H25" s="47"/>
      <c r="I25" s="94"/>
      <c r="J25" s="95">
        <f>SUM(J17:J24)</f>
        <v>4248</v>
      </c>
      <c r="K25" s="96"/>
      <c r="L25" s="97">
        <f>SUM(L17:L24)</f>
        <v>8308.3658399999986</v>
      </c>
      <c r="N25" s="71">
        <f>L25/J25</f>
        <v>1.9558299999999997</v>
      </c>
    </row>
    <row r="26" spans="1:14" s="33" customFormat="1" ht="15.75" customHeight="1" x14ac:dyDescent="0.25">
      <c r="A26" s="139"/>
      <c r="B26" s="141" t="s">
        <v>51</v>
      </c>
      <c r="C26" s="42" t="s">
        <v>17</v>
      </c>
      <c r="D26" s="52" t="s">
        <v>10</v>
      </c>
      <c r="E26" s="43">
        <v>3</v>
      </c>
      <c r="F26" s="62"/>
      <c r="G26" s="32" t="s">
        <v>11</v>
      </c>
      <c r="H26" s="40">
        <f>E26</f>
        <v>3</v>
      </c>
      <c r="I26" s="89">
        <v>46</v>
      </c>
      <c r="J26" s="90">
        <f t="shared" ref="J26:J32" si="13">H26*I26</f>
        <v>138</v>
      </c>
      <c r="K26" s="91">
        <f>I26*1.95583</f>
        <v>89.968180000000004</v>
      </c>
      <c r="L26" s="92">
        <f>H26*K26</f>
        <v>269.90454</v>
      </c>
      <c r="N26" s="71">
        <f t="shared" ref="N26:N33" si="14">L26/J26</f>
        <v>1.95583</v>
      </c>
    </row>
    <row r="27" spans="1:14" s="33" customFormat="1" ht="15.75" customHeight="1" x14ac:dyDescent="0.25">
      <c r="A27" s="139"/>
      <c r="B27" s="142"/>
      <c r="C27" s="42" t="s">
        <v>17</v>
      </c>
      <c r="D27" s="52" t="s">
        <v>12</v>
      </c>
      <c r="E27" s="43">
        <v>12</v>
      </c>
      <c r="F27" s="46"/>
      <c r="G27" s="32" t="s">
        <v>11</v>
      </c>
      <c r="H27" s="40">
        <f>E27</f>
        <v>12</v>
      </c>
      <c r="I27" s="93">
        <v>43</v>
      </c>
      <c r="J27" s="90">
        <f t="shared" si="13"/>
        <v>516</v>
      </c>
      <c r="K27" s="91">
        <f t="shared" ref="K27:K33" si="15">I27*1.95583</f>
        <v>84.10069</v>
      </c>
      <c r="L27" s="92">
        <f t="shared" ref="L27:L33" si="16">H27*K27</f>
        <v>1009.2082800000001</v>
      </c>
      <c r="N27" s="71">
        <f t="shared" si="14"/>
        <v>1.9558300000000002</v>
      </c>
    </row>
    <row r="28" spans="1:14" s="33" customFormat="1" ht="15.75" customHeight="1" x14ac:dyDescent="0.25">
      <c r="A28" s="139"/>
      <c r="B28" s="142"/>
      <c r="C28" s="42" t="s">
        <v>17</v>
      </c>
      <c r="D28" s="53" t="s">
        <v>37</v>
      </c>
      <c r="E28" s="44">
        <v>60</v>
      </c>
      <c r="F28" s="39">
        <v>0.6</v>
      </c>
      <c r="G28" s="32" t="s">
        <v>13</v>
      </c>
      <c r="H28" s="40">
        <f>ROUND(E28/F28,0)</f>
        <v>100</v>
      </c>
      <c r="I28" s="93">
        <v>25</v>
      </c>
      <c r="J28" s="90">
        <f t="shared" si="13"/>
        <v>2500</v>
      </c>
      <c r="K28" s="91">
        <f t="shared" si="15"/>
        <v>48.89575</v>
      </c>
      <c r="L28" s="92">
        <f t="shared" si="16"/>
        <v>4889.5749999999998</v>
      </c>
      <c r="N28" s="71">
        <f t="shared" si="14"/>
        <v>1.95583</v>
      </c>
    </row>
    <row r="29" spans="1:14" s="33" customFormat="1" ht="15.75" customHeight="1" x14ac:dyDescent="0.25">
      <c r="A29" s="139"/>
      <c r="B29" s="141"/>
      <c r="C29" s="42" t="s">
        <v>17</v>
      </c>
      <c r="D29" s="53" t="s">
        <v>14</v>
      </c>
      <c r="E29" s="44">
        <v>11</v>
      </c>
      <c r="F29" s="39">
        <v>0.6</v>
      </c>
      <c r="G29" s="32" t="s">
        <v>13</v>
      </c>
      <c r="H29" s="40">
        <f>ROUND(E29/F29,0)</f>
        <v>18</v>
      </c>
      <c r="I29" s="93">
        <v>23</v>
      </c>
      <c r="J29" s="90">
        <f t="shared" si="13"/>
        <v>414</v>
      </c>
      <c r="K29" s="91">
        <f t="shared" si="15"/>
        <v>44.984090000000002</v>
      </c>
      <c r="L29" s="92">
        <f t="shared" si="16"/>
        <v>809.71361999999999</v>
      </c>
      <c r="N29" s="71">
        <f t="shared" si="14"/>
        <v>1.95583</v>
      </c>
    </row>
    <row r="30" spans="1:14" s="33" customFormat="1" ht="15.75" customHeight="1" x14ac:dyDescent="0.25">
      <c r="A30" s="139"/>
      <c r="B30" s="141"/>
      <c r="C30" s="42" t="s">
        <v>17</v>
      </c>
      <c r="D30" s="53" t="s">
        <v>15</v>
      </c>
      <c r="E30" s="44">
        <v>0</v>
      </c>
      <c r="F30" s="39">
        <v>0.6</v>
      </c>
      <c r="G30" s="32" t="s">
        <v>13</v>
      </c>
      <c r="H30" s="40">
        <f>ROUND(E30/F30,0)</f>
        <v>0</v>
      </c>
      <c r="I30" s="93">
        <v>21</v>
      </c>
      <c r="J30" s="90">
        <f t="shared" si="13"/>
        <v>0</v>
      </c>
      <c r="K30" s="91">
        <f t="shared" si="15"/>
        <v>41.072429999999997</v>
      </c>
      <c r="L30" s="92">
        <f t="shared" si="16"/>
        <v>0</v>
      </c>
      <c r="N30" s="71" t="e">
        <f t="shared" si="14"/>
        <v>#DIV/0!</v>
      </c>
    </row>
    <row r="31" spans="1:14" s="33" customFormat="1" ht="15.75" customHeight="1" x14ac:dyDescent="0.25">
      <c r="A31" s="139"/>
      <c r="B31" s="141"/>
      <c r="C31" s="42" t="s">
        <v>17</v>
      </c>
      <c r="D31" s="52" t="s">
        <v>38</v>
      </c>
      <c r="E31" s="43">
        <v>17</v>
      </c>
      <c r="F31" s="46"/>
      <c r="G31" s="32" t="s">
        <v>11</v>
      </c>
      <c r="H31" s="40">
        <f>E31</f>
        <v>17</v>
      </c>
      <c r="I31" s="93">
        <v>41</v>
      </c>
      <c r="J31" s="90">
        <f t="shared" si="13"/>
        <v>697</v>
      </c>
      <c r="K31" s="91">
        <f t="shared" si="15"/>
        <v>80.189030000000002</v>
      </c>
      <c r="L31" s="92">
        <f t="shared" si="16"/>
        <v>1363.21351</v>
      </c>
      <c r="N31" s="71">
        <f t="shared" si="14"/>
        <v>1.95583</v>
      </c>
    </row>
    <row r="32" spans="1:14" s="33" customFormat="1" ht="15.75" customHeight="1" x14ac:dyDescent="0.25">
      <c r="A32" s="139"/>
      <c r="B32" s="141"/>
      <c r="C32" s="42" t="s">
        <v>17</v>
      </c>
      <c r="D32" s="53" t="s">
        <v>28</v>
      </c>
      <c r="E32" s="44">
        <v>90</v>
      </c>
      <c r="F32" s="39">
        <v>0.6</v>
      </c>
      <c r="G32" s="32" t="s">
        <v>13</v>
      </c>
      <c r="H32" s="40">
        <f>ROUND(E32/F32,0)</f>
        <v>150</v>
      </c>
      <c r="I32" s="93">
        <v>21</v>
      </c>
      <c r="J32" s="90">
        <f t="shared" si="13"/>
        <v>3150</v>
      </c>
      <c r="K32" s="91">
        <f t="shared" si="15"/>
        <v>41.072429999999997</v>
      </c>
      <c r="L32" s="92">
        <f t="shared" si="16"/>
        <v>6160.8644999999997</v>
      </c>
      <c r="N32" s="71">
        <f t="shared" si="14"/>
        <v>1.95583</v>
      </c>
    </row>
    <row r="33" spans="1:14" s="33" customFormat="1" ht="15.75" customHeight="1" x14ac:dyDescent="0.25">
      <c r="A33" s="139"/>
      <c r="B33" s="141"/>
      <c r="C33" s="42" t="s">
        <v>17</v>
      </c>
      <c r="D33" s="53" t="s">
        <v>16</v>
      </c>
      <c r="E33" s="44">
        <v>90</v>
      </c>
      <c r="F33" s="39">
        <v>0.55000000000000004</v>
      </c>
      <c r="G33" s="32" t="s">
        <v>13</v>
      </c>
      <c r="H33" s="40">
        <f>ROUND(E33/F33,0)</f>
        <v>164</v>
      </c>
      <c r="I33" s="93">
        <v>21</v>
      </c>
      <c r="J33" s="90">
        <f>H33*I33</f>
        <v>3444</v>
      </c>
      <c r="K33" s="91">
        <f t="shared" si="15"/>
        <v>41.072429999999997</v>
      </c>
      <c r="L33" s="92">
        <f t="shared" si="16"/>
        <v>6735.8785199999993</v>
      </c>
      <c r="N33" s="71">
        <f t="shared" si="14"/>
        <v>1.9558299999999997</v>
      </c>
    </row>
    <row r="34" spans="1:14" s="33" customFormat="1" ht="13.5" customHeight="1" x14ac:dyDescent="0.25">
      <c r="A34" s="139"/>
      <c r="B34" s="141"/>
      <c r="C34" s="143" t="s">
        <v>52</v>
      </c>
      <c r="D34" s="144"/>
      <c r="E34" s="45">
        <f>SUM(E26:E33)</f>
        <v>283</v>
      </c>
      <c r="F34" s="62"/>
      <c r="G34" s="45"/>
      <c r="H34" s="47"/>
      <c r="I34" s="94"/>
      <c r="J34" s="95">
        <f>SUM(J26:J33)</f>
        <v>10859</v>
      </c>
      <c r="K34" s="96"/>
      <c r="L34" s="97">
        <f>SUM(L26:L33)</f>
        <v>21238.357969999997</v>
      </c>
      <c r="N34" s="71">
        <f>L34/J34</f>
        <v>1.9558299999999997</v>
      </c>
    </row>
    <row r="35" spans="1:14" s="78" customFormat="1" ht="15.75" customHeight="1" x14ac:dyDescent="0.25">
      <c r="A35" s="139"/>
      <c r="B35" s="141" t="s">
        <v>53</v>
      </c>
      <c r="C35" s="72" t="s">
        <v>17</v>
      </c>
      <c r="D35" s="73" t="s">
        <v>10</v>
      </c>
      <c r="E35" s="74">
        <v>5</v>
      </c>
      <c r="F35" s="75"/>
      <c r="G35" s="76" t="s">
        <v>11</v>
      </c>
      <c r="H35" s="77">
        <f>E35</f>
        <v>5</v>
      </c>
      <c r="I35" s="89">
        <v>46</v>
      </c>
      <c r="J35" s="90">
        <f t="shared" ref="J35:J37" si="17">H35*I35</f>
        <v>230</v>
      </c>
      <c r="K35" s="91">
        <f t="shared" ref="K35:K37" si="18">I35*1.95583</f>
        <v>89.968180000000004</v>
      </c>
      <c r="L35" s="92">
        <f t="shared" ref="L35:L37" si="19">H35*K35</f>
        <v>449.84090000000003</v>
      </c>
      <c r="N35" s="71">
        <f t="shared" ref="N35:N98" si="20">L35/J35</f>
        <v>1.9558300000000002</v>
      </c>
    </row>
    <row r="36" spans="1:14" s="78" customFormat="1" ht="15.75" customHeight="1" x14ac:dyDescent="0.25">
      <c r="A36" s="139"/>
      <c r="B36" s="141"/>
      <c r="C36" s="72" t="s">
        <v>24</v>
      </c>
      <c r="D36" s="73" t="s">
        <v>10</v>
      </c>
      <c r="E36" s="74">
        <v>0</v>
      </c>
      <c r="F36" s="75"/>
      <c r="G36" s="79" t="s">
        <v>11</v>
      </c>
      <c r="H36" s="80">
        <f>E36</f>
        <v>0</v>
      </c>
      <c r="I36" s="89">
        <v>48</v>
      </c>
      <c r="J36" s="90">
        <f t="shared" si="17"/>
        <v>0</v>
      </c>
      <c r="K36" s="91">
        <f t="shared" si="18"/>
        <v>93.879840000000002</v>
      </c>
      <c r="L36" s="92">
        <f t="shared" si="19"/>
        <v>0</v>
      </c>
      <c r="N36" s="71" t="e">
        <f t="shared" si="20"/>
        <v>#DIV/0!</v>
      </c>
    </row>
    <row r="37" spans="1:14" s="78" customFormat="1" ht="15.75" customHeight="1" x14ac:dyDescent="0.25">
      <c r="A37" s="139"/>
      <c r="B37" s="141"/>
      <c r="C37" s="72" t="s">
        <v>26</v>
      </c>
      <c r="D37" s="73" t="s">
        <v>10</v>
      </c>
      <c r="E37" s="74">
        <v>0</v>
      </c>
      <c r="F37" s="75"/>
      <c r="G37" s="79" t="s">
        <v>11</v>
      </c>
      <c r="H37" s="80">
        <f>E37</f>
        <v>0</v>
      </c>
      <c r="I37" s="89">
        <v>48</v>
      </c>
      <c r="J37" s="90">
        <f t="shared" si="17"/>
        <v>0</v>
      </c>
      <c r="K37" s="91">
        <f t="shared" si="18"/>
        <v>93.879840000000002</v>
      </c>
      <c r="L37" s="92">
        <f t="shared" si="19"/>
        <v>0</v>
      </c>
      <c r="N37" s="71" t="e">
        <f t="shared" si="20"/>
        <v>#DIV/0!</v>
      </c>
    </row>
    <row r="38" spans="1:14" s="78" customFormat="1" ht="12.75" customHeight="1" x14ac:dyDescent="0.25">
      <c r="A38" s="139"/>
      <c r="B38" s="141"/>
      <c r="C38" s="81"/>
      <c r="D38" s="82" t="s">
        <v>25</v>
      </c>
      <c r="E38" s="74">
        <f>SUM(E35:E37)</f>
        <v>5</v>
      </c>
      <c r="F38" s="75"/>
      <c r="G38" s="79"/>
      <c r="H38" s="83">
        <f>SUM(H35:H37)</f>
        <v>5</v>
      </c>
      <c r="I38" s="98"/>
      <c r="J38" s="99">
        <f>SUM(J35:J37)</f>
        <v>230</v>
      </c>
      <c r="K38" s="100"/>
      <c r="L38" s="101">
        <f>SUM(L35:L37)</f>
        <v>449.84090000000003</v>
      </c>
      <c r="N38" s="71">
        <f t="shared" si="20"/>
        <v>1.9558300000000002</v>
      </c>
    </row>
    <row r="39" spans="1:14" s="78" customFormat="1" ht="15.75" customHeight="1" x14ac:dyDescent="0.25">
      <c r="A39" s="139"/>
      <c r="B39" s="141"/>
      <c r="C39" s="72" t="s">
        <v>17</v>
      </c>
      <c r="D39" s="73" t="s">
        <v>12</v>
      </c>
      <c r="E39" s="74">
        <v>5</v>
      </c>
      <c r="F39" s="75"/>
      <c r="G39" s="79" t="s">
        <v>11</v>
      </c>
      <c r="H39" s="80">
        <f>E39</f>
        <v>5</v>
      </c>
      <c r="I39" s="89">
        <v>43</v>
      </c>
      <c r="J39" s="90">
        <f t="shared" ref="J39:J41" si="21">H39*I39</f>
        <v>215</v>
      </c>
      <c r="K39" s="91">
        <f>I39*1.95583</f>
        <v>84.10069</v>
      </c>
      <c r="L39" s="92">
        <f>H39*K39</f>
        <v>420.50344999999999</v>
      </c>
      <c r="N39" s="71">
        <f t="shared" si="20"/>
        <v>1.95583</v>
      </c>
    </row>
    <row r="40" spans="1:14" s="78" customFormat="1" ht="15.75" customHeight="1" x14ac:dyDescent="0.25">
      <c r="A40" s="139"/>
      <c r="B40" s="141"/>
      <c r="C40" s="72" t="s">
        <v>24</v>
      </c>
      <c r="D40" s="73" t="s">
        <v>12</v>
      </c>
      <c r="E40" s="74">
        <v>0</v>
      </c>
      <c r="F40" s="75"/>
      <c r="G40" s="79" t="s">
        <v>11</v>
      </c>
      <c r="H40" s="80">
        <f>E40</f>
        <v>0</v>
      </c>
      <c r="I40" s="89">
        <v>43</v>
      </c>
      <c r="J40" s="90">
        <f t="shared" si="21"/>
        <v>0</v>
      </c>
      <c r="K40" s="91">
        <f t="shared" ref="K40:K41" si="22">I40*1.95583</f>
        <v>84.10069</v>
      </c>
      <c r="L40" s="92">
        <f t="shared" ref="L40:L41" si="23">H40*K40</f>
        <v>0</v>
      </c>
      <c r="N40" s="71" t="e">
        <f t="shared" si="20"/>
        <v>#DIV/0!</v>
      </c>
    </row>
    <row r="41" spans="1:14" s="78" customFormat="1" ht="15.75" customHeight="1" x14ac:dyDescent="0.25">
      <c r="A41" s="139"/>
      <c r="B41" s="141"/>
      <c r="C41" s="72" t="s">
        <v>26</v>
      </c>
      <c r="D41" s="73" t="s">
        <v>12</v>
      </c>
      <c r="E41" s="74">
        <v>0</v>
      </c>
      <c r="F41" s="75"/>
      <c r="G41" s="79" t="s">
        <v>11</v>
      </c>
      <c r="H41" s="80">
        <f>E41</f>
        <v>0</v>
      </c>
      <c r="I41" s="89">
        <v>43</v>
      </c>
      <c r="J41" s="90">
        <f t="shared" si="21"/>
        <v>0</v>
      </c>
      <c r="K41" s="91">
        <f t="shared" si="22"/>
        <v>84.10069</v>
      </c>
      <c r="L41" s="92">
        <f t="shared" si="23"/>
        <v>0</v>
      </c>
      <c r="N41" s="71" t="e">
        <f t="shared" si="20"/>
        <v>#DIV/0!</v>
      </c>
    </row>
    <row r="42" spans="1:14" s="78" customFormat="1" ht="12.75" customHeight="1" x14ac:dyDescent="0.25">
      <c r="A42" s="139"/>
      <c r="B42" s="141"/>
      <c r="C42" s="81"/>
      <c r="D42" s="82" t="s">
        <v>25</v>
      </c>
      <c r="E42" s="74">
        <f>SUM(E39:E41)</f>
        <v>5</v>
      </c>
      <c r="F42" s="75"/>
      <c r="G42" s="79"/>
      <c r="H42" s="83">
        <f>SUM(H39:H41)</f>
        <v>5</v>
      </c>
      <c r="I42" s="98"/>
      <c r="J42" s="99">
        <f>SUM(J39:J41)</f>
        <v>215</v>
      </c>
      <c r="K42" s="100"/>
      <c r="L42" s="101">
        <f>SUM(L39:L41)</f>
        <v>420.50344999999999</v>
      </c>
      <c r="N42" s="71">
        <f t="shared" si="20"/>
        <v>1.95583</v>
      </c>
    </row>
    <row r="43" spans="1:14" s="78" customFormat="1" ht="15.75" customHeight="1" x14ac:dyDescent="0.25">
      <c r="A43" s="139"/>
      <c r="B43" s="141"/>
      <c r="C43" s="72" t="s">
        <v>17</v>
      </c>
      <c r="D43" s="84" t="s">
        <v>37</v>
      </c>
      <c r="E43" s="74">
        <v>28</v>
      </c>
      <c r="F43" s="85">
        <v>0.6</v>
      </c>
      <c r="G43" s="79" t="s">
        <v>13</v>
      </c>
      <c r="H43" s="80">
        <f>ROUND(E43/F43,0)</f>
        <v>47</v>
      </c>
      <c r="I43" s="89">
        <v>25</v>
      </c>
      <c r="J43" s="90">
        <f t="shared" ref="J43:J45" si="24">H43*I43</f>
        <v>1175</v>
      </c>
      <c r="K43" s="91">
        <f t="shared" ref="K43:K45" si="25">I43*1.95583</f>
        <v>48.89575</v>
      </c>
      <c r="L43" s="92">
        <f t="shared" ref="L43:L45" si="26">H43*K43</f>
        <v>2298.10025</v>
      </c>
      <c r="N43" s="71">
        <f t="shared" si="20"/>
        <v>1.95583</v>
      </c>
    </row>
    <row r="44" spans="1:14" s="78" customFormat="1" ht="15.75" customHeight="1" x14ac:dyDescent="0.25">
      <c r="A44" s="139"/>
      <c r="B44" s="141"/>
      <c r="C44" s="72" t="s">
        <v>24</v>
      </c>
      <c r="D44" s="84" t="s">
        <v>37</v>
      </c>
      <c r="E44" s="74">
        <v>0</v>
      </c>
      <c r="F44" s="85">
        <v>0.6</v>
      </c>
      <c r="G44" s="79" t="s">
        <v>13</v>
      </c>
      <c r="H44" s="80">
        <f>ROUND(E44/F44,0)</f>
        <v>0</v>
      </c>
      <c r="I44" s="89">
        <v>25</v>
      </c>
      <c r="J44" s="90">
        <f t="shared" si="24"/>
        <v>0</v>
      </c>
      <c r="K44" s="91">
        <f t="shared" si="25"/>
        <v>48.89575</v>
      </c>
      <c r="L44" s="92">
        <f t="shared" si="26"/>
        <v>0</v>
      </c>
      <c r="N44" s="71" t="e">
        <f t="shared" si="20"/>
        <v>#DIV/0!</v>
      </c>
    </row>
    <row r="45" spans="1:14" s="78" customFormat="1" ht="15.75" customHeight="1" x14ac:dyDescent="0.25">
      <c r="A45" s="139"/>
      <c r="B45" s="141"/>
      <c r="C45" s="72" t="s">
        <v>26</v>
      </c>
      <c r="D45" s="84" t="s">
        <v>37</v>
      </c>
      <c r="E45" s="74">
        <v>0</v>
      </c>
      <c r="F45" s="85">
        <v>0.6</v>
      </c>
      <c r="G45" s="79" t="s">
        <v>13</v>
      </c>
      <c r="H45" s="80">
        <f>ROUND(E45/F45,0)</f>
        <v>0</v>
      </c>
      <c r="I45" s="89">
        <v>25</v>
      </c>
      <c r="J45" s="90">
        <f t="shared" si="24"/>
        <v>0</v>
      </c>
      <c r="K45" s="91">
        <f t="shared" si="25"/>
        <v>48.89575</v>
      </c>
      <c r="L45" s="92">
        <f t="shared" si="26"/>
        <v>0</v>
      </c>
      <c r="N45" s="71" t="e">
        <f t="shared" si="20"/>
        <v>#DIV/0!</v>
      </c>
    </row>
    <row r="46" spans="1:14" s="78" customFormat="1" ht="12.75" customHeight="1" x14ac:dyDescent="0.25">
      <c r="A46" s="139"/>
      <c r="B46" s="141"/>
      <c r="C46" s="81"/>
      <c r="D46" s="82" t="s">
        <v>25</v>
      </c>
      <c r="E46" s="74">
        <f>SUM(E43:E45)</f>
        <v>28</v>
      </c>
      <c r="F46" s="85"/>
      <c r="G46" s="79"/>
      <c r="H46" s="83">
        <f>SUM(H43:H45)</f>
        <v>47</v>
      </c>
      <c r="I46" s="98"/>
      <c r="J46" s="99">
        <f>SUM(J43:J45)</f>
        <v>1175</v>
      </c>
      <c r="K46" s="100"/>
      <c r="L46" s="101">
        <f>SUM(L43:L45)</f>
        <v>2298.10025</v>
      </c>
      <c r="N46" s="71">
        <f t="shared" si="20"/>
        <v>1.95583</v>
      </c>
    </row>
    <row r="47" spans="1:14" s="78" customFormat="1" ht="15.75" customHeight="1" x14ac:dyDescent="0.25">
      <c r="A47" s="139"/>
      <c r="B47" s="141"/>
      <c r="C47" s="72" t="s">
        <v>17</v>
      </c>
      <c r="D47" s="84" t="s">
        <v>14</v>
      </c>
      <c r="E47" s="74">
        <v>6</v>
      </c>
      <c r="F47" s="85">
        <v>0.6</v>
      </c>
      <c r="G47" s="79" t="s">
        <v>13</v>
      </c>
      <c r="H47" s="80">
        <f>ROUND(E47/F47,0)</f>
        <v>10</v>
      </c>
      <c r="I47" s="89">
        <v>23</v>
      </c>
      <c r="J47" s="90">
        <f t="shared" ref="J47:J49" si="27">H47*I47</f>
        <v>230</v>
      </c>
      <c r="K47" s="91">
        <f t="shared" ref="K47:K49" si="28">I47*1.95583</f>
        <v>44.984090000000002</v>
      </c>
      <c r="L47" s="92">
        <f t="shared" ref="L47:L49" si="29">H47*K47</f>
        <v>449.84090000000003</v>
      </c>
      <c r="N47" s="71">
        <f t="shared" si="20"/>
        <v>1.9558300000000002</v>
      </c>
    </row>
    <row r="48" spans="1:14" s="78" customFormat="1" ht="15.75" customHeight="1" x14ac:dyDescent="0.25">
      <c r="A48" s="139"/>
      <c r="B48" s="141"/>
      <c r="C48" s="72" t="s">
        <v>24</v>
      </c>
      <c r="D48" s="84" t="s">
        <v>14</v>
      </c>
      <c r="E48" s="74">
        <v>0</v>
      </c>
      <c r="F48" s="85">
        <v>0.6</v>
      </c>
      <c r="G48" s="79" t="s">
        <v>13</v>
      </c>
      <c r="H48" s="80">
        <f>ROUND(E48/F48,0)</f>
        <v>0</v>
      </c>
      <c r="I48" s="89">
        <v>23</v>
      </c>
      <c r="J48" s="90">
        <f t="shared" si="27"/>
        <v>0</v>
      </c>
      <c r="K48" s="91">
        <f t="shared" si="28"/>
        <v>44.984090000000002</v>
      </c>
      <c r="L48" s="92">
        <f t="shared" si="29"/>
        <v>0</v>
      </c>
      <c r="N48" s="71" t="e">
        <f t="shared" si="20"/>
        <v>#DIV/0!</v>
      </c>
    </row>
    <row r="49" spans="1:14" s="78" customFormat="1" ht="15.75" customHeight="1" x14ac:dyDescent="0.25">
      <c r="A49" s="139"/>
      <c r="B49" s="141"/>
      <c r="C49" s="72" t="s">
        <v>26</v>
      </c>
      <c r="D49" s="84" t="s">
        <v>14</v>
      </c>
      <c r="E49" s="74">
        <v>0</v>
      </c>
      <c r="F49" s="85">
        <v>0.6</v>
      </c>
      <c r="G49" s="79" t="s">
        <v>13</v>
      </c>
      <c r="H49" s="80">
        <f>ROUND(E49/F49,0)</f>
        <v>0</v>
      </c>
      <c r="I49" s="89">
        <v>23</v>
      </c>
      <c r="J49" s="90">
        <f t="shared" si="27"/>
        <v>0</v>
      </c>
      <c r="K49" s="91">
        <f t="shared" si="28"/>
        <v>44.984090000000002</v>
      </c>
      <c r="L49" s="92">
        <f t="shared" si="29"/>
        <v>0</v>
      </c>
      <c r="N49" s="71" t="e">
        <f t="shared" si="20"/>
        <v>#DIV/0!</v>
      </c>
    </row>
    <row r="50" spans="1:14" s="78" customFormat="1" ht="12.75" customHeight="1" x14ac:dyDescent="0.25">
      <c r="A50" s="139"/>
      <c r="B50" s="141"/>
      <c r="C50" s="81"/>
      <c r="D50" s="82" t="s">
        <v>25</v>
      </c>
      <c r="E50" s="74">
        <f>SUM(E47:E49)</f>
        <v>6</v>
      </c>
      <c r="F50" s="85"/>
      <c r="G50" s="79"/>
      <c r="H50" s="83">
        <f>SUM(H47:H49)</f>
        <v>10</v>
      </c>
      <c r="I50" s="98"/>
      <c r="J50" s="99">
        <f>SUM(J47:J49)</f>
        <v>230</v>
      </c>
      <c r="K50" s="100"/>
      <c r="L50" s="101">
        <f>SUM(L47:L49)</f>
        <v>449.84090000000003</v>
      </c>
      <c r="N50" s="71">
        <f t="shared" si="20"/>
        <v>1.9558300000000002</v>
      </c>
    </row>
    <row r="51" spans="1:14" s="78" customFormat="1" ht="15.75" customHeight="1" x14ac:dyDescent="0.25">
      <c r="A51" s="139"/>
      <c r="B51" s="141"/>
      <c r="C51" s="72" t="s">
        <v>17</v>
      </c>
      <c r="D51" s="84" t="s">
        <v>15</v>
      </c>
      <c r="E51" s="74">
        <v>0</v>
      </c>
      <c r="F51" s="85">
        <v>0.6</v>
      </c>
      <c r="G51" s="79" t="s">
        <v>13</v>
      </c>
      <c r="H51" s="80">
        <f>ROUND(E51/F51,0)</f>
        <v>0</v>
      </c>
      <c r="I51" s="89">
        <v>21</v>
      </c>
      <c r="J51" s="90">
        <f t="shared" ref="J51:J53" si="30">H51*I51</f>
        <v>0</v>
      </c>
      <c r="K51" s="91">
        <f t="shared" ref="K51:K53" si="31">I51*1.95583</f>
        <v>41.072429999999997</v>
      </c>
      <c r="L51" s="92">
        <f t="shared" ref="L51:L53" si="32">H51*K51</f>
        <v>0</v>
      </c>
      <c r="N51" s="71" t="e">
        <f t="shared" si="20"/>
        <v>#DIV/0!</v>
      </c>
    </row>
    <row r="52" spans="1:14" s="78" customFormat="1" ht="15.75" customHeight="1" x14ac:dyDescent="0.25">
      <c r="A52" s="139"/>
      <c r="B52" s="141"/>
      <c r="C52" s="72" t="s">
        <v>24</v>
      </c>
      <c r="D52" s="84" t="s">
        <v>15</v>
      </c>
      <c r="E52" s="74">
        <v>0</v>
      </c>
      <c r="F52" s="85">
        <v>0.6</v>
      </c>
      <c r="G52" s="79" t="s">
        <v>13</v>
      </c>
      <c r="H52" s="80">
        <f>ROUND(E52/F52,0)</f>
        <v>0</v>
      </c>
      <c r="I52" s="89">
        <v>21</v>
      </c>
      <c r="J52" s="90">
        <f t="shared" si="30"/>
        <v>0</v>
      </c>
      <c r="K52" s="91">
        <f t="shared" si="31"/>
        <v>41.072429999999997</v>
      </c>
      <c r="L52" s="92">
        <f t="shared" si="32"/>
        <v>0</v>
      </c>
      <c r="N52" s="71" t="e">
        <f t="shared" si="20"/>
        <v>#DIV/0!</v>
      </c>
    </row>
    <row r="53" spans="1:14" s="78" customFormat="1" ht="15.75" customHeight="1" x14ac:dyDescent="0.25">
      <c r="A53" s="139"/>
      <c r="B53" s="141"/>
      <c r="C53" s="72" t="s">
        <v>26</v>
      </c>
      <c r="D53" s="84" t="s">
        <v>15</v>
      </c>
      <c r="E53" s="74">
        <v>0</v>
      </c>
      <c r="F53" s="85">
        <v>0.6</v>
      </c>
      <c r="G53" s="79" t="s">
        <v>13</v>
      </c>
      <c r="H53" s="80">
        <f>ROUND(E53/F53,0)</f>
        <v>0</v>
      </c>
      <c r="I53" s="89">
        <v>21</v>
      </c>
      <c r="J53" s="90">
        <f t="shared" si="30"/>
        <v>0</v>
      </c>
      <c r="K53" s="91">
        <f t="shared" si="31"/>
        <v>41.072429999999997</v>
      </c>
      <c r="L53" s="92">
        <f t="shared" si="32"/>
        <v>0</v>
      </c>
      <c r="N53" s="71" t="e">
        <f t="shared" si="20"/>
        <v>#DIV/0!</v>
      </c>
    </row>
    <row r="54" spans="1:14" s="78" customFormat="1" ht="12.75" customHeight="1" x14ac:dyDescent="0.25">
      <c r="A54" s="139"/>
      <c r="B54" s="141"/>
      <c r="C54" s="81"/>
      <c r="D54" s="82" t="s">
        <v>25</v>
      </c>
      <c r="E54" s="74">
        <f>SUM(E51:E53)</f>
        <v>0</v>
      </c>
      <c r="F54" s="85"/>
      <c r="G54" s="79"/>
      <c r="H54" s="83">
        <f>SUM(H51:H53)</f>
        <v>0</v>
      </c>
      <c r="I54" s="98"/>
      <c r="J54" s="99">
        <f>SUM(J51:J53)</f>
        <v>0</v>
      </c>
      <c r="K54" s="100"/>
      <c r="L54" s="101">
        <f>SUM(L51:L53)</f>
        <v>0</v>
      </c>
      <c r="N54" s="71" t="e">
        <f t="shared" si="20"/>
        <v>#DIV/0!</v>
      </c>
    </row>
    <row r="55" spans="1:14" s="78" customFormat="1" ht="15.75" customHeight="1" x14ac:dyDescent="0.25">
      <c r="A55" s="139"/>
      <c r="B55" s="141"/>
      <c r="C55" s="72" t="s">
        <v>17</v>
      </c>
      <c r="D55" s="73" t="s">
        <v>38</v>
      </c>
      <c r="E55" s="74">
        <v>37</v>
      </c>
      <c r="F55" s="75"/>
      <c r="G55" s="79" t="s">
        <v>11</v>
      </c>
      <c r="H55" s="80">
        <f>E55</f>
        <v>37</v>
      </c>
      <c r="I55" s="89">
        <v>41</v>
      </c>
      <c r="J55" s="90">
        <f t="shared" ref="J55:J57" si="33">H55*I55</f>
        <v>1517</v>
      </c>
      <c r="K55" s="91">
        <f t="shared" ref="K55:K57" si="34">I55*1.95583</f>
        <v>80.189030000000002</v>
      </c>
      <c r="L55" s="92">
        <f t="shared" ref="L55:L57" si="35">H55*K55</f>
        <v>2966.9941100000001</v>
      </c>
      <c r="N55" s="71">
        <f t="shared" si="20"/>
        <v>1.95583</v>
      </c>
    </row>
    <row r="56" spans="1:14" s="78" customFormat="1" ht="15.75" customHeight="1" x14ac:dyDescent="0.25">
      <c r="A56" s="139"/>
      <c r="B56" s="141"/>
      <c r="C56" s="72" t="s">
        <v>24</v>
      </c>
      <c r="D56" s="73" t="s">
        <v>38</v>
      </c>
      <c r="E56" s="74">
        <v>0</v>
      </c>
      <c r="F56" s="75"/>
      <c r="G56" s="79" t="s">
        <v>11</v>
      </c>
      <c r="H56" s="80">
        <f>E56</f>
        <v>0</v>
      </c>
      <c r="I56" s="89">
        <v>41</v>
      </c>
      <c r="J56" s="90">
        <f t="shared" si="33"/>
        <v>0</v>
      </c>
      <c r="K56" s="91">
        <f t="shared" si="34"/>
        <v>80.189030000000002</v>
      </c>
      <c r="L56" s="92">
        <f t="shared" si="35"/>
        <v>0</v>
      </c>
      <c r="N56" s="71" t="e">
        <f t="shared" si="20"/>
        <v>#DIV/0!</v>
      </c>
    </row>
    <row r="57" spans="1:14" s="78" customFormat="1" ht="15.75" customHeight="1" x14ac:dyDescent="0.25">
      <c r="A57" s="139"/>
      <c r="B57" s="141"/>
      <c r="C57" s="72" t="s">
        <v>26</v>
      </c>
      <c r="D57" s="73" t="s">
        <v>38</v>
      </c>
      <c r="E57" s="74">
        <v>0</v>
      </c>
      <c r="F57" s="75"/>
      <c r="G57" s="79" t="s">
        <v>11</v>
      </c>
      <c r="H57" s="80">
        <f>E57</f>
        <v>0</v>
      </c>
      <c r="I57" s="89">
        <v>41</v>
      </c>
      <c r="J57" s="90">
        <f t="shared" si="33"/>
        <v>0</v>
      </c>
      <c r="K57" s="91">
        <f t="shared" si="34"/>
        <v>80.189030000000002</v>
      </c>
      <c r="L57" s="92">
        <f t="shared" si="35"/>
        <v>0</v>
      </c>
      <c r="N57" s="71" t="e">
        <f t="shared" si="20"/>
        <v>#DIV/0!</v>
      </c>
    </row>
    <row r="58" spans="1:14" s="78" customFormat="1" ht="12.75" customHeight="1" x14ac:dyDescent="0.25">
      <c r="A58" s="139"/>
      <c r="B58" s="141"/>
      <c r="C58" s="81"/>
      <c r="D58" s="82" t="s">
        <v>25</v>
      </c>
      <c r="E58" s="74">
        <f>SUM(E55:E57)</f>
        <v>37</v>
      </c>
      <c r="F58" s="75"/>
      <c r="G58" s="79"/>
      <c r="H58" s="83">
        <f>SUM(H55:H57)</f>
        <v>37</v>
      </c>
      <c r="I58" s="98"/>
      <c r="J58" s="99">
        <f>SUM(J55:J57)</f>
        <v>1517</v>
      </c>
      <c r="K58" s="100"/>
      <c r="L58" s="101">
        <f>SUM(L55:L57)</f>
        <v>2966.9941100000001</v>
      </c>
      <c r="N58" s="71">
        <f t="shared" si="20"/>
        <v>1.95583</v>
      </c>
    </row>
    <row r="59" spans="1:14" s="78" customFormat="1" ht="15.75" customHeight="1" x14ac:dyDescent="0.25">
      <c r="A59" s="139"/>
      <c r="B59" s="141"/>
      <c r="C59" s="72" t="s">
        <v>17</v>
      </c>
      <c r="D59" s="84" t="s">
        <v>28</v>
      </c>
      <c r="E59" s="74">
        <v>200</v>
      </c>
      <c r="F59" s="85">
        <v>0.6</v>
      </c>
      <c r="G59" s="79" t="s">
        <v>13</v>
      </c>
      <c r="H59" s="80">
        <f>ROUND(E59/F59,0)</f>
        <v>333</v>
      </c>
      <c r="I59" s="89">
        <v>21</v>
      </c>
      <c r="J59" s="90">
        <f t="shared" ref="J59:J61" si="36">H59*I59</f>
        <v>6993</v>
      </c>
      <c r="K59" s="91">
        <f t="shared" ref="K59:K61" si="37">I59*1.95583</f>
        <v>41.072429999999997</v>
      </c>
      <c r="L59" s="92">
        <f t="shared" ref="L59:L61" si="38">H59*K59</f>
        <v>13677.119189999999</v>
      </c>
      <c r="N59" s="71">
        <f t="shared" si="20"/>
        <v>1.95583</v>
      </c>
    </row>
    <row r="60" spans="1:14" s="78" customFormat="1" ht="15.75" customHeight="1" x14ac:dyDescent="0.25">
      <c r="A60" s="139"/>
      <c r="B60" s="141"/>
      <c r="C60" s="72" t="s">
        <v>24</v>
      </c>
      <c r="D60" s="84" t="s">
        <v>28</v>
      </c>
      <c r="E60" s="74">
        <v>16</v>
      </c>
      <c r="F60" s="85">
        <v>0.6</v>
      </c>
      <c r="G60" s="79" t="s">
        <v>13</v>
      </c>
      <c r="H60" s="80">
        <f>ROUND(E60/F60,0)</f>
        <v>27</v>
      </c>
      <c r="I60" s="89">
        <v>21</v>
      </c>
      <c r="J60" s="90">
        <f t="shared" si="36"/>
        <v>567</v>
      </c>
      <c r="K60" s="91">
        <f t="shared" si="37"/>
        <v>41.072429999999997</v>
      </c>
      <c r="L60" s="92">
        <f t="shared" si="38"/>
        <v>1108.95561</v>
      </c>
      <c r="N60" s="71">
        <f t="shared" si="20"/>
        <v>1.95583</v>
      </c>
    </row>
    <row r="61" spans="1:14" s="78" customFormat="1" ht="15.75" customHeight="1" x14ac:dyDescent="0.25">
      <c r="A61" s="139"/>
      <c r="B61" s="141"/>
      <c r="C61" s="72" t="s">
        <v>26</v>
      </c>
      <c r="D61" s="84" t="s">
        <v>28</v>
      </c>
      <c r="E61" s="74">
        <v>13</v>
      </c>
      <c r="F61" s="85">
        <v>0.6</v>
      </c>
      <c r="G61" s="79" t="s">
        <v>13</v>
      </c>
      <c r="H61" s="80">
        <f>ROUND(E61/F61,0)</f>
        <v>22</v>
      </c>
      <c r="I61" s="89">
        <v>21</v>
      </c>
      <c r="J61" s="90">
        <f t="shared" si="36"/>
        <v>462</v>
      </c>
      <c r="K61" s="91">
        <f t="shared" si="37"/>
        <v>41.072429999999997</v>
      </c>
      <c r="L61" s="92">
        <f t="shared" si="38"/>
        <v>903.59345999999994</v>
      </c>
      <c r="N61" s="71">
        <f t="shared" si="20"/>
        <v>1.95583</v>
      </c>
    </row>
    <row r="62" spans="1:14" s="78" customFormat="1" ht="12.75" customHeight="1" x14ac:dyDescent="0.25">
      <c r="A62" s="139"/>
      <c r="B62" s="141"/>
      <c r="C62" s="81"/>
      <c r="D62" s="82" t="s">
        <v>25</v>
      </c>
      <c r="E62" s="74">
        <f>SUM(E59:E61)</f>
        <v>229</v>
      </c>
      <c r="F62" s="85"/>
      <c r="G62" s="79"/>
      <c r="H62" s="83">
        <f>SUM(H59:H61)</f>
        <v>382</v>
      </c>
      <c r="I62" s="98"/>
      <c r="J62" s="99">
        <f>SUM(J59:J61)</f>
        <v>8022</v>
      </c>
      <c r="K62" s="100"/>
      <c r="L62" s="101">
        <f>SUM(L59:L61)</f>
        <v>15689.668259999999</v>
      </c>
      <c r="N62" s="71">
        <f t="shared" si="20"/>
        <v>1.9558299999999997</v>
      </c>
    </row>
    <row r="63" spans="1:14" s="78" customFormat="1" ht="15.75" customHeight="1" x14ac:dyDescent="0.25">
      <c r="A63" s="139"/>
      <c r="B63" s="141"/>
      <c r="C63" s="72" t="s">
        <v>17</v>
      </c>
      <c r="D63" s="84" t="s">
        <v>16</v>
      </c>
      <c r="E63" s="74">
        <v>200</v>
      </c>
      <c r="F63" s="85">
        <v>0.55000000000000004</v>
      </c>
      <c r="G63" s="79" t="s">
        <v>13</v>
      </c>
      <c r="H63" s="80">
        <f>ROUND(E63/F63,0)</f>
        <v>364</v>
      </c>
      <c r="I63" s="89">
        <v>21</v>
      </c>
      <c r="J63" s="90">
        <f t="shared" ref="J63:J65" si="39">H63*I63</f>
        <v>7644</v>
      </c>
      <c r="K63" s="91">
        <f t="shared" ref="K63:K65" si="40">I63*1.95583</f>
        <v>41.072429999999997</v>
      </c>
      <c r="L63" s="92">
        <f t="shared" ref="L63:L65" si="41">H63*K63</f>
        <v>14950.364519999999</v>
      </c>
      <c r="N63" s="71">
        <f t="shared" si="20"/>
        <v>1.95583</v>
      </c>
    </row>
    <row r="64" spans="1:14" s="78" customFormat="1" ht="15.75" customHeight="1" x14ac:dyDescent="0.25">
      <c r="A64" s="139"/>
      <c r="B64" s="141"/>
      <c r="C64" s="72" t="s">
        <v>24</v>
      </c>
      <c r="D64" s="84" t="s">
        <v>16</v>
      </c>
      <c r="E64" s="74">
        <v>17</v>
      </c>
      <c r="F64" s="85">
        <v>0.55000000000000004</v>
      </c>
      <c r="G64" s="79" t="s">
        <v>13</v>
      </c>
      <c r="H64" s="80">
        <f>ROUND(E64/F64,0)</f>
        <v>31</v>
      </c>
      <c r="I64" s="89">
        <v>21</v>
      </c>
      <c r="J64" s="90">
        <f t="shared" si="39"/>
        <v>651</v>
      </c>
      <c r="K64" s="91">
        <f t="shared" si="40"/>
        <v>41.072429999999997</v>
      </c>
      <c r="L64" s="92">
        <f t="shared" si="41"/>
        <v>1273.24533</v>
      </c>
      <c r="N64" s="71">
        <f t="shared" si="20"/>
        <v>1.95583</v>
      </c>
    </row>
    <row r="65" spans="1:14" s="78" customFormat="1" ht="15.75" customHeight="1" x14ac:dyDescent="0.25">
      <c r="A65" s="139"/>
      <c r="B65" s="141"/>
      <c r="C65" s="72" t="s">
        <v>26</v>
      </c>
      <c r="D65" s="84" t="s">
        <v>16</v>
      </c>
      <c r="E65" s="74">
        <v>14</v>
      </c>
      <c r="F65" s="85">
        <v>0.55000000000000004</v>
      </c>
      <c r="G65" s="79" t="s">
        <v>13</v>
      </c>
      <c r="H65" s="80">
        <f>ROUND(E65/F65,0)</f>
        <v>25</v>
      </c>
      <c r="I65" s="89">
        <v>21</v>
      </c>
      <c r="J65" s="90">
        <f t="shared" si="39"/>
        <v>525</v>
      </c>
      <c r="K65" s="91">
        <f t="shared" si="40"/>
        <v>41.072429999999997</v>
      </c>
      <c r="L65" s="92">
        <f t="shared" si="41"/>
        <v>1026.8107499999999</v>
      </c>
      <c r="N65" s="71">
        <f t="shared" si="20"/>
        <v>1.9558299999999997</v>
      </c>
    </row>
    <row r="66" spans="1:14" s="78" customFormat="1" ht="12.75" customHeight="1" x14ac:dyDescent="0.25">
      <c r="A66" s="139"/>
      <c r="B66" s="141"/>
      <c r="C66" s="81"/>
      <c r="D66" s="82" t="s">
        <v>25</v>
      </c>
      <c r="E66" s="74">
        <f>SUM(E63:E65)</f>
        <v>231</v>
      </c>
      <c r="F66" s="75"/>
      <c r="G66" s="79"/>
      <c r="H66" s="83">
        <f>SUM(H63:H65)</f>
        <v>420</v>
      </c>
      <c r="I66" s="98"/>
      <c r="J66" s="99">
        <f>SUM(J63:J65)</f>
        <v>8820</v>
      </c>
      <c r="K66" s="100"/>
      <c r="L66" s="101">
        <f>SUM(L63:L65)</f>
        <v>17250.420599999998</v>
      </c>
      <c r="N66" s="71">
        <f t="shared" si="20"/>
        <v>1.9558299999999997</v>
      </c>
    </row>
    <row r="67" spans="1:14" s="78" customFormat="1" ht="13.5" customHeight="1" x14ac:dyDescent="0.3">
      <c r="A67" s="139"/>
      <c r="B67" s="141"/>
      <c r="C67" s="145" t="s">
        <v>54</v>
      </c>
      <c r="D67" s="146"/>
      <c r="E67" s="86">
        <f>SUM(E66,E50,E38,E62,,E54,E42,E58,E46)</f>
        <v>541</v>
      </c>
      <c r="F67" s="87"/>
      <c r="G67" s="88"/>
      <c r="H67" s="63"/>
      <c r="I67" s="98"/>
      <c r="J67" s="102">
        <f>SUM(J66,J50,J38,J62,,J54,J42,J58,J46)</f>
        <v>20209</v>
      </c>
      <c r="K67" s="100"/>
      <c r="L67" s="103">
        <f>SUM(L66,L50,L38,L62,,L54,L42,L58,L46)</f>
        <v>39525.368469999994</v>
      </c>
      <c r="N67" s="71">
        <f t="shared" si="20"/>
        <v>1.9558299999999997</v>
      </c>
    </row>
    <row r="68" spans="1:14" s="78" customFormat="1" ht="15.75" customHeight="1" x14ac:dyDescent="0.25">
      <c r="A68" s="139"/>
      <c r="B68" s="141" t="s">
        <v>68</v>
      </c>
      <c r="C68" s="72" t="s">
        <v>17</v>
      </c>
      <c r="D68" s="73" t="s">
        <v>10</v>
      </c>
      <c r="E68" s="74">
        <v>107</v>
      </c>
      <c r="F68" s="75"/>
      <c r="G68" s="76" t="s">
        <v>11</v>
      </c>
      <c r="H68" s="77">
        <f>E68</f>
        <v>107</v>
      </c>
      <c r="I68" s="89">
        <v>46</v>
      </c>
      <c r="J68" s="90">
        <f t="shared" ref="J68:J70" si="42">H68*I68</f>
        <v>4922</v>
      </c>
      <c r="K68" s="91">
        <f t="shared" ref="K68:K70" si="43">I68*1.95583</f>
        <v>89.968180000000004</v>
      </c>
      <c r="L68" s="92">
        <f t="shared" ref="L68:L70" si="44">H68*K68</f>
        <v>9626.5952600000001</v>
      </c>
      <c r="N68" s="71">
        <f t="shared" si="20"/>
        <v>1.95583</v>
      </c>
    </row>
    <row r="69" spans="1:14" s="78" customFormat="1" ht="15.75" customHeight="1" x14ac:dyDescent="0.25">
      <c r="A69" s="139"/>
      <c r="B69" s="141"/>
      <c r="C69" s="72" t="s">
        <v>24</v>
      </c>
      <c r="D69" s="73" t="s">
        <v>10</v>
      </c>
      <c r="E69" s="74">
        <v>0</v>
      </c>
      <c r="F69" s="75"/>
      <c r="G69" s="79" t="s">
        <v>11</v>
      </c>
      <c r="H69" s="80">
        <f>E69</f>
        <v>0</v>
      </c>
      <c r="I69" s="89">
        <v>48</v>
      </c>
      <c r="J69" s="90">
        <f t="shared" si="42"/>
        <v>0</v>
      </c>
      <c r="K69" s="91">
        <f t="shared" si="43"/>
        <v>93.879840000000002</v>
      </c>
      <c r="L69" s="92">
        <f t="shared" si="44"/>
        <v>0</v>
      </c>
      <c r="N69" s="71" t="e">
        <f t="shared" si="20"/>
        <v>#DIV/0!</v>
      </c>
    </row>
    <row r="70" spans="1:14" s="78" customFormat="1" ht="15.75" customHeight="1" x14ac:dyDescent="0.25">
      <c r="A70" s="139"/>
      <c r="B70" s="141"/>
      <c r="C70" s="72" t="s">
        <v>26</v>
      </c>
      <c r="D70" s="73" t="s">
        <v>10</v>
      </c>
      <c r="E70" s="74">
        <v>0</v>
      </c>
      <c r="F70" s="75"/>
      <c r="G70" s="79" t="s">
        <v>11</v>
      </c>
      <c r="H70" s="80">
        <f>E70</f>
        <v>0</v>
      </c>
      <c r="I70" s="89">
        <v>48</v>
      </c>
      <c r="J70" s="90">
        <f t="shared" si="42"/>
        <v>0</v>
      </c>
      <c r="K70" s="91">
        <f t="shared" si="43"/>
        <v>93.879840000000002</v>
      </c>
      <c r="L70" s="92">
        <f t="shared" si="44"/>
        <v>0</v>
      </c>
      <c r="N70" s="71" t="e">
        <f t="shared" si="20"/>
        <v>#DIV/0!</v>
      </c>
    </row>
    <row r="71" spans="1:14" s="78" customFormat="1" ht="12.75" customHeight="1" x14ac:dyDescent="0.25">
      <c r="A71" s="139"/>
      <c r="B71" s="141"/>
      <c r="C71" s="81"/>
      <c r="D71" s="82" t="s">
        <v>25</v>
      </c>
      <c r="E71" s="74">
        <f>SUM(E68:E70)</f>
        <v>107</v>
      </c>
      <c r="F71" s="75"/>
      <c r="G71" s="79"/>
      <c r="H71" s="83">
        <f>SUM(H68:H70)</f>
        <v>107</v>
      </c>
      <c r="I71" s="98"/>
      <c r="J71" s="99">
        <f>SUM(J68:J70)</f>
        <v>4922</v>
      </c>
      <c r="K71" s="100"/>
      <c r="L71" s="101">
        <f>SUM(L68:L70)</f>
        <v>9626.5952600000001</v>
      </c>
      <c r="N71" s="71">
        <f t="shared" si="20"/>
        <v>1.95583</v>
      </c>
    </row>
    <row r="72" spans="1:14" s="78" customFormat="1" ht="15.75" customHeight="1" x14ac:dyDescent="0.25">
      <c r="A72" s="139"/>
      <c r="B72" s="141"/>
      <c r="C72" s="72" t="s">
        <v>17</v>
      </c>
      <c r="D72" s="73" t="s">
        <v>12</v>
      </c>
      <c r="E72" s="74">
        <v>75</v>
      </c>
      <c r="F72" s="75"/>
      <c r="G72" s="79" t="s">
        <v>11</v>
      </c>
      <c r="H72" s="80">
        <f>E72</f>
        <v>75</v>
      </c>
      <c r="I72" s="89">
        <v>43</v>
      </c>
      <c r="J72" s="90">
        <f t="shared" ref="J72:J74" si="45">H72*I72</f>
        <v>3225</v>
      </c>
      <c r="K72" s="91">
        <f>I72*1.95583</f>
        <v>84.10069</v>
      </c>
      <c r="L72" s="92">
        <f>H72*K72</f>
        <v>6307.5517499999996</v>
      </c>
      <c r="N72" s="71">
        <f t="shared" si="20"/>
        <v>1.95583</v>
      </c>
    </row>
    <row r="73" spans="1:14" s="78" customFormat="1" ht="15.75" customHeight="1" x14ac:dyDescent="0.25">
      <c r="A73" s="139"/>
      <c r="B73" s="141"/>
      <c r="C73" s="72" t="s">
        <v>24</v>
      </c>
      <c r="D73" s="73" t="s">
        <v>12</v>
      </c>
      <c r="E73" s="74">
        <v>2</v>
      </c>
      <c r="F73" s="75"/>
      <c r="G73" s="79" t="s">
        <v>11</v>
      </c>
      <c r="H73" s="80">
        <f>E73</f>
        <v>2</v>
      </c>
      <c r="I73" s="89">
        <v>43</v>
      </c>
      <c r="J73" s="90">
        <f t="shared" si="45"/>
        <v>86</v>
      </c>
      <c r="K73" s="91">
        <f t="shared" ref="K73:K74" si="46">I73*1.95583</f>
        <v>84.10069</v>
      </c>
      <c r="L73" s="92">
        <f t="shared" ref="L73:L74" si="47">H73*K73</f>
        <v>168.20138</v>
      </c>
      <c r="N73" s="71">
        <f t="shared" si="20"/>
        <v>1.95583</v>
      </c>
    </row>
    <row r="74" spans="1:14" s="78" customFormat="1" ht="15.75" customHeight="1" x14ac:dyDescent="0.25">
      <c r="A74" s="139"/>
      <c r="B74" s="141"/>
      <c r="C74" s="72" t="s">
        <v>26</v>
      </c>
      <c r="D74" s="73" t="s">
        <v>12</v>
      </c>
      <c r="E74" s="74">
        <v>0</v>
      </c>
      <c r="F74" s="75"/>
      <c r="G74" s="79" t="s">
        <v>11</v>
      </c>
      <c r="H74" s="80">
        <f>E74</f>
        <v>0</v>
      </c>
      <c r="I74" s="89">
        <v>43</v>
      </c>
      <c r="J74" s="90">
        <f t="shared" si="45"/>
        <v>0</v>
      </c>
      <c r="K74" s="91">
        <f t="shared" si="46"/>
        <v>84.10069</v>
      </c>
      <c r="L74" s="92">
        <f t="shared" si="47"/>
        <v>0</v>
      </c>
      <c r="N74" s="71" t="e">
        <f t="shared" si="20"/>
        <v>#DIV/0!</v>
      </c>
    </row>
    <row r="75" spans="1:14" s="78" customFormat="1" ht="12.75" customHeight="1" x14ac:dyDescent="0.25">
      <c r="A75" s="139"/>
      <c r="B75" s="141"/>
      <c r="C75" s="81"/>
      <c r="D75" s="82" t="s">
        <v>25</v>
      </c>
      <c r="E75" s="74">
        <f>SUM(E72:E74)</f>
        <v>77</v>
      </c>
      <c r="F75" s="75"/>
      <c r="G75" s="79"/>
      <c r="H75" s="83">
        <f>SUM(H72:H74)</f>
        <v>77</v>
      </c>
      <c r="I75" s="98"/>
      <c r="J75" s="99">
        <f>SUM(J72:J74)</f>
        <v>3311</v>
      </c>
      <c r="K75" s="100"/>
      <c r="L75" s="101">
        <f>SUM(L72:L74)</f>
        <v>6475.7531300000001</v>
      </c>
      <c r="N75" s="71">
        <f t="shared" si="20"/>
        <v>1.95583</v>
      </c>
    </row>
    <row r="76" spans="1:14" s="78" customFormat="1" ht="15.75" customHeight="1" x14ac:dyDescent="0.25">
      <c r="A76" s="139"/>
      <c r="B76" s="141"/>
      <c r="C76" s="72" t="s">
        <v>17</v>
      </c>
      <c r="D76" s="84" t="s">
        <v>37</v>
      </c>
      <c r="E76" s="74">
        <v>100</v>
      </c>
      <c r="F76" s="85">
        <v>0.6</v>
      </c>
      <c r="G76" s="79" t="s">
        <v>13</v>
      </c>
      <c r="H76" s="80">
        <f>ROUND(E76/F76,0)</f>
        <v>167</v>
      </c>
      <c r="I76" s="89">
        <v>25</v>
      </c>
      <c r="J76" s="90">
        <f t="shared" ref="J76:J78" si="48">H76*I76</f>
        <v>4175</v>
      </c>
      <c r="K76" s="91">
        <f t="shared" ref="K76:K78" si="49">I76*1.95583</f>
        <v>48.89575</v>
      </c>
      <c r="L76" s="92">
        <f t="shared" ref="L76:L78" si="50">H76*K76</f>
        <v>8165.5902500000002</v>
      </c>
      <c r="N76" s="71">
        <f t="shared" si="20"/>
        <v>1.95583</v>
      </c>
    </row>
    <row r="77" spans="1:14" s="78" customFormat="1" ht="15.75" customHeight="1" x14ac:dyDescent="0.25">
      <c r="A77" s="139"/>
      <c r="B77" s="141"/>
      <c r="C77" s="72" t="s">
        <v>24</v>
      </c>
      <c r="D77" s="84" t="s">
        <v>37</v>
      </c>
      <c r="E77" s="74">
        <v>10</v>
      </c>
      <c r="F77" s="85">
        <v>0.6</v>
      </c>
      <c r="G77" s="79" t="s">
        <v>13</v>
      </c>
      <c r="H77" s="80">
        <f>ROUND(E77/F77,0)</f>
        <v>17</v>
      </c>
      <c r="I77" s="89">
        <v>25</v>
      </c>
      <c r="J77" s="90">
        <f t="shared" si="48"/>
        <v>425</v>
      </c>
      <c r="K77" s="91">
        <f t="shared" si="49"/>
        <v>48.89575</v>
      </c>
      <c r="L77" s="92">
        <f t="shared" si="50"/>
        <v>831.22775000000001</v>
      </c>
      <c r="N77" s="71">
        <f t="shared" si="20"/>
        <v>1.95583</v>
      </c>
    </row>
    <row r="78" spans="1:14" s="78" customFormat="1" ht="15.75" customHeight="1" x14ac:dyDescent="0.25">
      <c r="A78" s="139"/>
      <c r="B78" s="141"/>
      <c r="C78" s="72" t="s">
        <v>26</v>
      </c>
      <c r="D78" s="84" t="s">
        <v>37</v>
      </c>
      <c r="E78" s="74">
        <v>1</v>
      </c>
      <c r="F78" s="85">
        <v>0.6</v>
      </c>
      <c r="G78" s="79" t="s">
        <v>13</v>
      </c>
      <c r="H78" s="80">
        <f>ROUND(E78/F78,0)</f>
        <v>2</v>
      </c>
      <c r="I78" s="89">
        <v>25</v>
      </c>
      <c r="J78" s="90">
        <f t="shared" si="48"/>
        <v>50</v>
      </c>
      <c r="K78" s="91">
        <f t="shared" si="49"/>
        <v>48.89575</v>
      </c>
      <c r="L78" s="92">
        <f t="shared" si="50"/>
        <v>97.791499999999999</v>
      </c>
      <c r="N78" s="71">
        <f t="shared" si="20"/>
        <v>1.95583</v>
      </c>
    </row>
    <row r="79" spans="1:14" s="78" customFormat="1" ht="12.75" customHeight="1" x14ac:dyDescent="0.25">
      <c r="A79" s="139"/>
      <c r="B79" s="141"/>
      <c r="C79" s="81"/>
      <c r="D79" s="82" t="s">
        <v>25</v>
      </c>
      <c r="E79" s="74">
        <f>SUM(E76:E78)</f>
        <v>111</v>
      </c>
      <c r="F79" s="85"/>
      <c r="G79" s="79"/>
      <c r="H79" s="83">
        <f>SUM(H76:H78)</f>
        <v>186</v>
      </c>
      <c r="I79" s="98"/>
      <c r="J79" s="99">
        <f>SUM(J76:J78)</f>
        <v>4650</v>
      </c>
      <c r="K79" s="100"/>
      <c r="L79" s="101">
        <f>SUM(L76:L78)</f>
        <v>9094.6094999999987</v>
      </c>
      <c r="N79" s="71">
        <f t="shared" si="20"/>
        <v>1.9558299999999997</v>
      </c>
    </row>
    <row r="80" spans="1:14" s="78" customFormat="1" ht="15.75" customHeight="1" x14ac:dyDescent="0.25">
      <c r="A80" s="139"/>
      <c r="B80" s="141"/>
      <c r="C80" s="72" t="s">
        <v>17</v>
      </c>
      <c r="D80" s="84" t="s">
        <v>14</v>
      </c>
      <c r="E80" s="74">
        <v>17</v>
      </c>
      <c r="F80" s="85">
        <v>0.6</v>
      </c>
      <c r="G80" s="79" t="s">
        <v>13</v>
      </c>
      <c r="H80" s="80">
        <f>ROUND(E80/F80,0)</f>
        <v>28</v>
      </c>
      <c r="I80" s="89">
        <v>23</v>
      </c>
      <c r="J80" s="90">
        <f t="shared" ref="J80:J82" si="51">H80*I80</f>
        <v>644</v>
      </c>
      <c r="K80" s="91">
        <f t="shared" ref="K80:K82" si="52">I80*1.95583</f>
        <v>44.984090000000002</v>
      </c>
      <c r="L80" s="92">
        <f t="shared" ref="L80:L82" si="53">H80*K80</f>
        <v>1259.5545200000001</v>
      </c>
      <c r="N80" s="71">
        <f t="shared" si="20"/>
        <v>1.9558300000000002</v>
      </c>
    </row>
    <row r="81" spans="1:14" s="78" customFormat="1" ht="15.75" customHeight="1" x14ac:dyDescent="0.25">
      <c r="A81" s="139"/>
      <c r="B81" s="141"/>
      <c r="C81" s="72" t="s">
        <v>24</v>
      </c>
      <c r="D81" s="84" t="s">
        <v>14</v>
      </c>
      <c r="E81" s="74">
        <v>3</v>
      </c>
      <c r="F81" s="85">
        <v>0.6</v>
      </c>
      <c r="G81" s="79" t="s">
        <v>13</v>
      </c>
      <c r="H81" s="80">
        <f>ROUND(E81/F81,0)</f>
        <v>5</v>
      </c>
      <c r="I81" s="89">
        <v>23</v>
      </c>
      <c r="J81" s="90">
        <f t="shared" si="51"/>
        <v>115</v>
      </c>
      <c r="K81" s="91">
        <f t="shared" si="52"/>
        <v>44.984090000000002</v>
      </c>
      <c r="L81" s="92">
        <f t="shared" si="53"/>
        <v>224.92045000000002</v>
      </c>
      <c r="N81" s="71">
        <f t="shared" si="20"/>
        <v>1.9558300000000002</v>
      </c>
    </row>
    <row r="82" spans="1:14" s="78" customFormat="1" ht="15.75" customHeight="1" x14ac:dyDescent="0.25">
      <c r="A82" s="139"/>
      <c r="B82" s="141"/>
      <c r="C82" s="72" t="s">
        <v>26</v>
      </c>
      <c r="D82" s="84" t="s">
        <v>14</v>
      </c>
      <c r="E82" s="74">
        <v>0</v>
      </c>
      <c r="F82" s="85">
        <v>0.6</v>
      </c>
      <c r="G82" s="79" t="s">
        <v>13</v>
      </c>
      <c r="H82" s="80">
        <f>ROUND(E82/F82,0)</f>
        <v>0</v>
      </c>
      <c r="I82" s="89">
        <v>23</v>
      </c>
      <c r="J82" s="90">
        <f t="shared" si="51"/>
        <v>0</v>
      </c>
      <c r="K82" s="91">
        <f t="shared" si="52"/>
        <v>44.984090000000002</v>
      </c>
      <c r="L82" s="92">
        <f t="shared" si="53"/>
        <v>0</v>
      </c>
      <c r="N82" s="71" t="e">
        <f t="shared" si="20"/>
        <v>#DIV/0!</v>
      </c>
    </row>
    <row r="83" spans="1:14" s="78" customFormat="1" ht="12.75" customHeight="1" x14ac:dyDescent="0.25">
      <c r="A83" s="139"/>
      <c r="B83" s="141"/>
      <c r="C83" s="81"/>
      <c r="D83" s="82" t="s">
        <v>25</v>
      </c>
      <c r="E83" s="74">
        <f>SUM(E80:E82)</f>
        <v>20</v>
      </c>
      <c r="F83" s="85"/>
      <c r="G83" s="79"/>
      <c r="H83" s="83">
        <f>SUM(H80:H82)</f>
        <v>33</v>
      </c>
      <c r="I83" s="98"/>
      <c r="J83" s="99">
        <f>SUM(J80:J82)</f>
        <v>759</v>
      </c>
      <c r="K83" s="100"/>
      <c r="L83" s="101">
        <f>SUM(L80:L82)</f>
        <v>1484.4749700000002</v>
      </c>
      <c r="N83" s="71">
        <f t="shared" si="20"/>
        <v>1.9558300000000002</v>
      </c>
    </row>
    <row r="84" spans="1:14" s="78" customFormat="1" ht="15.75" customHeight="1" x14ac:dyDescent="0.25">
      <c r="A84" s="139"/>
      <c r="B84" s="141"/>
      <c r="C84" s="72" t="s">
        <v>17</v>
      </c>
      <c r="D84" s="84" t="s">
        <v>15</v>
      </c>
      <c r="E84" s="74">
        <v>0</v>
      </c>
      <c r="F84" s="85">
        <v>0.6</v>
      </c>
      <c r="G84" s="79" t="s">
        <v>13</v>
      </c>
      <c r="H84" s="80">
        <f>ROUND(E84/F84,0)</f>
        <v>0</v>
      </c>
      <c r="I84" s="89">
        <v>21</v>
      </c>
      <c r="J84" s="90">
        <f t="shared" ref="J84:J86" si="54">H84*I84</f>
        <v>0</v>
      </c>
      <c r="K84" s="91">
        <f t="shared" ref="K84:K86" si="55">I84*1.95583</f>
        <v>41.072429999999997</v>
      </c>
      <c r="L84" s="92">
        <f t="shared" ref="L84:L86" si="56">H84*K84</f>
        <v>0</v>
      </c>
      <c r="N84" s="71" t="e">
        <f t="shared" si="20"/>
        <v>#DIV/0!</v>
      </c>
    </row>
    <row r="85" spans="1:14" s="78" customFormat="1" ht="15.75" customHeight="1" x14ac:dyDescent="0.25">
      <c r="A85" s="139"/>
      <c r="B85" s="141"/>
      <c r="C85" s="72" t="s">
        <v>24</v>
      </c>
      <c r="D85" s="84" t="s">
        <v>15</v>
      </c>
      <c r="E85" s="74">
        <v>1</v>
      </c>
      <c r="F85" s="85">
        <v>0.6</v>
      </c>
      <c r="G85" s="79" t="s">
        <v>13</v>
      </c>
      <c r="H85" s="80">
        <f>ROUND(E85/F85,0)</f>
        <v>2</v>
      </c>
      <c r="I85" s="89">
        <v>21</v>
      </c>
      <c r="J85" s="90">
        <f t="shared" si="54"/>
        <v>42</v>
      </c>
      <c r="K85" s="91">
        <f t="shared" si="55"/>
        <v>41.072429999999997</v>
      </c>
      <c r="L85" s="92">
        <f t="shared" si="56"/>
        <v>82.144859999999994</v>
      </c>
      <c r="N85" s="71">
        <f t="shared" si="20"/>
        <v>1.95583</v>
      </c>
    </row>
    <row r="86" spans="1:14" s="78" customFormat="1" ht="15.75" customHeight="1" x14ac:dyDescent="0.25">
      <c r="A86" s="139"/>
      <c r="B86" s="141"/>
      <c r="C86" s="72" t="s">
        <v>26</v>
      </c>
      <c r="D86" s="84" t="s">
        <v>15</v>
      </c>
      <c r="E86" s="74">
        <v>0</v>
      </c>
      <c r="F86" s="85">
        <v>0.6</v>
      </c>
      <c r="G86" s="79" t="s">
        <v>13</v>
      </c>
      <c r="H86" s="80">
        <f>ROUND(E86/F86,0)</f>
        <v>0</v>
      </c>
      <c r="I86" s="89">
        <v>21</v>
      </c>
      <c r="J86" s="90">
        <f t="shared" si="54"/>
        <v>0</v>
      </c>
      <c r="K86" s="91">
        <f t="shared" si="55"/>
        <v>41.072429999999997</v>
      </c>
      <c r="L86" s="92">
        <f t="shared" si="56"/>
        <v>0</v>
      </c>
      <c r="N86" s="71" t="e">
        <f t="shared" si="20"/>
        <v>#DIV/0!</v>
      </c>
    </row>
    <row r="87" spans="1:14" s="78" customFormat="1" ht="12.75" customHeight="1" x14ac:dyDescent="0.25">
      <c r="A87" s="139"/>
      <c r="B87" s="141"/>
      <c r="C87" s="81"/>
      <c r="D87" s="82" t="s">
        <v>25</v>
      </c>
      <c r="E87" s="74">
        <f>SUM(E84:E86)</f>
        <v>1</v>
      </c>
      <c r="F87" s="85"/>
      <c r="G87" s="79"/>
      <c r="H87" s="83">
        <f>SUM(H84:H86)</f>
        <v>2</v>
      </c>
      <c r="I87" s="98"/>
      <c r="J87" s="99">
        <f>SUM(J84:J86)</f>
        <v>42</v>
      </c>
      <c r="K87" s="100"/>
      <c r="L87" s="101">
        <f>SUM(L84:L86)</f>
        <v>82.144859999999994</v>
      </c>
      <c r="N87" s="71">
        <f t="shared" si="20"/>
        <v>1.95583</v>
      </c>
    </row>
    <row r="88" spans="1:14" s="78" customFormat="1" ht="15.75" customHeight="1" x14ac:dyDescent="0.25">
      <c r="A88" s="139"/>
      <c r="B88" s="141"/>
      <c r="C88" s="72" t="s">
        <v>17</v>
      </c>
      <c r="D88" s="73" t="s">
        <v>38</v>
      </c>
      <c r="E88" s="74">
        <v>25</v>
      </c>
      <c r="F88" s="75"/>
      <c r="G88" s="79" t="s">
        <v>11</v>
      </c>
      <c r="H88" s="80">
        <f>E88</f>
        <v>25</v>
      </c>
      <c r="I88" s="89">
        <v>41</v>
      </c>
      <c r="J88" s="90">
        <f t="shared" ref="J88:J90" si="57">H88*I88</f>
        <v>1025</v>
      </c>
      <c r="K88" s="91">
        <f t="shared" ref="K88:K90" si="58">I88*1.95583</f>
        <v>80.189030000000002</v>
      </c>
      <c r="L88" s="92">
        <f t="shared" ref="L88:L90" si="59">H88*K88</f>
        <v>2004.7257500000001</v>
      </c>
      <c r="N88" s="71">
        <f t="shared" si="20"/>
        <v>1.95583</v>
      </c>
    </row>
    <row r="89" spans="1:14" s="78" customFormat="1" ht="15.75" customHeight="1" x14ac:dyDescent="0.25">
      <c r="A89" s="139"/>
      <c r="B89" s="141"/>
      <c r="C89" s="72" t="s">
        <v>24</v>
      </c>
      <c r="D89" s="73" t="s">
        <v>38</v>
      </c>
      <c r="E89" s="74">
        <v>3</v>
      </c>
      <c r="F89" s="75"/>
      <c r="G89" s="79" t="s">
        <v>11</v>
      </c>
      <c r="H89" s="80">
        <f>E89</f>
        <v>3</v>
      </c>
      <c r="I89" s="89">
        <v>41</v>
      </c>
      <c r="J89" s="90">
        <f t="shared" si="57"/>
        <v>123</v>
      </c>
      <c r="K89" s="91">
        <f t="shared" si="58"/>
        <v>80.189030000000002</v>
      </c>
      <c r="L89" s="92">
        <f t="shared" si="59"/>
        <v>240.56709000000001</v>
      </c>
      <c r="N89" s="71">
        <f t="shared" si="20"/>
        <v>1.95583</v>
      </c>
    </row>
    <row r="90" spans="1:14" s="78" customFormat="1" ht="15.75" customHeight="1" x14ac:dyDescent="0.25">
      <c r="A90" s="139"/>
      <c r="B90" s="141"/>
      <c r="C90" s="72" t="s">
        <v>26</v>
      </c>
      <c r="D90" s="73" t="s">
        <v>38</v>
      </c>
      <c r="E90" s="74">
        <v>0</v>
      </c>
      <c r="F90" s="75"/>
      <c r="G90" s="79" t="s">
        <v>11</v>
      </c>
      <c r="H90" s="80">
        <f>E90</f>
        <v>0</v>
      </c>
      <c r="I90" s="89">
        <v>41</v>
      </c>
      <c r="J90" s="90">
        <f t="shared" si="57"/>
        <v>0</v>
      </c>
      <c r="K90" s="91">
        <f t="shared" si="58"/>
        <v>80.189030000000002</v>
      </c>
      <c r="L90" s="92">
        <f t="shared" si="59"/>
        <v>0</v>
      </c>
      <c r="N90" s="71" t="e">
        <f t="shared" si="20"/>
        <v>#DIV/0!</v>
      </c>
    </row>
    <row r="91" spans="1:14" s="78" customFormat="1" ht="12.75" customHeight="1" x14ac:dyDescent="0.25">
      <c r="A91" s="139"/>
      <c r="B91" s="141"/>
      <c r="C91" s="81"/>
      <c r="D91" s="82" t="s">
        <v>25</v>
      </c>
      <c r="E91" s="74">
        <f>SUM(E88:E90)</f>
        <v>28</v>
      </c>
      <c r="F91" s="75"/>
      <c r="G91" s="79"/>
      <c r="H91" s="83">
        <f>SUM(H88:H90)</f>
        <v>28</v>
      </c>
      <c r="I91" s="98"/>
      <c r="J91" s="99">
        <f>SUM(J88:J90)</f>
        <v>1148</v>
      </c>
      <c r="K91" s="100"/>
      <c r="L91" s="101">
        <f>SUM(L88:L90)</f>
        <v>2245.2928400000001</v>
      </c>
      <c r="N91" s="71">
        <f t="shared" si="20"/>
        <v>1.95583</v>
      </c>
    </row>
    <row r="92" spans="1:14" s="78" customFormat="1" ht="15.75" customHeight="1" x14ac:dyDescent="0.25">
      <c r="A92" s="139"/>
      <c r="B92" s="141"/>
      <c r="C92" s="72" t="s">
        <v>17</v>
      </c>
      <c r="D92" s="84" t="s">
        <v>28</v>
      </c>
      <c r="E92" s="74">
        <v>200</v>
      </c>
      <c r="F92" s="85">
        <v>0.6</v>
      </c>
      <c r="G92" s="79" t="s">
        <v>13</v>
      </c>
      <c r="H92" s="80">
        <f>ROUND(E92/F92,0)</f>
        <v>333</v>
      </c>
      <c r="I92" s="89">
        <v>21</v>
      </c>
      <c r="J92" s="90">
        <f t="shared" ref="J92:J94" si="60">H92*I92</f>
        <v>6993</v>
      </c>
      <c r="K92" s="91">
        <f t="shared" ref="K92:K94" si="61">I92*1.95583</f>
        <v>41.072429999999997</v>
      </c>
      <c r="L92" s="92">
        <f t="shared" ref="L92:L94" si="62">H92*K92</f>
        <v>13677.119189999999</v>
      </c>
      <c r="N92" s="71">
        <f t="shared" si="20"/>
        <v>1.95583</v>
      </c>
    </row>
    <row r="93" spans="1:14" s="78" customFormat="1" ht="15.75" customHeight="1" x14ac:dyDescent="0.25">
      <c r="A93" s="139"/>
      <c r="B93" s="141"/>
      <c r="C93" s="72" t="s">
        <v>24</v>
      </c>
      <c r="D93" s="84" t="s">
        <v>28</v>
      </c>
      <c r="E93" s="74">
        <v>27</v>
      </c>
      <c r="F93" s="85">
        <v>0.6</v>
      </c>
      <c r="G93" s="79" t="s">
        <v>13</v>
      </c>
      <c r="H93" s="80">
        <f>ROUND(E93/F93,0)</f>
        <v>45</v>
      </c>
      <c r="I93" s="89">
        <v>21</v>
      </c>
      <c r="J93" s="90">
        <f t="shared" si="60"/>
        <v>945</v>
      </c>
      <c r="K93" s="91">
        <f t="shared" si="61"/>
        <v>41.072429999999997</v>
      </c>
      <c r="L93" s="92">
        <f t="shared" si="62"/>
        <v>1848.2593499999998</v>
      </c>
      <c r="N93" s="71">
        <f t="shared" si="20"/>
        <v>1.9558299999999997</v>
      </c>
    </row>
    <row r="94" spans="1:14" s="78" customFormat="1" ht="15.75" customHeight="1" x14ac:dyDescent="0.25">
      <c r="A94" s="139"/>
      <c r="B94" s="141"/>
      <c r="C94" s="72" t="s">
        <v>26</v>
      </c>
      <c r="D94" s="84" t="s">
        <v>28</v>
      </c>
      <c r="E94" s="74">
        <v>6</v>
      </c>
      <c r="F94" s="85">
        <v>0.6</v>
      </c>
      <c r="G94" s="79" t="s">
        <v>13</v>
      </c>
      <c r="H94" s="80">
        <f>ROUND(E94/F94,0)</f>
        <v>10</v>
      </c>
      <c r="I94" s="89">
        <v>21</v>
      </c>
      <c r="J94" s="90">
        <f t="shared" si="60"/>
        <v>210</v>
      </c>
      <c r="K94" s="91">
        <f t="shared" si="61"/>
        <v>41.072429999999997</v>
      </c>
      <c r="L94" s="92">
        <f t="shared" si="62"/>
        <v>410.72429999999997</v>
      </c>
      <c r="N94" s="71">
        <f t="shared" si="20"/>
        <v>1.95583</v>
      </c>
    </row>
    <row r="95" spans="1:14" s="78" customFormat="1" ht="12.75" customHeight="1" x14ac:dyDescent="0.25">
      <c r="A95" s="139"/>
      <c r="B95" s="141"/>
      <c r="C95" s="81"/>
      <c r="D95" s="82" t="s">
        <v>25</v>
      </c>
      <c r="E95" s="74">
        <f>SUM(E92:E94)</f>
        <v>233</v>
      </c>
      <c r="F95" s="85"/>
      <c r="G95" s="79"/>
      <c r="H95" s="83">
        <f>SUM(H92:H94)</f>
        <v>388</v>
      </c>
      <c r="I95" s="98"/>
      <c r="J95" s="99">
        <f>SUM(J92:J94)</f>
        <v>8148</v>
      </c>
      <c r="K95" s="100"/>
      <c r="L95" s="101">
        <f>SUM(L92:L94)</f>
        <v>15936.10284</v>
      </c>
      <c r="N95" s="71">
        <f t="shared" si="20"/>
        <v>1.95583</v>
      </c>
    </row>
    <row r="96" spans="1:14" s="78" customFormat="1" ht="15.75" customHeight="1" x14ac:dyDescent="0.25">
      <c r="A96" s="139"/>
      <c r="B96" s="141"/>
      <c r="C96" s="72" t="s">
        <v>17</v>
      </c>
      <c r="D96" s="84" t="s">
        <v>16</v>
      </c>
      <c r="E96" s="74">
        <v>200</v>
      </c>
      <c r="F96" s="85">
        <v>0.55000000000000004</v>
      </c>
      <c r="G96" s="79" t="s">
        <v>13</v>
      </c>
      <c r="H96" s="80">
        <f>ROUND(E96/F96,0)</f>
        <v>364</v>
      </c>
      <c r="I96" s="89">
        <v>21</v>
      </c>
      <c r="J96" s="90">
        <f t="shared" ref="J96:J98" si="63">H96*I96</f>
        <v>7644</v>
      </c>
      <c r="K96" s="91">
        <f t="shared" ref="K96:K98" si="64">I96*1.95583</f>
        <v>41.072429999999997</v>
      </c>
      <c r="L96" s="92">
        <f t="shared" ref="L96:L98" si="65">H96*K96</f>
        <v>14950.364519999999</v>
      </c>
      <c r="N96" s="71">
        <f t="shared" si="20"/>
        <v>1.95583</v>
      </c>
    </row>
    <row r="97" spans="1:14" s="78" customFormat="1" ht="15.75" customHeight="1" x14ac:dyDescent="0.25">
      <c r="A97" s="139"/>
      <c r="B97" s="141"/>
      <c r="C97" s="72" t="s">
        <v>24</v>
      </c>
      <c r="D97" s="84" t="s">
        <v>16</v>
      </c>
      <c r="E97" s="74">
        <v>27</v>
      </c>
      <c r="F97" s="85">
        <v>0.55000000000000004</v>
      </c>
      <c r="G97" s="79" t="s">
        <v>13</v>
      </c>
      <c r="H97" s="80">
        <f>ROUND(E97/F97,0)</f>
        <v>49</v>
      </c>
      <c r="I97" s="89">
        <v>21</v>
      </c>
      <c r="J97" s="90">
        <f t="shared" si="63"/>
        <v>1029</v>
      </c>
      <c r="K97" s="91">
        <f t="shared" si="64"/>
        <v>41.072429999999997</v>
      </c>
      <c r="L97" s="92">
        <f t="shared" si="65"/>
        <v>2012.5490699999998</v>
      </c>
      <c r="N97" s="71">
        <f t="shared" si="20"/>
        <v>1.9558299999999997</v>
      </c>
    </row>
    <row r="98" spans="1:14" s="78" customFormat="1" ht="15.75" customHeight="1" x14ac:dyDescent="0.25">
      <c r="A98" s="139"/>
      <c r="B98" s="141"/>
      <c r="C98" s="72" t="s">
        <v>26</v>
      </c>
      <c r="D98" s="84" t="s">
        <v>16</v>
      </c>
      <c r="E98" s="74">
        <v>7</v>
      </c>
      <c r="F98" s="85">
        <v>0.55000000000000004</v>
      </c>
      <c r="G98" s="79" t="s">
        <v>13</v>
      </c>
      <c r="H98" s="80">
        <f>ROUND(E98/F98,0)</f>
        <v>13</v>
      </c>
      <c r="I98" s="89">
        <v>21</v>
      </c>
      <c r="J98" s="90">
        <f t="shared" si="63"/>
        <v>273</v>
      </c>
      <c r="K98" s="91">
        <f t="shared" si="64"/>
        <v>41.072429999999997</v>
      </c>
      <c r="L98" s="92">
        <f t="shared" si="65"/>
        <v>533.94158999999991</v>
      </c>
      <c r="N98" s="71">
        <f t="shared" si="20"/>
        <v>1.9558299999999997</v>
      </c>
    </row>
    <row r="99" spans="1:14" s="78" customFormat="1" ht="12.75" customHeight="1" x14ac:dyDescent="0.25">
      <c r="A99" s="139"/>
      <c r="B99" s="141"/>
      <c r="C99" s="81"/>
      <c r="D99" s="82" t="s">
        <v>25</v>
      </c>
      <c r="E99" s="74">
        <f>SUM(E96:E98)</f>
        <v>234</v>
      </c>
      <c r="F99" s="75"/>
      <c r="G99" s="79"/>
      <c r="H99" s="83">
        <f>SUM(H96:H98)</f>
        <v>426</v>
      </c>
      <c r="I99" s="98"/>
      <c r="J99" s="99">
        <f>SUM(J96:J98)</f>
        <v>8946</v>
      </c>
      <c r="K99" s="100"/>
      <c r="L99" s="101">
        <f>SUM(L96:L98)</f>
        <v>17496.855179999999</v>
      </c>
      <c r="N99" s="71">
        <f t="shared" ref="N99:N162" si="66">L99/J99</f>
        <v>1.95583</v>
      </c>
    </row>
    <row r="100" spans="1:14" s="78" customFormat="1" ht="13.5" customHeight="1" x14ac:dyDescent="0.3">
      <c r="A100" s="139"/>
      <c r="B100" s="141"/>
      <c r="C100" s="145" t="s">
        <v>69</v>
      </c>
      <c r="D100" s="146"/>
      <c r="E100" s="86">
        <f>SUM(E99,E83,E71,E95,,E87,E75,E91,E79)</f>
        <v>811</v>
      </c>
      <c r="F100" s="87"/>
      <c r="G100" s="88"/>
      <c r="H100" s="63"/>
      <c r="I100" s="98"/>
      <c r="J100" s="102">
        <f>SUM(J99,J83,J71,J95,,J87,J75,J91,J79)</f>
        <v>31926</v>
      </c>
      <c r="K100" s="100"/>
      <c r="L100" s="103">
        <f>SUM(L99,L83,L71,L95,,L87,L75,L91,L79)</f>
        <v>62441.828579999994</v>
      </c>
      <c r="N100" s="71">
        <f t="shared" si="66"/>
        <v>1.9558299999999997</v>
      </c>
    </row>
    <row r="101" spans="1:14" s="78" customFormat="1" ht="15.75" customHeight="1" x14ac:dyDescent="0.25">
      <c r="A101" s="139"/>
      <c r="B101" s="141" t="s">
        <v>55</v>
      </c>
      <c r="C101" s="72" t="s">
        <v>17</v>
      </c>
      <c r="D101" s="73" t="s">
        <v>10</v>
      </c>
      <c r="E101" s="74">
        <v>27</v>
      </c>
      <c r="F101" s="75"/>
      <c r="G101" s="76" t="s">
        <v>11</v>
      </c>
      <c r="H101" s="77">
        <f>E101</f>
        <v>27</v>
      </c>
      <c r="I101" s="89">
        <v>46</v>
      </c>
      <c r="J101" s="90">
        <f t="shared" ref="J101:J103" si="67">H101*I101</f>
        <v>1242</v>
      </c>
      <c r="K101" s="91">
        <f t="shared" ref="K101:K103" si="68">I101*1.95583</f>
        <v>89.968180000000004</v>
      </c>
      <c r="L101" s="92">
        <f t="shared" ref="L101:L103" si="69">H101*K101</f>
        <v>2429.14086</v>
      </c>
      <c r="N101" s="71">
        <f t="shared" si="66"/>
        <v>1.95583</v>
      </c>
    </row>
    <row r="102" spans="1:14" s="78" customFormat="1" ht="15.75" customHeight="1" x14ac:dyDescent="0.25">
      <c r="A102" s="139"/>
      <c r="B102" s="141"/>
      <c r="C102" s="72" t="s">
        <v>24</v>
      </c>
      <c r="D102" s="73" t="s">
        <v>10</v>
      </c>
      <c r="E102" s="74">
        <v>0</v>
      </c>
      <c r="F102" s="75"/>
      <c r="G102" s="79" t="s">
        <v>11</v>
      </c>
      <c r="H102" s="80">
        <f>E102</f>
        <v>0</v>
      </c>
      <c r="I102" s="89">
        <v>48</v>
      </c>
      <c r="J102" s="90">
        <f t="shared" si="67"/>
        <v>0</v>
      </c>
      <c r="K102" s="91">
        <f t="shared" si="68"/>
        <v>93.879840000000002</v>
      </c>
      <c r="L102" s="92">
        <f t="shared" si="69"/>
        <v>0</v>
      </c>
      <c r="N102" s="71" t="e">
        <f t="shared" si="66"/>
        <v>#DIV/0!</v>
      </c>
    </row>
    <row r="103" spans="1:14" s="78" customFormat="1" ht="15.75" customHeight="1" x14ac:dyDescent="0.25">
      <c r="A103" s="139"/>
      <c r="B103" s="141"/>
      <c r="C103" s="72" t="s">
        <v>26</v>
      </c>
      <c r="D103" s="73" t="s">
        <v>10</v>
      </c>
      <c r="E103" s="74">
        <v>0</v>
      </c>
      <c r="F103" s="75"/>
      <c r="G103" s="79" t="s">
        <v>11</v>
      </c>
      <c r="H103" s="80">
        <f>E103</f>
        <v>0</v>
      </c>
      <c r="I103" s="89">
        <v>48</v>
      </c>
      <c r="J103" s="90">
        <f t="shared" si="67"/>
        <v>0</v>
      </c>
      <c r="K103" s="91">
        <f t="shared" si="68"/>
        <v>93.879840000000002</v>
      </c>
      <c r="L103" s="92">
        <f t="shared" si="69"/>
        <v>0</v>
      </c>
      <c r="N103" s="71" t="e">
        <f t="shared" si="66"/>
        <v>#DIV/0!</v>
      </c>
    </row>
    <row r="104" spans="1:14" s="78" customFormat="1" ht="12.75" customHeight="1" x14ac:dyDescent="0.25">
      <c r="A104" s="139"/>
      <c r="B104" s="141"/>
      <c r="C104" s="81"/>
      <c r="D104" s="82" t="s">
        <v>25</v>
      </c>
      <c r="E104" s="74">
        <f>SUM(E101:E103)</f>
        <v>27</v>
      </c>
      <c r="F104" s="75"/>
      <c r="G104" s="79"/>
      <c r="H104" s="83">
        <f>SUM(H101:H103)</f>
        <v>27</v>
      </c>
      <c r="I104" s="98"/>
      <c r="J104" s="99">
        <f>SUM(J101:J103)</f>
        <v>1242</v>
      </c>
      <c r="K104" s="100"/>
      <c r="L104" s="101">
        <f>SUM(L101:L103)</f>
        <v>2429.14086</v>
      </c>
      <c r="N104" s="71">
        <f t="shared" si="66"/>
        <v>1.95583</v>
      </c>
    </row>
    <row r="105" spans="1:14" s="78" customFormat="1" ht="15.75" customHeight="1" x14ac:dyDescent="0.25">
      <c r="A105" s="139"/>
      <c r="B105" s="141"/>
      <c r="C105" s="72" t="s">
        <v>17</v>
      </c>
      <c r="D105" s="73" t="s">
        <v>12</v>
      </c>
      <c r="E105" s="74">
        <v>28</v>
      </c>
      <c r="F105" s="75"/>
      <c r="G105" s="79" t="s">
        <v>11</v>
      </c>
      <c r="H105" s="80">
        <f>E105</f>
        <v>28</v>
      </c>
      <c r="I105" s="89">
        <v>43</v>
      </c>
      <c r="J105" s="90">
        <f t="shared" ref="J105:J107" si="70">H105*I105</f>
        <v>1204</v>
      </c>
      <c r="K105" s="91">
        <f>I105*1.95583</f>
        <v>84.10069</v>
      </c>
      <c r="L105" s="92">
        <f>H105*K105</f>
        <v>2354.8193200000001</v>
      </c>
      <c r="N105" s="71">
        <f t="shared" si="66"/>
        <v>1.95583</v>
      </c>
    </row>
    <row r="106" spans="1:14" s="78" customFormat="1" ht="15.75" customHeight="1" x14ac:dyDescent="0.25">
      <c r="A106" s="139"/>
      <c r="B106" s="141"/>
      <c r="C106" s="72" t="s">
        <v>24</v>
      </c>
      <c r="D106" s="73" t="s">
        <v>12</v>
      </c>
      <c r="E106" s="74">
        <v>0</v>
      </c>
      <c r="F106" s="75"/>
      <c r="G106" s="79" t="s">
        <v>11</v>
      </c>
      <c r="H106" s="80">
        <f>E106</f>
        <v>0</v>
      </c>
      <c r="I106" s="89">
        <v>43</v>
      </c>
      <c r="J106" s="90">
        <f t="shared" si="70"/>
        <v>0</v>
      </c>
      <c r="K106" s="91">
        <f t="shared" ref="K106:K107" si="71">I106*1.95583</f>
        <v>84.10069</v>
      </c>
      <c r="L106" s="92">
        <f t="shared" ref="L106:L107" si="72">H106*K106</f>
        <v>0</v>
      </c>
      <c r="N106" s="71" t="e">
        <f t="shared" si="66"/>
        <v>#DIV/0!</v>
      </c>
    </row>
    <row r="107" spans="1:14" s="78" customFormat="1" ht="15.75" customHeight="1" x14ac:dyDescent="0.25">
      <c r="A107" s="139"/>
      <c r="B107" s="141"/>
      <c r="C107" s="72" t="s">
        <v>26</v>
      </c>
      <c r="D107" s="73" t="s">
        <v>12</v>
      </c>
      <c r="E107" s="74">
        <v>0</v>
      </c>
      <c r="F107" s="75"/>
      <c r="G107" s="79" t="s">
        <v>11</v>
      </c>
      <c r="H107" s="80">
        <f>E107</f>
        <v>0</v>
      </c>
      <c r="I107" s="89">
        <v>43</v>
      </c>
      <c r="J107" s="90">
        <f t="shared" si="70"/>
        <v>0</v>
      </c>
      <c r="K107" s="91">
        <f t="shared" si="71"/>
        <v>84.10069</v>
      </c>
      <c r="L107" s="92">
        <f t="shared" si="72"/>
        <v>0</v>
      </c>
      <c r="N107" s="71" t="e">
        <f t="shared" si="66"/>
        <v>#DIV/0!</v>
      </c>
    </row>
    <row r="108" spans="1:14" s="78" customFormat="1" ht="12.75" customHeight="1" x14ac:dyDescent="0.25">
      <c r="A108" s="139"/>
      <c r="B108" s="141"/>
      <c r="C108" s="81"/>
      <c r="D108" s="82" t="s">
        <v>25</v>
      </c>
      <c r="E108" s="74">
        <f>SUM(E105:E107)</f>
        <v>28</v>
      </c>
      <c r="F108" s="75"/>
      <c r="G108" s="79"/>
      <c r="H108" s="83">
        <f>SUM(H105:H107)</f>
        <v>28</v>
      </c>
      <c r="I108" s="98"/>
      <c r="J108" s="99">
        <f>SUM(J105:J107)</f>
        <v>1204</v>
      </c>
      <c r="K108" s="100"/>
      <c r="L108" s="101">
        <f>SUM(L105:L107)</f>
        <v>2354.8193200000001</v>
      </c>
      <c r="N108" s="71">
        <f t="shared" si="66"/>
        <v>1.95583</v>
      </c>
    </row>
    <row r="109" spans="1:14" s="78" customFormat="1" ht="15.75" customHeight="1" x14ac:dyDescent="0.25">
      <c r="A109" s="139"/>
      <c r="B109" s="141"/>
      <c r="C109" s="72" t="s">
        <v>17</v>
      </c>
      <c r="D109" s="84" t="s">
        <v>37</v>
      </c>
      <c r="E109" s="74">
        <v>50</v>
      </c>
      <c r="F109" s="85">
        <v>0.6</v>
      </c>
      <c r="G109" s="79" t="s">
        <v>13</v>
      </c>
      <c r="H109" s="80">
        <f>ROUND(E109/F109,0)</f>
        <v>83</v>
      </c>
      <c r="I109" s="89">
        <v>25</v>
      </c>
      <c r="J109" s="90">
        <f t="shared" ref="J109:J111" si="73">H109*I109</f>
        <v>2075</v>
      </c>
      <c r="K109" s="91">
        <f t="shared" ref="K109:K111" si="74">I109*1.95583</f>
        <v>48.89575</v>
      </c>
      <c r="L109" s="92">
        <f t="shared" ref="L109:L111" si="75">H109*K109</f>
        <v>4058.3472499999998</v>
      </c>
      <c r="N109" s="71">
        <f t="shared" si="66"/>
        <v>1.95583</v>
      </c>
    </row>
    <row r="110" spans="1:14" s="78" customFormat="1" ht="15.75" customHeight="1" x14ac:dyDescent="0.25">
      <c r="A110" s="139"/>
      <c r="B110" s="141"/>
      <c r="C110" s="72" t="s">
        <v>24</v>
      </c>
      <c r="D110" s="84" t="s">
        <v>37</v>
      </c>
      <c r="E110" s="74">
        <v>0</v>
      </c>
      <c r="F110" s="85">
        <v>0.6</v>
      </c>
      <c r="G110" s="79" t="s">
        <v>13</v>
      </c>
      <c r="H110" s="80">
        <f>ROUND(E110/F110,0)</f>
        <v>0</v>
      </c>
      <c r="I110" s="89">
        <v>25</v>
      </c>
      <c r="J110" s="90">
        <f t="shared" si="73"/>
        <v>0</v>
      </c>
      <c r="K110" s="91">
        <f t="shared" si="74"/>
        <v>48.89575</v>
      </c>
      <c r="L110" s="92">
        <f t="shared" si="75"/>
        <v>0</v>
      </c>
      <c r="N110" s="71" t="e">
        <f t="shared" si="66"/>
        <v>#DIV/0!</v>
      </c>
    </row>
    <row r="111" spans="1:14" s="78" customFormat="1" ht="15.75" customHeight="1" x14ac:dyDescent="0.25">
      <c r="A111" s="139"/>
      <c r="B111" s="141"/>
      <c r="C111" s="72" t="s">
        <v>26</v>
      </c>
      <c r="D111" s="84" t="s">
        <v>37</v>
      </c>
      <c r="E111" s="74">
        <v>0</v>
      </c>
      <c r="F111" s="85">
        <v>0.6</v>
      </c>
      <c r="G111" s="79" t="s">
        <v>13</v>
      </c>
      <c r="H111" s="80">
        <f>ROUND(E111/F111,0)</f>
        <v>0</v>
      </c>
      <c r="I111" s="89">
        <v>25</v>
      </c>
      <c r="J111" s="90">
        <f t="shared" si="73"/>
        <v>0</v>
      </c>
      <c r="K111" s="91">
        <f t="shared" si="74"/>
        <v>48.89575</v>
      </c>
      <c r="L111" s="92">
        <f t="shared" si="75"/>
        <v>0</v>
      </c>
      <c r="N111" s="71" t="e">
        <f t="shared" si="66"/>
        <v>#DIV/0!</v>
      </c>
    </row>
    <row r="112" spans="1:14" s="78" customFormat="1" ht="12.75" customHeight="1" x14ac:dyDescent="0.25">
      <c r="A112" s="139"/>
      <c r="B112" s="141"/>
      <c r="C112" s="81"/>
      <c r="D112" s="82" t="s">
        <v>25</v>
      </c>
      <c r="E112" s="74">
        <f>SUM(E109:E111)</f>
        <v>50</v>
      </c>
      <c r="F112" s="85"/>
      <c r="G112" s="79"/>
      <c r="H112" s="83">
        <f>SUM(H109:H111)</f>
        <v>83</v>
      </c>
      <c r="I112" s="98"/>
      <c r="J112" s="99">
        <f>SUM(J109:J111)</f>
        <v>2075</v>
      </c>
      <c r="K112" s="100"/>
      <c r="L112" s="101">
        <f>SUM(L109:L111)</f>
        <v>4058.3472499999998</v>
      </c>
      <c r="N112" s="71">
        <f t="shared" si="66"/>
        <v>1.95583</v>
      </c>
    </row>
    <row r="113" spans="1:14" s="78" customFormat="1" ht="15.75" customHeight="1" x14ac:dyDescent="0.25">
      <c r="A113" s="139"/>
      <c r="B113" s="141"/>
      <c r="C113" s="72" t="s">
        <v>17</v>
      </c>
      <c r="D113" s="84" t="s">
        <v>14</v>
      </c>
      <c r="E113" s="74">
        <v>10</v>
      </c>
      <c r="F113" s="85">
        <v>0.6</v>
      </c>
      <c r="G113" s="79" t="s">
        <v>13</v>
      </c>
      <c r="H113" s="80">
        <f>ROUND(E113/F113,0)</f>
        <v>17</v>
      </c>
      <c r="I113" s="89">
        <v>23</v>
      </c>
      <c r="J113" s="90">
        <f t="shared" ref="J113:J115" si="76">H113*I113</f>
        <v>391</v>
      </c>
      <c r="K113" s="91">
        <f t="shared" ref="K113:K115" si="77">I113*1.95583</f>
        <v>44.984090000000002</v>
      </c>
      <c r="L113" s="92">
        <f t="shared" ref="L113:L115" si="78">H113*K113</f>
        <v>764.72953000000007</v>
      </c>
      <c r="N113" s="71">
        <f t="shared" si="66"/>
        <v>1.9558300000000002</v>
      </c>
    </row>
    <row r="114" spans="1:14" s="78" customFormat="1" ht="15.75" customHeight="1" x14ac:dyDescent="0.25">
      <c r="A114" s="139"/>
      <c r="B114" s="141"/>
      <c r="C114" s="72" t="s">
        <v>24</v>
      </c>
      <c r="D114" s="84" t="s">
        <v>14</v>
      </c>
      <c r="E114" s="74">
        <v>0</v>
      </c>
      <c r="F114" s="85">
        <v>0.6</v>
      </c>
      <c r="G114" s="79" t="s">
        <v>13</v>
      </c>
      <c r="H114" s="80">
        <f>ROUND(E114/F114,0)</f>
        <v>0</v>
      </c>
      <c r="I114" s="89">
        <v>23</v>
      </c>
      <c r="J114" s="90">
        <f t="shared" si="76"/>
        <v>0</v>
      </c>
      <c r="K114" s="91">
        <f t="shared" si="77"/>
        <v>44.984090000000002</v>
      </c>
      <c r="L114" s="92">
        <f t="shared" si="78"/>
        <v>0</v>
      </c>
      <c r="N114" s="71" t="e">
        <f t="shared" si="66"/>
        <v>#DIV/0!</v>
      </c>
    </row>
    <row r="115" spans="1:14" s="78" customFormat="1" ht="15.75" customHeight="1" x14ac:dyDescent="0.25">
      <c r="A115" s="139"/>
      <c r="B115" s="141"/>
      <c r="C115" s="72" t="s">
        <v>26</v>
      </c>
      <c r="D115" s="84" t="s">
        <v>14</v>
      </c>
      <c r="E115" s="74">
        <v>0</v>
      </c>
      <c r="F115" s="85">
        <v>0.6</v>
      </c>
      <c r="G115" s="79" t="s">
        <v>13</v>
      </c>
      <c r="H115" s="80">
        <f>ROUND(E115/F115,0)</f>
        <v>0</v>
      </c>
      <c r="I115" s="89">
        <v>23</v>
      </c>
      <c r="J115" s="90">
        <f t="shared" si="76"/>
        <v>0</v>
      </c>
      <c r="K115" s="91">
        <f t="shared" si="77"/>
        <v>44.984090000000002</v>
      </c>
      <c r="L115" s="92">
        <f t="shared" si="78"/>
        <v>0</v>
      </c>
      <c r="N115" s="71" t="e">
        <f t="shared" si="66"/>
        <v>#DIV/0!</v>
      </c>
    </row>
    <row r="116" spans="1:14" s="78" customFormat="1" ht="12.75" customHeight="1" x14ac:dyDescent="0.25">
      <c r="A116" s="139"/>
      <c r="B116" s="141"/>
      <c r="C116" s="81"/>
      <c r="D116" s="82" t="s">
        <v>25</v>
      </c>
      <c r="E116" s="74">
        <f>SUM(E113:E115)</f>
        <v>10</v>
      </c>
      <c r="F116" s="85"/>
      <c r="G116" s="79"/>
      <c r="H116" s="83">
        <f>SUM(H113:H115)</f>
        <v>17</v>
      </c>
      <c r="I116" s="98"/>
      <c r="J116" s="99">
        <f>SUM(J113:J115)</f>
        <v>391</v>
      </c>
      <c r="K116" s="100"/>
      <c r="L116" s="101">
        <f>SUM(L113:L115)</f>
        <v>764.72953000000007</v>
      </c>
      <c r="N116" s="71">
        <f t="shared" si="66"/>
        <v>1.9558300000000002</v>
      </c>
    </row>
    <row r="117" spans="1:14" s="78" customFormat="1" ht="15.75" customHeight="1" x14ac:dyDescent="0.25">
      <c r="A117" s="139"/>
      <c r="B117" s="141"/>
      <c r="C117" s="72" t="s">
        <v>17</v>
      </c>
      <c r="D117" s="84" t="s">
        <v>15</v>
      </c>
      <c r="E117" s="74">
        <v>0</v>
      </c>
      <c r="F117" s="85">
        <v>0.6</v>
      </c>
      <c r="G117" s="79" t="s">
        <v>13</v>
      </c>
      <c r="H117" s="80">
        <f>ROUND(E117/F117,0)</f>
        <v>0</v>
      </c>
      <c r="I117" s="89">
        <v>21</v>
      </c>
      <c r="J117" s="90">
        <f t="shared" ref="J117:J119" si="79">H117*I117</f>
        <v>0</v>
      </c>
      <c r="K117" s="91">
        <f t="shared" ref="K117:K119" si="80">I117*1.95583</f>
        <v>41.072429999999997</v>
      </c>
      <c r="L117" s="92">
        <f t="shared" ref="L117:L119" si="81">H117*K117</f>
        <v>0</v>
      </c>
      <c r="N117" s="71" t="e">
        <f t="shared" si="66"/>
        <v>#DIV/0!</v>
      </c>
    </row>
    <row r="118" spans="1:14" s="78" customFormat="1" ht="15.75" customHeight="1" x14ac:dyDescent="0.25">
      <c r="A118" s="139"/>
      <c r="B118" s="141"/>
      <c r="C118" s="72" t="s">
        <v>24</v>
      </c>
      <c r="D118" s="84" t="s">
        <v>15</v>
      </c>
      <c r="E118" s="74">
        <v>0</v>
      </c>
      <c r="F118" s="85">
        <v>0.6</v>
      </c>
      <c r="G118" s="79" t="s">
        <v>13</v>
      </c>
      <c r="H118" s="80">
        <f>ROUND(E118/F118,0)</f>
        <v>0</v>
      </c>
      <c r="I118" s="89">
        <v>21</v>
      </c>
      <c r="J118" s="90">
        <f t="shared" si="79"/>
        <v>0</v>
      </c>
      <c r="K118" s="91">
        <f t="shared" si="80"/>
        <v>41.072429999999997</v>
      </c>
      <c r="L118" s="92">
        <f t="shared" si="81"/>
        <v>0</v>
      </c>
      <c r="N118" s="71" t="e">
        <f t="shared" si="66"/>
        <v>#DIV/0!</v>
      </c>
    </row>
    <row r="119" spans="1:14" s="78" customFormat="1" ht="15.75" customHeight="1" x14ac:dyDescent="0.25">
      <c r="A119" s="139"/>
      <c r="B119" s="141"/>
      <c r="C119" s="72" t="s">
        <v>26</v>
      </c>
      <c r="D119" s="84" t="s">
        <v>15</v>
      </c>
      <c r="E119" s="74">
        <v>0</v>
      </c>
      <c r="F119" s="85">
        <v>0.6</v>
      </c>
      <c r="G119" s="79" t="s">
        <v>13</v>
      </c>
      <c r="H119" s="80">
        <f>ROUND(E119/F119,0)</f>
        <v>0</v>
      </c>
      <c r="I119" s="89">
        <v>21</v>
      </c>
      <c r="J119" s="90">
        <f t="shared" si="79"/>
        <v>0</v>
      </c>
      <c r="K119" s="91">
        <f t="shared" si="80"/>
        <v>41.072429999999997</v>
      </c>
      <c r="L119" s="92">
        <f t="shared" si="81"/>
        <v>0</v>
      </c>
      <c r="N119" s="71" t="e">
        <f t="shared" si="66"/>
        <v>#DIV/0!</v>
      </c>
    </row>
    <row r="120" spans="1:14" s="78" customFormat="1" ht="12.75" customHeight="1" x14ac:dyDescent="0.25">
      <c r="A120" s="139"/>
      <c r="B120" s="141"/>
      <c r="C120" s="81"/>
      <c r="D120" s="82" t="s">
        <v>25</v>
      </c>
      <c r="E120" s="74">
        <f>SUM(E117:E119)</f>
        <v>0</v>
      </c>
      <c r="F120" s="85"/>
      <c r="G120" s="79"/>
      <c r="H120" s="83">
        <f>SUM(H117:H119)</f>
        <v>0</v>
      </c>
      <c r="I120" s="98"/>
      <c r="J120" s="99">
        <f>SUM(J117:J119)</f>
        <v>0</v>
      </c>
      <c r="K120" s="100"/>
      <c r="L120" s="101">
        <f>SUM(L117:L119)</f>
        <v>0</v>
      </c>
      <c r="N120" s="71" t="e">
        <f t="shared" si="66"/>
        <v>#DIV/0!</v>
      </c>
    </row>
    <row r="121" spans="1:14" s="78" customFormat="1" ht="15.75" customHeight="1" x14ac:dyDescent="0.25">
      <c r="A121" s="139"/>
      <c r="B121" s="141"/>
      <c r="C121" s="72" t="s">
        <v>17</v>
      </c>
      <c r="D121" s="73" t="s">
        <v>38</v>
      </c>
      <c r="E121" s="74">
        <v>62</v>
      </c>
      <c r="F121" s="75"/>
      <c r="G121" s="79" t="s">
        <v>11</v>
      </c>
      <c r="H121" s="80">
        <f>E121</f>
        <v>62</v>
      </c>
      <c r="I121" s="89">
        <v>41</v>
      </c>
      <c r="J121" s="90">
        <f t="shared" ref="J121:J123" si="82">H121*I121</f>
        <v>2542</v>
      </c>
      <c r="K121" s="91">
        <f t="shared" ref="K121:K123" si="83">I121*1.95583</f>
        <v>80.189030000000002</v>
      </c>
      <c r="L121" s="92">
        <f t="shared" ref="L121:L123" si="84">H121*K121</f>
        <v>4971.7198600000002</v>
      </c>
      <c r="N121" s="71">
        <f t="shared" si="66"/>
        <v>1.95583</v>
      </c>
    </row>
    <row r="122" spans="1:14" s="78" customFormat="1" ht="15.75" customHeight="1" x14ac:dyDescent="0.25">
      <c r="A122" s="139"/>
      <c r="B122" s="141"/>
      <c r="C122" s="72" t="s">
        <v>24</v>
      </c>
      <c r="D122" s="73" t="s">
        <v>38</v>
      </c>
      <c r="E122" s="74">
        <v>0</v>
      </c>
      <c r="F122" s="75"/>
      <c r="G122" s="79" t="s">
        <v>11</v>
      </c>
      <c r="H122" s="80">
        <f>E122</f>
        <v>0</v>
      </c>
      <c r="I122" s="89">
        <v>41</v>
      </c>
      <c r="J122" s="90">
        <f t="shared" si="82"/>
        <v>0</v>
      </c>
      <c r="K122" s="91">
        <f t="shared" si="83"/>
        <v>80.189030000000002</v>
      </c>
      <c r="L122" s="92">
        <f t="shared" si="84"/>
        <v>0</v>
      </c>
      <c r="N122" s="71" t="e">
        <f t="shared" si="66"/>
        <v>#DIV/0!</v>
      </c>
    </row>
    <row r="123" spans="1:14" s="78" customFormat="1" ht="15.75" customHeight="1" x14ac:dyDescent="0.25">
      <c r="A123" s="139"/>
      <c r="B123" s="141"/>
      <c r="C123" s="72" t="s">
        <v>26</v>
      </c>
      <c r="D123" s="73" t="s">
        <v>38</v>
      </c>
      <c r="E123" s="74">
        <v>0</v>
      </c>
      <c r="F123" s="75"/>
      <c r="G123" s="79" t="s">
        <v>11</v>
      </c>
      <c r="H123" s="80">
        <f>E123</f>
        <v>0</v>
      </c>
      <c r="I123" s="89">
        <v>41</v>
      </c>
      <c r="J123" s="90">
        <f t="shared" si="82"/>
        <v>0</v>
      </c>
      <c r="K123" s="91">
        <f t="shared" si="83"/>
        <v>80.189030000000002</v>
      </c>
      <c r="L123" s="92">
        <f t="shared" si="84"/>
        <v>0</v>
      </c>
      <c r="N123" s="71" t="e">
        <f t="shared" si="66"/>
        <v>#DIV/0!</v>
      </c>
    </row>
    <row r="124" spans="1:14" s="78" customFormat="1" ht="12.75" customHeight="1" x14ac:dyDescent="0.25">
      <c r="A124" s="139"/>
      <c r="B124" s="141"/>
      <c r="C124" s="81"/>
      <c r="D124" s="82" t="s">
        <v>25</v>
      </c>
      <c r="E124" s="74">
        <f>SUM(E121:E123)</f>
        <v>62</v>
      </c>
      <c r="F124" s="75"/>
      <c r="G124" s="79"/>
      <c r="H124" s="83">
        <f>SUM(H121:H123)</f>
        <v>62</v>
      </c>
      <c r="I124" s="98"/>
      <c r="J124" s="99">
        <f>SUM(J121:J123)</f>
        <v>2542</v>
      </c>
      <c r="K124" s="100"/>
      <c r="L124" s="101">
        <f>SUM(L121:L123)</f>
        <v>4971.7198600000002</v>
      </c>
      <c r="N124" s="71">
        <f t="shared" si="66"/>
        <v>1.95583</v>
      </c>
    </row>
    <row r="125" spans="1:14" s="78" customFormat="1" ht="15.75" customHeight="1" x14ac:dyDescent="0.25">
      <c r="A125" s="139"/>
      <c r="B125" s="141"/>
      <c r="C125" s="72" t="s">
        <v>17</v>
      </c>
      <c r="D125" s="84" t="s">
        <v>28</v>
      </c>
      <c r="E125" s="74">
        <v>150</v>
      </c>
      <c r="F125" s="85">
        <v>0.6</v>
      </c>
      <c r="G125" s="79" t="s">
        <v>13</v>
      </c>
      <c r="H125" s="80">
        <f>ROUND(E125/F125,0)</f>
        <v>250</v>
      </c>
      <c r="I125" s="89">
        <v>21</v>
      </c>
      <c r="J125" s="90">
        <f t="shared" ref="J125:J127" si="85">H125*I125</f>
        <v>5250</v>
      </c>
      <c r="K125" s="91">
        <f t="shared" ref="K125:K127" si="86">I125*1.95583</f>
        <v>41.072429999999997</v>
      </c>
      <c r="L125" s="92">
        <f t="shared" ref="L125:L127" si="87">H125*K125</f>
        <v>10268.1075</v>
      </c>
      <c r="N125" s="71">
        <f t="shared" si="66"/>
        <v>1.95583</v>
      </c>
    </row>
    <row r="126" spans="1:14" s="78" customFormat="1" ht="15.75" customHeight="1" x14ac:dyDescent="0.25">
      <c r="A126" s="139"/>
      <c r="B126" s="141"/>
      <c r="C126" s="72" t="s">
        <v>24</v>
      </c>
      <c r="D126" s="84" t="s">
        <v>28</v>
      </c>
      <c r="E126" s="74">
        <v>11</v>
      </c>
      <c r="F126" s="85">
        <v>0.6</v>
      </c>
      <c r="G126" s="79" t="s">
        <v>13</v>
      </c>
      <c r="H126" s="80">
        <f>ROUND(E126/F126,0)</f>
        <v>18</v>
      </c>
      <c r="I126" s="89">
        <v>21</v>
      </c>
      <c r="J126" s="90">
        <f t="shared" si="85"/>
        <v>378</v>
      </c>
      <c r="K126" s="91">
        <f t="shared" si="86"/>
        <v>41.072429999999997</v>
      </c>
      <c r="L126" s="92">
        <f t="shared" si="87"/>
        <v>739.30373999999995</v>
      </c>
      <c r="N126" s="71">
        <f t="shared" si="66"/>
        <v>1.95583</v>
      </c>
    </row>
    <row r="127" spans="1:14" s="78" customFormat="1" ht="15.75" customHeight="1" x14ac:dyDescent="0.25">
      <c r="A127" s="139"/>
      <c r="B127" s="141"/>
      <c r="C127" s="72" t="s">
        <v>26</v>
      </c>
      <c r="D127" s="84" t="s">
        <v>28</v>
      </c>
      <c r="E127" s="74">
        <v>1</v>
      </c>
      <c r="F127" s="85">
        <v>0.6</v>
      </c>
      <c r="G127" s="79" t="s">
        <v>13</v>
      </c>
      <c r="H127" s="80">
        <f>ROUND(E127/F127,0)</f>
        <v>2</v>
      </c>
      <c r="I127" s="89">
        <v>21</v>
      </c>
      <c r="J127" s="90">
        <f t="shared" si="85"/>
        <v>42</v>
      </c>
      <c r="K127" s="91">
        <f t="shared" si="86"/>
        <v>41.072429999999997</v>
      </c>
      <c r="L127" s="92">
        <f t="shared" si="87"/>
        <v>82.144859999999994</v>
      </c>
      <c r="N127" s="71">
        <f t="shared" si="66"/>
        <v>1.95583</v>
      </c>
    </row>
    <row r="128" spans="1:14" s="78" customFormat="1" ht="12.75" customHeight="1" x14ac:dyDescent="0.25">
      <c r="A128" s="139"/>
      <c r="B128" s="141"/>
      <c r="C128" s="81"/>
      <c r="D128" s="82" t="s">
        <v>25</v>
      </c>
      <c r="E128" s="74">
        <f>SUM(E125:E127)</f>
        <v>162</v>
      </c>
      <c r="F128" s="85"/>
      <c r="G128" s="79"/>
      <c r="H128" s="83">
        <f>SUM(H125:H127)</f>
        <v>270</v>
      </c>
      <c r="I128" s="98"/>
      <c r="J128" s="99">
        <f>SUM(J125:J127)</f>
        <v>5670</v>
      </c>
      <c r="K128" s="100"/>
      <c r="L128" s="101">
        <f>SUM(L125:L127)</f>
        <v>11089.5561</v>
      </c>
      <c r="N128" s="71">
        <f t="shared" si="66"/>
        <v>1.95583</v>
      </c>
    </row>
    <row r="129" spans="1:14" s="78" customFormat="1" ht="15.75" customHeight="1" x14ac:dyDescent="0.25">
      <c r="A129" s="139"/>
      <c r="B129" s="141"/>
      <c r="C129" s="72" t="s">
        <v>17</v>
      </c>
      <c r="D129" s="84" t="s">
        <v>16</v>
      </c>
      <c r="E129" s="74">
        <v>150</v>
      </c>
      <c r="F129" s="85">
        <v>0.55000000000000004</v>
      </c>
      <c r="G129" s="79" t="s">
        <v>13</v>
      </c>
      <c r="H129" s="80">
        <f>ROUND(E129/F129,0)</f>
        <v>273</v>
      </c>
      <c r="I129" s="89">
        <v>21</v>
      </c>
      <c r="J129" s="90">
        <f t="shared" ref="J129:J131" si="88">H129*I129</f>
        <v>5733</v>
      </c>
      <c r="K129" s="91">
        <f t="shared" ref="K129:K131" si="89">I129*1.95583</f>
        <v>41.072429999999997</v>
      </c>
      <c r="L129" s="92">
        <f t="shared" ref="L129:L131" si="90">H129*K129</f>
        <v>11212.773389999998</v>
      </c>
      <c r="N129" s="71">
        <f t="shared" si="66"/>
        <v>1.9558299999999997</v>
      </c>
    </row>
    <row r="130" spans="1:14" s="78" customFormat="1" ht="15.75" customHeight="1" x14ac:dyDescent="0.25">
      <c r="A130" s="139"/>
      <c r="B130" s="141"/>
      <c r="C130" s="72" t="s">
        <v>24</v>
      </c>
      <c r="D130" s="84" t="s">
        <v>16</v>
      </c>
      <c r="E130" s="74">
        <v>10</v>
      </c>
      <c r="F130" s="85">
        <v>0.55000000000000004</v>
      </c>
      <c r="G130" s="79" t="s">
        <v>13</v>
      </c>
      <c r="H130" s="80">
        <f>ROUND(E130/F130,0)</f>
        <v>18</v>
      </c>
      <c r="I130" s="89">
        <v>21</v>
      </c>
      <c r="J130" s="90">
        <f t="shared" si="88"/>
        <v>378</v>
      </c>
      <c r="K130" s="91">
        <f t="shared" si="89"/>
        <v>41.072429999999997</v>
      </c>
      <c r="L130" s="92">
        <f t="shared" si="90"/>
        <v>739.30373999999995</v>
      </c>
      <c r="N130" s="71">
        <f t="shared" si="66"/>
        <v>1.95583</v>
      </c>
    </row>
    <row r="131" spans="1:14" s="78" customFormat="1" ht="15.75" customHeight="1" x14ac:dyDescent="0.25">
      <c r="A131" s="139"/>
      <c r="B131" s="141"/>
      <c r="C131" s="72" t="s">
        <v>26</v>
      </c>
      <c r="D131" s="84" t="s">
        <v>16</v>
      </c>
      <c r="E131" s="74">
        <v>2</v>
      </c>
      <c r="F131" s="85">
        <v>0.55000000000000004</v>
      </c>
      <c r="G131" s="79" t="s">
        <v>13</v>
      </c>
      <c r="H131" s="80">
        <f>ROUND(E131/F131,0)</f>
        <v>4</v>
      </c>
      <c r="I131" s="89">
        <v>21</v>
      </c>
      <c r="J131" s="90">
        <f t="shared" si="88"/>
        <v>84</v>
      </c>
      <c r="K131" s="91">
        <f t="shared" si="89"/>
        <v>41.072429999999997</v>
      </c>
      <c r="L131" s="92">
        <f t="shared" si="90"/>
        <v>164.28971999999999</v>
      </c>
      <c r="N131" s="71">
        <f t="shared" si="66"/>
        <v>1.95583</v>
      </c>
    </row>
    <row r="132" spans="1:14" s="78" customFormat="1" ht="12.75" customHeight="1" x14ac:dyDescent="0.25">
      <c r="A132" s="139"/>
      <c r="B132" s="141"/>
      <c r="C132" s="81"/>
      <c r="D132" s="82" t="s">
        <v>25</v>
      </c>
      <c r="E132" s="74">
        <f>SUM(E129:E131)</f>
        <v>162</v>
      </c>
      <c r="F132" s="75"/>
      <c r="G132" s="79"/>
      <c r="H132" s="83">
        <f>SUM(H129:H131)</f>
        <v>295</v>
      </c>
      <c r="I132" s="98"/>
      <c r="J132" s="99">
        <f>SUM(J129:J131)</f>
        <v>6195</v>
      </c>
      <c r="K132" s="100"/>
      <c r="L132" s="101">
        <f>SUM(L129:L131)</f>
        <v>12116.366849999999</v>
      </c>
      <c r="N132" s="71">
        <f t="shared" si="66"/>
        <v>1.9558299999999997</v>
      </c>
    </row>
    <row r="133" spans="1:14" s="78" customFormat="1" ht="13.5" customHeight="1" x14ac:dyDescent="0.3">
      <c r="A133" s="139"/>
      <c r="B133" s="141"/>
      <c r="C133" s="145" t="s">
        <v>56</v>
      </c>
      <c r="D133" s="146"/>
      <c r="E133" s="86">
        <f>SUM(E132,E116,E104,E128,,E120,E108,E124,E112)</f>
        <v>501</v>
      </c>
      <c r="F133" s="87"/>
      <c r="G133" s="88"/>
      <c r="H133" s="63"/>
      <c r="I133" s="98"/>
      <c r="J133" s="102">
        <f>SUM(J132,J116,J104,J128,,J120,J108,J124,J112)</f>
        <v>19319</v>
      </c>
      <c r="K133" s="100"/>
      <c r="L133" s="103">
        <f>SUM(L132,L116,L104,L128,,L120,L108,L124,L112)</f>
        <v>37784.679769999995</v>
      </c>
      <c r="N133" s="71">
        <f t="shared" si="66"/>
        <v>1.9558299999999997</v>
      </c>
    </row>
    <row r="134" spans="1:14" s="78" customFormat="1" ht="15.6" customHeight="1" x14ac:dyDescent="0.25">
      <c r="A134" s="139"/>
      <c r="B134" s="141" t="s">
        <v>57</v>
      </c>
      <c r="C134" s="72" t="s">
        <v>17</v>
      </c>
      <c r="D134" s="73" t="s">
        <v>10</v>
      </c>
      <c r="E134" s="74">
        <v>27</v>
      </c>
      <c r="F134" s="75"/>
      <c r="G134" s="76" t="s">
        <v>11</v>
      </c>
      <c r="H134" s="77">
        <f>E134</f>
        <v>27</v>
      </c>
      <c r="I134" s="89">
        <v>46</v>
      </c>
      <c r="J134" s="90">
        <f t="shared" ref="J134:J136" si="91">H134*I134</f>
        <v>1242</v>
      </c>
      <c r="K134" s="91">
        <f t="shared" ref="K134:K136" si="92">I134*1.95583</f>
        <v>89.968180000000004</v>
      </c>
      <c r="L134" s="92">
        <f t="shared" ref="L134:L136" si="93">H134*K134</f>
        <v>2429.14086</v>
      </c>
      <c r="N134" s="71">
        <f t="shared" si="66"/>
        <v>1.95583</v>
      </c>
    </row>
    <row r="135" spans="1:14" s="78" customFormat="1" ht="15.75" customHeight="1" x14ac:dyDescent="0.25">
      <c r="A135" s="139"/>
      <c r="B135" s="141"/>
      <c r="C135" s="72" t="s">
        <v>39</v>
      </c>
      <c r="D135" s="73" t="s">
        <v>10</v>
      </c>
      <c r="E135" s="74">
        <v>14</v>
      </c>
      <c r="F135" s="75"/>
      <c r="G135" s="79" t="s">
        <v>11</v>
      </c>
      <c r="H135" s="80">
        <f>E135</f>
        <v>14</v>
      </c>
      <c r="I135" s="89">
        <v>68</v>
      </c>
      <c r="J135" s="90">
        <f t="shared" si="91"/>
        <v>952</v>
      </c>
      <c r="K135" s="91">
        <f t="shared" si="92"/>
        <v>132.99644000000001</v>
      </c>
      <c r="L135" s="92">
        <f t="shared" si="93"/>
        <v>1861.9501600000001</v>
      </c>
      <c r="N135" s="71">
        <f t="shared" si="66"/>
        <v>1.9558300000000002</v>
      </c>
    </row>
    <row r="136" spans="1:14" s="78" customFormat="1" ht="15.75" customHeight="1" x14ac:dyDescent="0.25">
      <c r="A136" s="139"/>
      <c r="B136" s="141"/>
      <c r="C136" s="72" t="s">
        <v>40</v>
      </c>
      <c r="D136" s="73" t="s">
        <v>10</v>
      </c>
      <c r="E136" s="74">
        <v>1</v>
      </c>
      <c r="F136" s="75"/>
      <c r="G136" s="79" t="s">
        <v>11</v>
      </c>
      <c r="H136" s="80">
        <f>E136</f>
        <v>1</v>
      </c>
      <c r="I136" s="89">
        <v>48</v>
      </c>
      <c r="J136" s="90">
        <f t="shared" si="91"/>
        <v>48</v>
      </c>
      <c r="K136" s="91">
        <f t="shared" si="92"/>
        <v>93.879840000000002</v>
      </c>
      <c r="L136" s="92">
        <f t="shared" si="93"/>
        <v>93.879840000000002</v>
      </c>
      <c r="N136" s="71">
        <f t="shared" si="66"/>
        <v>1.95583</v>
      </c>
    </row>
    <row r="137" spans="1:14" s="78" customFormat="1" ht="12.75" customHeight="1" x14ac:dyDescent="0.25">
      <c r="A137" s="139"/>
      <c r="B137" s="141"/>
      <c r="C137" s="81"/>
      <c r="D137" s="82" t="s">
        <v>25</v>
      </c>
      <c r="E137" s="74">
        <f>SUM(E134:E136)</f>
        <v>42</v>
      </c>
      <c r="F137" s="75"/>
      <c r="G137" s="79"/>
      <c r="H137" s="83">
        <f>SUM(H134:H136)</f>
        <v>42</v>
      </c>
      <c r="I137" s="98"/>
      <c r="J137" s="99">
        <f>SUM(J134:J136)</f>
        <v>2242</v>
      </c>
      <c r="K137" s="100"/>
      <c r="L137" s="101">
        <f>SUM(L134:L136)</f>
        <v>4384.9708599999994</v>
      </c>
      <c r="N137" s="71">
        <f t="shared" si="66"/>
        <v>1.9558299999999997</v>
      </c>
    </row>
    <row r="138" spans="1:14" s="78" customFormat="1" ht="15.75" customHeight="1" x14ac:dyDescent="0.25">
      <c r="A138" s="139"/>
      <c r="B138" s="141"/>
      <c r="C138" s="72" t="s">
        <v>17</v>
      </c>
      <c r="D138" s="73" t="s">
        <v>12</v>
      </c>
      <c r="E138" s="74">
        <v>7</v>
      </c>
      <c r="F138" s="75"/>
      <c r="G138" s="79" t="s">
        <v>11</v>
      </c>
      <c r="H138" s="80">
        <f>E138</f>
        <v>7</v>
      </c>
      <c r="I138" s="89">
        <v>43</v>
      </c>
      <c r="J138" s="90">
        <f t="shared" ref="J138:J140" si="94">H138*I138</f>
        <v>301</v>
      </c>
      <c r="K138" s="91">
        <f>I138*1.95583</f>
        <v>84.10069</v>
      </c>
      <c r="L138" s="92">
        <f>H138*K138</f>
        <v>588.70483000000002</v>
      </c>
      <c r="N138" s="71">
        <f t="shared" si="66"/>
        <v>1.95583</v>
      </c>
    </row>
    <row r="139" spans="1:14" s="78" customFormat="1" ht="15.75" customHeight="1" x14ac:dyDescent="0.25">
      <c r="A139" s="139"/>
      <c r="B139" s="141"/>
      <c r="C139" s="72" t="s">
        <v>39</v>
      </c>
      <c r="D139" s="73" t="s">
        <v>12</v>
      </c>
      <c r="E139" s="74">
        <v>3</v>
      </c>
      <c r="F139" s="75"/>
      <c r="G139" s="79" t="s">
        <v>11</v>
      </c>
      <c r="H139" s="80">
        <f>E139</f>
        <v>3</v>
      </c>
      <c r="I139" s="89">
        <v>55</v>
      </c>
      <c r="J139" s="90">
        <f t="shared" si="94"/>
        <v>165</v>
      </c>
      <c r="K139" s="91">
        <f t="shared" ref="K139:K140" si="95">I139*1.95583</f>
        <v>107.57065</v>
      </c>
      <c r="L139" s="92">
        <f t="shared" ref="L139:L140" si="96">H139*K139</f>
        <v>322.71195</v>
      </c>
      <c r="N139" s="71">
        <f t="shared" si="66"/>
        <v>1.95583</v>
      </c>
    </row>
    <row r="140" spans="1:14" s="78" customFormat="1" ht="15.75" customHeight="1" x14ac:dyDescent="0.25">
      <c r="A140" s="139"/>
      <c r="B140" s="141"/>
      <c r="C140" s="72" t="s">
        <v>40</v>
      </c>
      <c r="D140" s="73" t="s">
        <v>12</v>
      </c>
      <c r="E140" s="74">
        <v>1</v>
      </c>
      <c r="F140" s="75"/>
      <c r="G140" s="79" t="s">
        <v>11</v>
      </c>
      <c r="H140" s="80">
        <f>E140</f>
        <v>1</v>
      </c>
      <c r="I140" s="89">
        <v>43</v>
      </c>
      <c r="J140" s="90">
        <f t="shared" si="94"/>
        <v>43</v>
      </c>
      <c r="K140" s="91">
        <f t="shared" si="95"/>
        <v>84.10069</v>
      </c>
      <c r="L140" s="92">
        <f t="shared" si="96"/>
        <v>84.10069</v>
      </c>
      <c r="N140" s="71">
        <f t="shared" si="66"/>
        <v>1.95583</v>
      </c>
    </row>
    <row r="141" spans="1:14" s="78" customFormat="1" ht="12.75" customHeight="1" x14ac:dyDescent="0.25">
      <c r="A141" s="139"/>
      <c r="B141" s="141"/>
      <c r="C141" s="81"/>
      <c r="D141" s="82" t="s">
        <v>25</v>
      </c>
      <c r="E141" s="74">
        <f>SUM(E138:E140)</f>
        <v>11</v>
      </c>
      <c r="F141" s="75"/>
      <c r="G141" s="79"/>
      <c r="H141" s="83">
        <f>SUM(H138:H140)</f>
        <v>11</v>
      </c>
      <c r="I141" s="98"/>
      <c r="J141" s="99">
        <f>SUM(J138:J140)</f>
        <v>509</v>
      </c>
      <c r="K141" s="100"/>
      <c r="L141" s="101">
        <f>SUM(L138:L140)</f>
        <v>995.51747</v>
      </c>
      <c r="N141" s="71">
        <f t="shared" si="66"/>
        <v>1.95583</v>
      </c>
    </row>
    <row r="142" spans="1:14" s="78" customFormat="1" ht="15.75" customHeight="1" x14ac:dyDescent="0.25">
      <c r="A142" s="139"/>
      <c r="B142" s="141"/>
      <c r="C142" s="72" t="s">
        <v>17</v>
      </c>
      <c r="D142" s="84" t="s">
        <v>37</v>
      </c>
      <c r="E142" s="74">
        <v>6</v>
      </c>
      <c r="F142" s="85">
        <v>0.6</v>
      </c>
      <c r="G142" s="79" t="s">
        <v>13</v>
      </c>
      <c r="H142" s="80">
        <f>ROUND(E142/F142,0)</f>
        <v>10</v>
      </c>
      <c r="I142" s="89">
        <v>25</v>
      </c>
      <c r="J142" s="90">
        <f t="shared" ref="J142:J144" si="97">H142*I142</f>
        <v>250</v>
      </c>
      <c r="K142" s="91">
        <f t="shared" ref="K142:K144" si="98">I142*1.95583</f>
        <v>48.89575</v>
      </c>
      <c r="L142" s="92">
        <f t="shared" ref="L142:L144" si="99">H142*K142</f>
        <v>488.95749999999998</v>
      </c>
      <c r="N142" s="71">
        <f t="shared" si="66"/>
        <v>1.95583</v>
      </c>
    </row>
    <row r="143" spans="1:14" s="78" customFormat="1" ht="15.75" customHeight="1" x14ac:dyDescent="0.25">
      <c r="A143" s="139"/>
      <c r="B143" s="141"/>
      <c r="C143" s="72" t="s">
        <v>39</v>
      </c>
      <c r="D143" s="84" t="s">
        <v>37</v>
      </c>
      <c r="E143" s="74">
        <v>3</v>
      </c>
      <c r="F143" s="85">
        <v>0.6</v>
      </c>
      <c r="G143" s="79" t="s">
        <v>13</v>
      </c>
      <c r="H143" s="80">
        <f>ROUND(E143/F143,0)</f>
        <v>5</v>
      </c>
      <c r="I143" s="89">
        <v>25</v>
      </c>
      <c r="J143" s="90">
        <f t="shared" si="97"/>
        <v>125</v>
      </c>
      <c r="K143" s="91">
        <f t="shared" si="98"/>
        <v>48.89575</v>
      </c>
      <c r="L143" s="92">
        <f t="shared" si="99"/>
        <v>244.47874999999999</v>
      </c>
      <c r="N143" s="71">
        <f t="shared" si="66"/>
        <v>1.95583</v>
      </c>
    </row>
    <row r="144" spans="1:14" s="78" customFormat="1" ht="15.75" customHeight="1" x14ac:dyDescent="0.25">
      <c r="A144" s="139"/>
      <c r="B144" s="141"/>
      <c r="C144" s="72" t="s">
        <v>40</v>
      </c>
      <c r="D144" s="84" t="s">
        <v>37</v>
      </c>
      <c r="E144" s="74">
        <v>0</v>
      </c>
      <c r="F144" s="85">
        <v>0.6</v>
      </c>
      <c r="G144" s="79" t="s">
        <v>13</v>
      </c>
      <c r="H144" s="80">
        <f>ROUND(E144/F144,0)</f>
        <v>0</v>
      </c>
      <c r="I144" s="89">
        <v>20</v>
      </c>
      <c r="J144" s="90">
        <f t="shared" si="97"/>
        <v>0</v>
      </c>
      <c r="K144" s="91">
        <f t="shared" si="98"/>
        <v>39.116599999999998</v>
      </c>
      <c r="L144" s="92">
        <f t="shared" si="99"/>
        <v>0</v>
      </c>
      <c r="N144" s="71" t="e">
        <f t="shared" si="66"/>
        <v>#DIV/0!</v>
      </c>
    </row>
    <row r="145" spans="1:14" s="78" customFormat="1" ht="12.75" customHeight="1" x14ac:dyDescent="0.25">
      <c r="A145" s="139"/>
      <c r="B145" s="141"/>
      <c r="C145" s="81"/>
      <c r="D145" s="82" t="s">
        <v>25</v>
      </c>
      <c r="E145" s="74">
        <f>SUM(E142:E144)</f>
        <v>9</v>
      </c>
      <c r="F145" s="85"/>
      <c r="G145" s="79"/>
      <c r="H145" s="83">
        <f>SUM(H142:H144)</f>
        <v>15</v>
      </c>
      <c r="I145" s="98"/>
      <c r="J145" s="99">
        <f>SUM(J142:J144)</f>
        <v>375</v>
      </c>
      <c r="K145" s="100"/>
      <c r="L145" s="101">
        <f>SUM(L142:L144)</f>
        <v>733.43624999999997</v>
      </c>
      <c r="N145" s="71">
        <f t="shared" si="66"/>
        <v>1.95583</v>
      </c>
    </row>
    <row r="146" spans="1:14" s="78" customFormat="1" ht="15.75" customHeight="1" x14ac:dyDescent="0.25">
      <c r="A146" s="139"/>
      <c r="B146" s="141"/>
      <c r="C146" s="72" t="s">
        <v>17</v>
      </c>
      <c r="D146" s="84" t="s">
        <v>14</v>
      </c>
      <c r="E146" s="74">
        <v>0</v>
      </c>
      <c r="F146" s="85">
        <v>0.6</v>
      </c>
      <c r="G146" s="79" t="s">
        <v>13</v>
      </c>
      <c r="H146" s="80">
        <f>ROUND(E146/F146,0)</f>
        <v>0</v>
      </c>
      <c r="I146" s="89">
        <v>23</v>
      </c>
      <c r="J146" s="90">
        <f t="shared" ref="J146:J148" si="100">H146*I146</f>
        <v>0</v>
      </c>
      <c r="K146" s="91">
        <f t="shared" ref="K146:K148" si="101">I146*1.95583</f>
        <v>44.984090000000002</v>
      </c>
      <c r="L146" s="92">
        <f t="shared" ref="L146:L148" si="102">H146*K146</f>
        <v>0</v>
      </c>
      <c r="N146" s="71" t="e">
        <f t="shared" si="66"/>
        <v>#DIV/0!</v>
      </c>
    </row>
    <row r="147" spans="1:14" s="78" customFormat="1" ht="15.75" customHeight="1" x14ac:dyDescent="0.25">
      <c r="A147" s="139"/>
      <c r="B147" s="141"/>
      <c r="C147" s="72" t="s">
        <v>39</v>
      </c>
      <c r="D147" s="84" t="s">
        <v>14</v>
      </c>
      <c r="E147" s="74">
        <v>0</v>
      </c>
      <c r="F147" s="85">
        <v>0.6</v>
      </c>
      <c r="G147" s="79" t="s">
        <v>13</v>
      </c>
      <c r="H147" s="80">
        <f>ROUND(E147/F147,0)</f>
        <v>0</v>
      </c>
      <c r="I147" s="89">
        <v>23</v>
      </c>
      <c r="J147" s="90">
        <f t="shared" si="100"/>
        <v>0</v>
      </c>
      <c r="K147" s="91">
        <f t="shared" si="101"/>
        <v>44.984090000000002</v>
      </c>
      <c r="L147" s="92">
        <f t="shared" si="102"/>
        <v>0</v>
      </c>
      <c r="N147" s="71" t="e">
        <f t="shared" si="66"/>
        <v>#DIV/0!</v>
      </c>
    </row>
    <row r="148" spans="1:14" s="78" customFormat="1" ht="15.75" customHeight="1" x14ac:dyDescent="0.25">
      <c r="A148" s="139"/>
      <c r="B148" s="141"/>
      <c r="C148" s="72" t="s">
        <v>40</v>
      </c>
      <c r="D148" s="84" t="s">
        <v>14</v>
      </c>
      <c r="E148" s="74">
        <v>0</v>
      </c>
      <c r="F148" s="85">
        <v>0.6</v>
      </c>
      <c r="G148" s="79" t="s">
        <v>13</v>
      </c>
      <c r="H148" s="80">
        <f>ROUND(E148/F148,0)</f>
        <v>0</v>
      </c>
      <c r="I148" s="89">
        <v>17</v>
      </c>
      <c r="J148" s="90">
        <f t="shared" si="100"/>
        <v>0</v>
      </c>
      <c r="K148" s="91">
        <f t="shared" si="101"/>
        <v>33.249110000000002</v>
      </c>
      <c r="L148" s="92">
        <f t="shared" si="102"/>
        <v>0</v>
      </c>
      <c r="N148" s="71" t="e">
        <f t="shared" si="66"/>
        <v>#DIV/0!</v>
      </c>
    </row>
    <row r="149" spans="1:14" s="78" customFormat="1" ht="12.75" customHeight="1" x14ac:dyDescent="0.25">
      <c r="A149" s="139"/>
      <c r="B149" s="141"/>
      <c r="C149" s="81"/>
      <c r="D149" s="82" t="s">
        <v>25</v>
      </c>
      <c r="E149" s="74">
        <f>SUM(E146:E148)</f>
        <v>0</v>
      </c>
      <c r="F149" s="85"/>
      <c r="G149" s="79"/>
      <c r="H149" s="83">
        <f>SUM(H146:H148)</f>
        <v>0</v>
      </c>
      <c r="I149" s="98"/>
      <c r="J149" s="99">
        <f>SUM(J146:J148)</f>
        <v>0</v>
      </c>
      <c r="K149" s="100"/>
      <c r="L149" s="101">
        <f>SUM(L146:L148)</f>
        <v>0</v>
      </c>
      <c r="N149" s="71" t="e">
        <f t="shared" si="66"/>
        <v>#DIV/0!</v>
      </c>
    </row>
    <row r="150" spans="1:14" s="78" customFormat="1" ht="15.75" customHeight="1" x14ac:dyDescent="0.25">
      <c r="A150" s="139"/>
      <c r="B150" s="141"/>
      <c r="C150" s="72" t="s">
        <v>17</v>
      </c>
      <c r="D150" s="84" t="s">
        <v>15</v>
      </c>
      <c r="E150" s="74">
        <v>0</v>
      </c>
      <c r="F150" s="85">
        <v>0.6</v>
      </c>
      <c r="G150" s="79" t="s">
        <v>13</v>
      </c>
      <c r="H150" s="80">
        <f>ROUND(E150/F150,0)</f>
        <v>0</v>
      </c>
      <c r="I150" s="89">
        <v>21</v>
      </c>
      <c r="J150" s="90">
        <f t="shared" ref="J150:J152" si="103">H150*I150</f>
        <v>0</v>
      </c>
      <c r="K150" s="91">
        <f t="shared" ref="K150:K152" si="104">I150*1.95583</f>
        <v>41.072429999999997</v>
      </c>
      <c r="L150" s="92">
        <f t="shared" ref="L150:L152" si="105">H150*K150</f>
        <v>0</v>
      </c>
      <c r="N150" s="71" t="e">
        <f t="shared" si="66"/>
        <v>#DIV/0!</v>
      </c>
    </row>
    <row r="151" spans="1:14" s="78" customFormat="1" ht="15.75" customHeight="1" x14ac:dyDescent="0.25">
      <c r="A151" s="139"/>
      <c r="B151" s="141"/>
      <c r="C151" s="72" t="s">
        <v>39</v>
      </c>
      <c r="D151" s="84" t="s">
        <v>15</v>
      </c>
      <c r="E151" s="74">
        <v>0</v>
      </c>
      <c r="F151" s="85">
        <v>0.6</v>
      </c>
      <c r="G151" s="79" t="s">
        <v>13</v>
      </c>
      <c r="H151" s="80">
        <f>ROUND(E151/F151,0)</f>
        <v>0</v>
      </c>
      <c r="I151" s="89">
        <v>21</v>
      </c>
      <c r="J151" s="90">
        <f t="shared" si="103"/>
        <v>0</v>
      </c>
      <c r="K151" s="91">
        <f t="shared" si="104"/>
        <v>41.072429999999997</v>
      </c>
      <c r="L151" s="92">
        <f t="shared" si="105"/>
        <v>0</v>
      </c>
      <c r="N151" s="71" t="e">
        <f t="shared" si="66"/>
        <v>#DIV/0!</v>
      </c>
    </row>
    <row r="152" spans="1:14" s="78" customFormat="1" ht="15.75" customHeight="1" x14ac:dyDescent="0.25">
      <c r="A152" s="139"/>
      <c r="B152" s="141"/>
      <c r="C152" s="72" t="s">
        <v>40</v>
      </c>
      <c r="D152" s="84" t="s">
        <v>15</v>
      </c>
      <c r="E152" s="74">
        <v>0</v>
      </c>
      <c r="F152" s="85">
        <v>0.6</v>
      </c>
      <c r="G152" s="79" t="s">
        <v>13</v>
      </c>
      <c r="H152" s="80">
        <f>ROUND(E152/F152,0)</f>
        <v>0</v>
      </c>
      <c r="I152" s="89">
        <v>14</v>
      </c>
      <c r="J152" s="90">
        <f t="shared" si="103"/>
        <v>0</v>
      </c>
      <c r="K152" s="91">
        <f t="shared" si="104"/>
        <v>27.381619999999998</v>
      </c>
      <c r="L152" s="92">
        <f t="shared" si="105"/>
        <v>0</v>
      </c>
      <c r="N152" s="71" t="e">
        <f t="shared" si="66"/>
        <v>#DIV/0!</v>
      </c>
    </row>
    <row r="153" spans="1:14" s="78" customFormat="1" ht="12.75" customHeight="1" x14ac:dyDescent="0.25">
      <c r="A153" s="139"/>
      <c r="B153" s="141"/>
      <c r="C153" s="81"/>
      <c r="D153" s="82" t="s">
        <v>25</v>
      </c>
      <c r="E153" s="74">
        <f>SUM(E150:E152)</f>
        <v>0</v>
      </c>
      <c r="F153" s="85"/>
      <c r="G153" s="79"/>
      <c r="H153" s="83">
        <f>SUM(H150:H152)</f>
        <v>0</v>
      </c>
      <c r="I153" s="98"/>
      <c r="J153" s="99">
        <f>SUM(J150:J152)</f>
        <v>0</v>
      </c>
      <c r="K153" s="100"/>
      <c r="L153" s="101">
        <f>SUM(L150:L152)</f>
        <v>0</v>
      </c>
      <c r="N153" s="71" t="e">
        <f t="shared" si="66"/>
        <v>#DIV/0!</v>
      </c>
    </row>
    <row r="154" spans="1:14" s="78" customFormat="1" ht="15.75" customHeight="1" x14ac:dyDescent="0.25">
      <c r="A154" s="139"/>
      <c r="B154" s="141"/>
      <c r="C154" s="72" t="s">
        <v>17</v>
      </c>
      <c r="D154" s="73" t="s">
        <v>38</v>
      </c>
      <c r="E154" s="74">
        <v>2</v>
      </c>
      <c r="F154" s="75"/>
      <c r="G154" s="79" t="s">
        <v>11</v>
      </c>
      <c r="H154" s="80">
        <f>E154</f>
        <v>2</v>
      </c>
      <c r="I154" s="89">
        <v>41</v>
      </c>
      <c r="J154" s="90">
        <f t="shared" ref="J154:J156" si="106">H154*I154</f>
        <v>82</v>
      </c>
      <c r="K154" s="91">
        <f t="shared" ref="K154:K156" si="107">I154*1.95583</f>
        <v>80.189030000000002</v>
      </c>
      <c r="L154" s="92">
        <f t="shared" ref="L154:L156" si="108">H154*K154</f>
        <v>160.37806</v>
      </c>
      <c r="N154" s="71">
        <f t="shared" si="66"/>
        <v>1.95583</v>
      </c>
    </row>
    <row r="155" spans="1:14" s="78" customFormat="1" ht="15.75" customHeight="1" x14ac:dyDescent="0.25">
      <c r="A155" s="139"/>
      <c r="B155" s="141"/>
      <c r="C155" s="72" t="s">
        <v>39</v>
      </c>
      <c r="D155" s="73" t="s">
        <v>38</v>
      </c>
      <c r="E155" s="74">
        <v>2</v>
      </c>
      <c r="F155" s="75"/>
      <c r="G155" s="79" t="s">
        <v>11</v>
      </c>
      <c r="H155" s="80">
        <f>E155</f>
        <v>2</v>
      </c>
      <c r="I155" s="89">
        <v>43</v>
      </c>
      <c r="J155" s="90">
        <f t="shared" si="106"/>
        <v>86</v>
      </c>
      <c r="K155" s="91">
        <f t="shared" si="107"/>
        <v>84.10069</v>
      </c>
      <c r="L155" s="92">
        <f t="shared" si="108"/>
        <v>168.20138</v>
      </c>
      <c r="N155" s="71">
        <f t="shared" si="66"/>
        <v>1.95583</v>
      </c>
    </row>
    <row r="156" spans="1:14" s="78" customFormat="1" ht="15.75" customHeight="1" x14ac:dyDescent="0.25">
      <c r="A156" s="139"/>
      <c r="B156" s="141"/>
      <c r="C156" s="72" t="s">
        <v>40</v>
      </c>
      <c r="D156" s="73" t="s">
        <v>38</v>
      </c>
      <c r="E156" s="74">
        <v>1</v>
      </c>
      <c r="F156" s="75"/>
      <c r="G156" s="79" t="s">
        <v>11</v>
      </c>
      <c r="H156" s="80">
        <f>E156</f>
        <v>1</v>
      </c>
      <c r="I156" s="89">
        <v>39</v>
      </c>
      <c r="J156" s="90">
        <f t="shared" si="106"/>
        <v>39</v>
      </c>
      <c r="K156" s="91">
        <f t="shared" si="107"/>
        <v>76.277370000000005</v>
      </c>
      <c r="L156" s="92">
        <f t="shared" si="108"/>
        <v>76.277370000000005</v>
      </c>
      <c r="N156" s="71">
        <f t="shared" si="66"/>
        <v>1.9558300000000002</v>
      </c>
    </row>
    <row r="157" spans="1:14" s="78" customFormat="1" ht="12.75" customHeight="1" x14ac:dyDescent="0.25">
      <c r="A157" s="139"/>
      <c r="B157" s="141"/>
      <c r="C157" s="81"/>
      <c r="D157" s="82" t="s">
        <v>25</v>
      </c>
      <c r="E157" s="74">
        <f>SUM(E154:E156)</f>
        <v>5</v>
      </c>
      <c r="F157" s="75"/>
      <c r="G157" s="79"/>
      <c r="H157" s="83">
        <f>SUM(H154:H156)</f>
        <v>5</v>
      </c>
      <c r="I157" s="98"/>
      <c r="J157" s="99">
        <f>SUM(J154:J156)</f>
        <v>207</v>
      </c>
      <c r="K157" s="100"/>
      <c r="L157" s="101">
        <f>SUM(L154:L156)</f>
        <v>404.85681</v>
      </c>
      <c r="N157" s="71">
        <f t="shared" si="66"/>
        <v>1.95583</v>
      </c>
    </row>
    <row r="158" spans="1:14" s="78" customFormat="1" ht="15.75" customHeight="1" x14ac:dyDescent="0.25">
      <c r="A158" s="139"/>
      <c r="B158" s="141"/>
      <c r="C158" s="72" t="s">
        <v>17</v>
      </c>
      <c r="D158" s="84" t="s">
        <v>28</v>
      </c>
      <c r="E158" s="74">
        <v>28</v>
      </c>
      <c r="F158" s="85">
        <v>0.6</v>
      </c>
      <c r="G158" s="79" t="s">
        <v>13</v>
      </c>
      <c r="H158" s="80">
        <f>ROUND(E158/F158,0)</f>
        <v>47</v>
      </c>
      <c r="I158" s="89">
        <v>21</v>
      </c>
      <c r="J158" s="90">
        <f t="shared" ref="J158:J160" si="109">H158*I158</f>
        <v>987</v>
      </c>
      <c r="K158" s="91">
        <f t="shared" ref="K158:K160" si="110">I158*1.95583</f>
        <v>41.072429999999997</v>
      </c>
      <c r="L158" s="92">
        <f t="shared" ref="L158:L160" si="111">H158*K158</f>
        <v>1930.4042099999999</v>
      </c>
      <c r="N158" s="71">
        <f t="shared" si="66"/>
        <v>1.95583</v>
      </c>
    </row>
    <row r="159" spans="1:14" s="78" customFormat="1" ht="15.75" customHeight="1" x14ac:dyDescent="0.25">
      <c r="A159" s="139"/>
      <c r="B159" s="141"/>
      <c r="C159" s="72" t="s">
        <v>39</v>
      </c>
      <c r="D159" s="84" t="s">
        <v>28</v>
      </c>
      <c r="E159" s="74">
        <v>18</v>
      </c>
      <c r="F159" s="85">
        <v>0.6</v>
      </c>
      <c r="G159" s="79" t="s">
        <v>13</v>
      </c>
      <c r="H159" s="80">
        <f>ROUND(E159/F159,0)</f>
        <v>30</v>
      </c>
      <c r="I159" s="89">
        <v>21</v>
      </c>
      <c r="J159" s="90">
        <f t="shared" si="109"/>
        <v>630</v>
      </c>
      <c r="K159" s="91">
        <f t="shared" si="110"/>
        <v>41.072429999999997</v>
      </c>
      <c r="L159" s="92">
        <f t="shared" si="111"/>
        <v>1232.1729</v>
      </c>
      <c r="N159" s="71">
        <f t="shared" si="66"/>
        <v>1.95583</v>
      </c>
    </row>
    <row r="160" spans="1:14" s="78" customFormat="1" ht="15.75" customHeight="1" x14ac:dyDescent="0.25">
      <c r="A160" s="139"/>
      <c r="B160" s="141"/>
      <c r="C160" s="72" t="s">
        <v>40</v>
      </c>
      <c r="D160" s="84" t="s">
        <v>28</v>
      </c>
      <c r="E160" s="74">
        <v>4</v>
      </c>
      <c r="F160" s="85">
        <v>0.6</v>
      </c>
      <c r="G160" s="79" t="s">
        <v>13</v>
      </c>
      <c r="H160" s="80">
        <f>ROUND(E160/F160,0)</f>
        <v>7</v>
      </c>
      <c r="I160" s="89">
        <v>14</v>
      </c>
      <c r="J160" s="90">
        <f t="shared" si="109"/>
        <v>98</v>
      </c>
      <c r="K160" s="91">
        <f t="shared" si="110"/>
        <v>27.381619999999998</v>
      </c>
      <c r="L160" s="92">
        <f t="shared" si="111"/>
        <v>191.67133999999999</v>
      </c>
      <c r="N160" s="71">
        <f t="shared" si="66"/>
        <v>1.95583</v>
      </c>
    </row>
    <row r="161" spans="1:14" s="78" customFormat="1" ht="12.75" customHeight="1" x14ac:dyDescent="0.25">
      <c r="A161" s="139"/>
      <c r="B161" s="141"/>
      <c r="C161" s="81"/>
      <c r="D161" s="82" t="s">
        <v>25</v>
      </c>
      <c r="E161" s="74">
        <f>SUM(E158:E160)</f>
        <v>50</v>
      </c>
      <c r="F161" s="85"/>
      <c r="G161" s="79"/>
      <c r="H161" s="83">
        <f>SUM(H158:H160)</f>
        <v>84</v>
      </c>
      <c r="I161" s="98"/>
      <c r="J161" s="99">
        <f>SUM(J158:J160)</f>
        <v>1715</v>
      </c>
      <c r="K161" s="100"/>
      <c r="L161" s="101">
        <f>SUM(L158:L160)</f>
        <v>3354.24845</v>
      </c>
      <c r="N161" s="71">
        <f t="shared" si="66"/>
        <v>1.95583</v>
      </c>
    </row>
    <row r="162" spans="1:14" s="78" customFormat="1" ht="15.75" customHeight="1" x14ac:dyDescent="0.25">
      <c r="A162" s="139"/>
      <c r="B162" s="141"/>
      <c r="C162" s="72" t="s">
        <v>17</v>
      </c>
      <c r="D162" s="84" t="s">
        <v>16</v>
      </c>
      <c r="E162" s="74">
        <v>28</v>
      </c>
      <c r="F162" s="85">
        <v>0.55000000000000004</v>
      </c>
      <c r="G162" s="79" t="s">
        <v>13</v>
      </c>
      <c r="H162" s="80">
        <f>ROUND(E162/F162,0)</f>
        <v>51</v>
      </c>
      <c r="I162" s="89">
        <v>21</v>
      </c>
      <c r="J162" s="90">
        <f t="shared" ref="J162:J164" si="112">H162*I162</f>
        <v>1071</v>
      </c>
      <c r="K162" s="91">
        <f t="shared" ref="K162:K164" si="113">I162*1.95583</f>
        <v>41.072429999999997</v>
      </c>
      <c r="L162" s="92">
        <f t="shared" ref="L162:L164" si="114">H162*K162</f>
        <v>2094.6939299999999</v>
      </c>
      <c r="N162" s="71">
        <f t="shared" si="66"/>
        <v>1.95583</v>
      </c>
    </row>
    <row r="163" spans="1:14" s="78" customFormat="1" ht="15.75" customHeight="1" x14ac:dyDescent="0.25">
      <c r="A163" s="139"/>
      <c r="B163" s="141"/>
      <c r="C163" s="72" t="s">
        <v>39</v>
      </c>
      <c r="D163" s="84" t="s">
        <v>16</v>
      </c>
      <c r="E163" s="74">
        <v>18</v>
      </c>
      <c r="F163" s="85">
        <v>0.55000000000000004</v>
      </c>
      <c r="G163" s="79" t="s">
        <v>13</v>
      </c>
      <c r="H163" s="80">
        <f>ROUND(E163/F163,0)</f>
        <v>33</v>
      </c>
      <c r="I163" s="89">
        <v>21</v>
      </c>
      <c r="J163" s="90">
        <f t="shared" si="112"/>
        <v>693</v>
      </c>
      <c r="K163" s="91">
        <f t="shared" si="113"/>
        <v>41.072429999999997</v>
      </c>
      <c r="L163" s="92">
        <f t="shared" si="114"/>
        <v>1355.3901899999998</v>
      </c>
      <c r="N163" s="71">
        <f t="shared" ref="N163:N226" si="115">L163/J163</f>
        <v>1.9558299999999997</v>
      </c>
    </row>
    <row r="164" spans="1:14" s="78" customFormat="1" ht="15.75" customHeight="1" x14ac:dyDescent="0.25">
      <c r="A164" s="139"/>
      <c r="B164" s="141"/>
      <c r="C164" s="72" t="s">
        <v>40</v>
      </c>
      <c r="D164" s="84" t="s">
        <v>16</v>
      </c>
      <c r="E164" s="74">
        <v>5</v>
      </c>
      <c r="F164" s="85">
        <v>0.55000000000000004</v>
      </c>
      <c r="G164" s="79" t="s">
        <v>13</v>
      </c>
      <c r="H164" s="80">
        <f>ROUND(E164/F164,0)</f>
        <v>9</v>
      </c>
      <c r="I164" s="89">
        <v>14</v>
      </c>
      <c r="J164" s="90">
        <f t="shared" si="112"/>
        <v>126</v>
      </c>
      <c r="K164" s="91">
        <f t="shared" si="113"/>
        <v>27.381619999999998</v>
      </c>
      <c r="L164" s="92">
        <f t="shared" si="114"/>
        <v>246.43457999999998</v>
      </c>
      <c r="N164" s="71">
        <f t="shared" si="115"/>
        <v>1.95583</v>
      </c>
    </row>
    <row r="165" spans="1:14" s="78" customFormat="1" ht="12.75" customHeight="1" x14ac:dyDescent="0.25">
      <c r="A165" s="139"/>
      <c r="B165" s="141"/>
      <c r="C165" s="81"/>
      <c r="D165" s="82" t="s">
        <v>25</v>
      </c>
      <c r="E165" s="74">
        <f>SUM(E162:E164)</f>
        <v>51</v>
      </c>
      <c r="F165" s="75"/>
      <c r="G165" s="79"/>
      <c r="H165" s="83">
        <f>SUM(H162:H164)</f>
        <v>93</v>
      </c>
      <c r="I165" s="98"/>
      <c r="J165" s="99">
        <f>SUM(J162:J164)</f>
        <v>1890</v>
      </c>
      <c r="K165" s="100"/>
      <c r="L165" s="101">
        <f>SUM(L162:L164)</f>
        <v>3696.5186999999996</v>
      </c>
      <c r="N165" s="71">
        <f t="shared" si="115"/>
        <v>1.9558299999999997</v>
      </c>
    </row>
    <row r="166" spans="1:14" s="78" customFormat="1" ht="13.5" customHeight="1" x14ac:dyDescent="0.3">
      <c r="A166" s="139"/>
      <c r="B166" s="141"/>
      <c r="C166" s="145" t="s">
        <v>58</v>
      </c>
      <c r="D166" s="146"/>
      <c r="E166" s="86">
        <f>SUM(E165,E149,E137,E161,,E153,E141,E157,E145)</f>
        <v>168</v>
      </c>
      <c r="F166" s="87"/>
      <c r="G166" s="88"/>
      <c r="H166" s="63"/>
      <c r="I166" s="98"/>
      <c r="J166" s="102">
        <f>SUM(J165,J149,J137,J161,,J153,J141,J157,J145)</f>
        <v>6938</v>
      </c>
      <c r="K166" s="100"/>
      <c r="L166" s="103">
        <f>SUM(L165,L149,L137,L161,,L153,L141,L157,L145)</f>
        <v>13569.54854</v>
      </c>
      <c r="N166" s="71">
        <f t="shared" si="115"/>
        <v>1.95583</v>
      </c>
    </row>
    <row r="167" spans="1:14" s="78" customFormat="1" ht="15.6" customHeight="1" x14ac:dyDescent="0.25">
      <c r="A167" s="139"/>
      <c r="B167" s="150" t="s">
        <v>59</v>
      </c>
      <c r="C167" s="72" t="s">
        <v>17</v>
      </c>
      <c r="D167" s="73" t="s">
        <v>10</v>
      </c>
      <c r="E167" s="74">
        <v>3</v>
      </c>
      <c r="F167" s="75"/>
      <c r="G167" s="76" t="s">
        <v>11</v>
      </c>
      <c r="H167" s="77">
        <f>E167</f>
        <v>3</v>
      </c>
      <c r="I167" s="89">
        <v>46</v>
      </c>
      <c r="J167" s="90">
        <f t="shared" ref="J167:J170" si="116">H167*I167</f>
        <v>138</v>
      </c>
      <c r="K167" s="91">
        <f t="shared" ref="K167:K170" si="117">I167*1.95583</f>
        <v>89.968180000000004</v>
      </c>
      <c r="L167" s="92">
        <f t="shared" ref="L167:L170" si="118">H167*K167</f>
        <v>269.90454</v>
      </c>
      <c r="N167" s="71">
        <f t="shared" si="115"/>
        <v>1.95583</v>
      </c>
    </row>
    <row r="168" spans="1:14" s="78" customFormat="1" ht="15.75" customHeight="1" x14ac:dyDescent="0.25">
      <c r="A168" s="139"/>
      <c r="B168" s="151"/>
      <c r="C168" s="72" t="s">
        <v>39</v>
      </c>
      <c r="D168" s="73" t="s">
        <v>10</v>
      </c>
      <c r="E168" s="74">
        <v>0</v>
      </c>
      <c r="F168" s="75"/>
      <c r="G168" s="79" t="s">
        <v>11</v>
      </c>
      <c r="H168" s="80">
        <f>E168</f>
        <v>0</v>
      </c>
      <c r="I168" s="89">
        <v>68</v>
      </c>
      <c r="J168" s="90">
        <f t="shared" si="116"/>
        <v>0</v>
      </c>
      <c r="K168" s="91">
        <f t="shared" si="117"/>
        <v>132.99644000000001</v>
      </c>
      <c r="L168" s="92">
        <f t="shared" si="118"/>
        <v>0</v>
      </c>
      <c r="N168" s="71" t="e">
        <f t="shared" si="115"/>
        <v>#DIV/0!</v>
      </c>
    </row>
    <row r="169" spans="1:14" s="78" customFormat="1" ht="15.75" customHeight="1" x14ac:dyDescent="0.25">
      <c r="A169" s="139"/>
      <c r="B169" s="151"/>
      <c r="C169" s="72" t="s">
        <v>26</v>
      </c>
      <c r="D169" s="73" t="s">
        <v>10</v>
      </c>
      <c r="E169" s="74">
        <v>0</v>
      </c>
      <c r="F169" s="75"/>
      <c r="G169" s="79" t="s">
        <v>11</v>
      </c>
      <c r="H169" s="80">
        <f>E169</f>
        <v>0</v>
      </c>
      <c r="I169" s="89">
        <v>48</v>
      </c>
      <c r="J169" s="90">
        <f t="shared" si="116"/>
        <v>0</v>
      </c>
      <c r="K169" s="91">
        <f t="shared" si="117"/>
        <v>93.879840000000002</v>
      </c>
      <c r="L169" s="92">
        <f t="shared" si="118"/>
        <v>0</v>
      </c>
      <c r="N169" s="71" t="e">
        <f t="shared" si="115"/>
        <v>#DIV/0!</v>
      </c>
    </row>
    <row r="170" spans="1:14" s="78" customFormat="1" ht="15.75" customHeight="1" x14ac:dyDescent="0.25">
      <c r="A170" s="139"/>
      <c r="B170" s="151"/>
      <c r="C170" s="72" t="s">
        <v>24</v>
      </c>
      <c r="D170" s="73" t="s">
        <v>10</v>
      </c>
      <c r="E170" s="74">
        <v>0</v>
      </c>
      <c r="F170" s="75"/>
      <c r="G170" s="79" t="s">
        <v>11</v>
      </c>
      <c r="H170" s="80">
        <f>E170</f>
        <v>0</v>
      </c>
      <c r="I170" s="89">
        <v>48</v>
      </c>
      <c r="J170" s="90">
        <f t="shared" si="116"/>
        <v>0</v>
      </c>
      <c r="K170" s="91">
        <f t="shared" si="117"/>
        <v>93.879840000000002</v>
      </c>
      <c r="L170" s="92">
        <f t="shared" si="118"/>
        <v>0</v>
      </c>
      <c r="N170" s="71" t="e">
        <f t="shared" si="115"/>
        <v>#DIV/0!</v>
      </c>
    </row>
    <row r="171" spans="1:14" s="78" customFormat="1" ht="12.75" customHeight="1" x14ac:dyDescent="0.25">
      <c r="A171" s="139"/>
      <c r="B171" s="151"/>
      <c r="C171" s="81"/>
      <c r="D171" s="82" t="s">
        <v>25</v>
      </c>
      <c r="E171" s="74">
        <f>SUM(E167:E170)</f>
        <v>3</v>
      </c>
      <c r="F171" s="75"/>
      <c r="G171" s="79"/>
      <c r="H171" s="83">
        <f>SUM(H167:H170)</f>
        <v>3</v>
      </c>
      <c r="I171" s="98"/>
      <c r="J171" s="99">
        <f>SUM(J167:J170)</f>
        <v>138</v>
      </c>
      <c r="K171" s="100"/>
      <c r="L171" s="101">
        <f>SUM(L167:L170)</f>
        <v>269.90454</v>
      </c>
      <c r="N171" s="71">
        <f t="shared" si="115"/>
        <v>1.95583</v>
      </c>
    </row>
    <row r="172" spans="1:14" s="78" customFormat="1" ht="15.75" customHeight="1" x14ac:dyDescent="0.25">
      <c r="A172" s="139"/>
      <c r="B172" s="151"/>
      <c r="C172" s="72" t="s">
        <v>17</v>
      </c>
      <c r="D172" s="73" t="s">
        <v>12</v>
      </c>
      <c r="E172" s="74">
        <v>3</v>
      </c>
      <c r="F172" s="75"/>
      <c r="G172" s="79" t="s">
        <v>11</v>
      </c>
      <c r="H172" s="80">
        <f>E172</f>
        <v>3</v>
      </c>
      <c r="I172" s="89">
        <v>43</v>
      </c>
      <c r="J172" s="90">
        <f t="shared" ref="J172:J175" si="119">H172*I172</f>
        <v>129</v>
      </c>
      <c r="K172" s="91">
        <f>I172*1.95583</f>
        <v>84.10069</v>
      </c>
      <c r="L172" s="92">
        <f>H172*K172</f>
        <v>252.30207000000001</v>
      </c>
      <c r="N172" s="71">
        <f t="shared" si="115"/>
        <v>1.9558300000000002</v>
      </c>
    </row>
    <row r="173" spans="1:14" s="78" customFormat="1" ht="15.75" customHeight="1" x14ac:dyDescent="0.25">
      <c r="A173" s="139"/>
      <c r="B173" s="151"/>
      <c r="C173" s="72" t="s">
        <v>39</v>
      </c>
      <c r="D173" s="73" t="s">
        <v>12</v>
      </c>
      <c r="E173" s="74">
        <v>1</v>
      </c>
      <c r="F173" s="75"/>
      <c r="G173" s="79" t="s">
        <v>11</v>
      </c>
      <c r="H173" s="80">
        <f>E173</f>
        <v>1</v>
      </c>
      <c r="I173" s="89">
        <v>55</v>
      </c>
      <c r="J173" s="90">
        <f t="shared" si="119"/>
        <v>55</v>
      </c>
      <c r="K173" s="91">
        <f t="shared" ref="K173:K175" si="120">I173*1.95583</f>
        <v>107.57065</v>
      </c>
      <c r="L173" s="92">
        <f t="shared" ref="L173:L175" si="121">H173*K173</f>
        <v>107.57065</v>
      </c>
      <c r="N173" s="71">
        <f t="shared" si="115"/>
        <v>1.95583</v>
      </c>
    </row>
    <row r="174" spans="1:14" s="78" customFormat="1" ht="15.75" customHeight="1" x14ac:dyDescent="0.25">
      <c r="A174" s="139"/>
      <c r="B174" s="151"/>
      <c r="C174" s="72" t="s">
        <v>26</v>
      </c>
      <c r="D174" s="73" t="s">
        <v>12</v>
      </c>
      <c r="E174" s="74">
        <v>0</v>
      </c>
      <c r="F174" s="75"/>
      <c r="G174" s="79" t="s">
        <v>11</v>
      </c>
      <c r="H174" s="80">
        <f>E174</f>
        <v>0</v>
      </c>
      <c r="I174" s="89">
        <v>43</v>
      </c>
      <c r="J174" s="90">
        <f t="shared" si="119"/>
        <v>0</v>
      </c>
      <c r="K174" s="91">
        <f t="shared" si="120"/>
        <v>84.10069</v>
      </c>
      <c r="L174" s="92">
        <f t="shared" si="121"/>
        <v>0</v>
      </c>
      <c r="N174" s="71" t="e">
        <f t="shared" si="115"/>
        <v>#DIV/0!</v>
      </c>
    </row>
    <row r="175" spans="1:14" s="78" customFormat="1" ht="15.75" customHeight="1" x14ac:dyDescent="0.25">
      <c r="A175" s="139"/>
      <c r="B175" s="151"/>
      <c r="C175" s="72" t="s">
        <v>24</v>
      </c>
      <c r="D175" s="73" t="s">
        <v>12</v>
      </c>
      <c r="E175" s="74">
        <v>0</v>
      </c>
      <c r="F175" s="75"/>
      <c r="G175" s="79" t="s">
        <v>11</v>
      </c>
      <c r="H175" s="80">
        <f>E175</f>
        <v>0</v>
      </c>
      <c r="I175" s="89">
        <v>43</v>
      </c>
      <c r="J175" s="90">
        <f t="shared" si="119"/>
        <v>0</v>
      </c>
      <c r="K175" s="91">
        <f t="shared" si="120"/>
        <v>84.10069</v>
      </c>
      <c r="L175" s="92">
        <f t="shared" si="121"/>
        <v>0</v>
      </c>
      <c r="N175" s="71" t="e">
        <f t="shared" si="115"/>
        <v>#DIV/0!</v>
      </c>
    </row>
    <row r="176" spans="1:14" s="78" customFormat="1" ht="12.75" customHeight="1" x14ac:dyDescent="0.25">
      <c r="A176" s="139"/>
      <c r="B176" s="151"/>
      <c r="C176" s="81"/>
      <c r="D176" s="82" t="s">
        <v>25</v>
      </c>
      <c r="E176" s="74">
        <f>SUM(E172:E175)</f>
        <v>4</v>
      </c>
      <c r="F176" s="75"/>
      <c r="G176" s="79"/>
      <c r="H176" s="83">
        <f>SUM(H172:H175)</f>
        <v>4</v>
      </c>
      <c r="I176" s="98"/>
      <c r="J176" s="99">
        <f>SUM(J172:J175)</f>
        <v>184</v>
      </c>
      <c r="K176" s="100"/>
      <c r="L176" s="101">
        <f>SUM(L172:L175)</f>
        <v>359.87272000000002</v>
      </c>
      <c r="N176" s="71">
        <f t="shared" si="115"/>
        <v>1.9558300000000002</v>
      </c>
    </row>
    <row r="177" spans="1:14" s="78" customFormat="1" ht="15.75" customHeight="1" x14ac:dyDescent="0.25">
      <c r="A177" s="139"/>
      <c r="B177" s="151"/>
      <c r="C177" s="72" t="s">
        <v>17</v>
      </c>
      <c r="D177" s="84" t="s">
        <v>37</v>
      </c>
      <c r="E177" s="74">
        <v>6</v>
      </c>
      <c r="F177" s="85">
        <v>0.6</v>
      </c>
      <c r="G177" s="79" t="s">
        <v>13</v>
      </c>
      <c r="H177" s="80">
        <f>ROUND(E177/F177,0)</f>
        <v>10</v>
      </c>
      <c r="I177" s="89">
        <v>25</v>
      </c>
      <c r="J177" s="90">
        <f t="shared" ref="J177:J180" si="122">H177*I177</f>
        <v>250</v>
      </c>
      <c r="K177" s="91">
        <f t="shared" ref="K177:K180" si="123">I177*1.95583</f>
        <v>48.89575</v>
      </c>
      <c r="L177" s="92">
        <f t="shared" ref="L177:L180" si="124">H177*K177</f>
        <v>488.95749999999998</v>
      </c>
      <c r="N177" s="71">
        <f t="shared" si="115"/>
        <v>1.95583</v>
      </c>
    </row>
    <row r="178" spans="1:14" s="78" customFormat="1" ht="15.75" customHeight="1" x14ac:dyDescent="0.25">
      <c r="A178" s="139"/>
      <c r="B178" s="151"/>
      <c r="C178" s="72" t="s">
        <v>39</v>
      </c>
      <c r="D178" s="84" t="s">
        <v>37</v>
      </c>
      <c r="E178" s="74">
        <v>2</v>
      </c>
      <c r="F178" s="85">
        <v>0.6</v>
      </c>
      <c r="G178" s="79" t="s">
        <v>13</v>
      </c>
      <c r="H178" s="80">
        <f>ROUND(E178/F178,0)</f>
        <v>3</v>
      </c>
      <c r="I178" s="89">
        <v>25</v>
      </c>
      <c r="J178" s="90">
        <f t="shared" si="122"/>
        <v>75</v>
      </c>
      <c r="K178" s="91">
        <f t="shared" si="123"/>
        <v>48.89575</v>
      </c>
      <c r="L178" s="92">
        <f t="shared" si="124"/>
        <v>146.68725000000001</v>
      </c>
      <c r="N178" s="71">
        <f t="shared" si="115"/>
        <v>1.9558300000000002</v>
      </c>
    </row>
    <row r="179" spans="1:14" s="78" customFormat="1" ht="15.75" customHeight="1" x14ac:dyDescent="0.25">
      <c r="A179" s="139"/>
      <c r="B179" s="151"/>
      <c r="C179" s="72" t="s">
        <v>26</v>
      </c>
      <c r="D179" s="84" t="s">
        <v>37</v>
      </c>
      <c r="E179" s="74">
        <v>0</v>
      </c>
      <c r="F179" s="85">
        <v>0.6</v>
      </c>
      <c r="G179" s="79" t="s">
        <v>13</v>
      </c>
      <c r="H179" s="80">
        <f>ROUND(E179/F179,0)</f>
        <v>0</v>
      </c>
      <c r="I179" s="89">
        <v>25</v>
      </c>
      <c r="J179" s="90">
        <f t="shared" si="122"/>
        <v>0</v>
      </c>
      <c r="K179" s="91">
        <f t="shared" si="123"/>
        <v>48.89575</v>
      </c>
      <c r="L179" s="92">
        <f t="shared" si="124"/>
        <v>0</v>
      </c>
      <c r="N179" s="71" t="e">
        <f t="shared" si="115"/>
        <v>#DIV/0!</v>
      </c>
    </row>
    <row r="180" spans="1:14" s="78" customFormat="1" ht="15.75" customHeight="1" x14ac:dyDescent="0.25">
      <c r="A180" s="139"/>
      <c r="B180" s="151"/>
      <c r="C180" s="72" t="s">
        <v>24</v>
      </c>
      <c r="D180" s="84" t="s">
        <v>37</v>
      </c>
      <c r="E180" s="74">
        <v>0</v>
      </c>
      <c r="F180" s="85">
        <v>0.6</v>
      </c>
      <c r="G180" s="79" t="s">
        <v>13</v>
      </c>
      <c r="H180" s="80">
        <f>ROUND(E180/F180,0)</f>
        <v>0</v>
      </c>
      <c r="I180" s="89">
        <v>25</v>
      </c>
      <c r="J180" s="90">
        <f t="shared" si="122"/>
        <v>0</v>
      </c>
      <c r="K180" s="91">
        <f t="shared" si="123"/>
        <v>48.89575</v>
      </c>
      <c r="L180" s="92">
        <f t="shared" si="124"/>
        <v>0</v>
      </c>
      <c r="N180" s="71" t="e">
        <f t="shared" si="115"/>
        <v>#DIV/0!</v>
      </c>
    </row>
    <row r="181" spans="1:14" s="78" customFormat="1" ht="12.75" customHeight="1" x14ac:dyDescent="0.25">
      <c r="A181" s="139"/>
      <c r="B181" s="151"/>
      <c r="C181" s="81"/>
      <c r="D181" s="82" t="s">
        <v>25</v>
      </c>
      <c r="E181" s="74">
        <f>SUM(E177:E180)</f>
        <v>8</v>
      </c>
      <c r="F181" s="85"/>
      <c r="G181" s="79"/>
      <c r="H181" s="83">
        <f>SUM(H177:H180)</f>
        <v>13</v>
      </c>
      <c r="I181" s="98"/>
      <c r="J181" s="99">
        <f>SUM(J177:J180)</f>
        <v>325</v>
      </c>
      <c r="K181" s="100"/>
      <c r="L181" s="101">
        <f>SUM(L177:L180)</f>
        <v>635.64474999999993</v>
      </c>
      <c r="N181" s="71">
        <f t="shared" si="115"/>
        <v>1.9558299999999997</v>
      </c>
    </row>
    <row r="182" spans="1:14" s="78" customFormat="1" ht="15.75" customHeight="1" x14ac:dyDescent="0.25">
      <c r="A182" s="139"/>
      <c r="B182" s="151"/>
      <c r="C182" s="72" t="s">
        <v>17</v>
      </c>
      <c r="D182" s="84" t="s">
        <v>14</v>
      </c>
      <c r="E182" s="74">
        <v>1</v>
      </c>
      <c r="F182" s="85">
        <v>0.6</v>
      </c>
      <c r="G182" s="79" t="s">
        <v>13</v>
      </c>
      <c r="H182" s="80">
        <f>ROUND(E182/F182,0)</f>
        <v>2</v>
      </c>
      <c r="I182" s="89">
        <v>23</v>
      </c>
      <c r="J182" s="90">
        <f t="shared" ref="J182:J185" si="125">H182*I182</f>
        <v>46</v>
      </c>
      <c r="K182" s="91">
        <f t="shared" ref="K182:K185" si="126">I182*1.95583</f>
        <v>44.984090000000002</v>
      </c>
      <c r="L182" s="92">
        <f t="shared" ref="L182:L185" si="127">H182*K182</f>
        <v>89.968180000000004</v>
      </c>
      <c r="N182" s="71">
        <f t="shared" si="115"/>
        <v>1.9558300000000002</v>
      </c>
    </row>
    <row r="183" spans="1:14" s="78" customFormat="1" ht="15.75" customHeight="1" x14ac:dyDescent="0.25">
      <c r="A183" s="139"/>
      <c r="B183" s="151"/>
      <c r="C183" s="72" t="s">
        <v>39</v>
      </c>
      <c r="D183" s="84" t="s">
        <v>14</v>
      </c>
      <c r="E183" s="74">
        <v>1</v>
      </c>
      <c r="F183" s="85">
        <v>0.6</v>
      </c>
      <c r="G183" s="79" t="s">
        <v>13</v>
      </c>
      <c r="H183" s="80">
        <f>ROUND(E183/F183,0)</f>
        <v>2</v>
      </c>
      <c r="I183" s="89">
        <v>23</v>
      </c>
      <c r="J183" s="90">
        <f t="shared" si="125"/>
        <v>46</v>
      </c>
      <c r="K183" s="91">
        <f t="shared" si="126"/>
        <v>44.984090000000002</v>
      </c>
      <c r="L183" s="92">
        <f t="shared" si="127"/>
        <v>89.968180000000004</v>
      </c>
      <c r="N183" s="71">
        <f t="shared" si="115"/>
        <v>1.9558300000000002</v>
      </c>
    </row>
    <row r="184" spans="1:14" s="78" customFormat="1" ht="15.75" customHeight="1" x14ac:dyDescent="0.25">
      <c r="A184" s="139"/>
      <c r="B184" s="151"/>
      <c r="C184" s="72" t="s">
        <v>26</v>
      </c>
      <c r="D184" s="84" t="s">
        <v>14</v>
      </c>
      <c r="E184" s="74">
        <v>0</v>
      </c>
      <c r="F184" s="85">
        <v>0.6</v>
      </c>
      <c r="G184" s="79" t="s">
        <v>13</v>
      </c>
      <c r="H184" s="80">
        <f>ROUND(E184/F184,0)</f>
        <v>0</v>
      </c>
      <c r="I184" s="89">
        <v>23</v>
      </c>
      <c r="J184" s="90">
        <f t="shared" si="125"/>
        <v>0</v>
      </c>
      <c r="K184" s="91">
        <f t="shared" si="126"/>
        <v>44.984090000000002</v>
      </c>
      <c r="L184" s="92">
        <f t="shared" si="127"/>
        <v>0</v>
      </c>
      <c r="N184" s="71" t="e">
        <f t="shared" si="115"/>
        <v>#DIV/0!</v>
      </c>
    </row>
    <row r="185" spans="1:14" s="78" customFormat="1" ht="15.75" customHeight="1" x14ac:dyDescent="0.25">
      <c r="A185" s="139"/>
      <c r="B185" s="151"/>
      <c r="C185" s="72" t="s">
        <v>24</v>
      </c>
      <c r="D185" s="84" t="s">
        <v>14</v>
      </c>
      <c r="E185" s="74">
        <v>0</v>
      </c>
      <c r="F185" s="85">
        <v>0.6</v>
      </c>
      <c r="G185" s="79" t="s">
        <v>13</v>
      </c>
      <c r="H185" s="80">
        <f>ROUND(E185/F185,0)</f>
        <v>0</v>
      </c>
      <c r="I185" s="89">
        <v>23</v>
      </c>
      <c r="J185" s="90">
        <f t="shared" si="125"/>
        <v>0</v>
      </c>
      <c r="K185" s="91">
        <f t="shared" si="126"/>
        <v>44.984090000000002</v>
      </c>
      <c r="L185" s="92">
        <f t="shared" si="127"/>
        <v>0</v>
      </c>
      <c r="N185" s="71" t="e">
        <f t="shared" si="115"/>
        <v>#DIV/0!</v>
      </c>
    </row>
    <row r="186" spans="1:14" s="78" customFormat="1" ht="12.75" customHeight="1" x14ac:dyDescent="0.25">
      <c r="A186" s="139"/>
      <c r="B186" s="151"/>
      <c r="C186" s="81"/>
      <c r="D186" s="82" t="s">
        <v>25</v>
      </c>
      <c r="E186" s="74">
        <f>SUM(E182:E185)</f>
        <v>2</v>
      </c>
      <c r="F186" s="85"/>
      <c r="G186" s="79"/>
      <c r="H186" s="83">
        <f>SUM(H182:H185)</f>
        <v>4</v>
      </c>
      <c r="I186" s="98"/>
      <c r="J186" s="99">
        <f>SUM(J182:J185)</f>
        <v>92</v>
      </c>
      <c r="K186" s="100"/>
      <c r="L186" s="101">
        <f>SUM(L182:L185)</f>
        <v>179.93636000000001</v>
      </c>
      <c r="N186" s="71">
        <f t="shared" si="115"/>
        <v>1.9558300000000002</v>
      </c>
    </row>
    <row r="187" spans="1:14" s="78" customFormat="1" ht="15.75" customHeight="1" x14ac:dyDescent="0.25">
      <c r="A187" s="139"/>
      <c r="B187" s="151"/>
      <c r="C187" s="72" t="s">
        <v>17</v>
      </c>
      <c r="D187" s="84" t="s">
        <v>15</v>
      </c>
      <c r="E187" s="74">
        <v>0</v>
      </c>
      <c r="F187" s="85">
        <v>0.6</v>
      </c>
      <c r="G187" s="79" t="s">
        <v>13</v>
      </c>
      <c r="H187" s="80">
        <f>ROUND(E187/F187,0)</f>
        <v>0</v>
      </c>
      <c r="I187" s="89">
        <v>21</v>
      </c>
      <c r="J187" s="90">
        <f t="shared" ref="J187:J190" si="128">H187*I187</f>
        <v>0</v>
      </c>
      <c r="K187" s="91">
        <f t="shared" ref="K187:K190" si="129">I187*1.95583</f>
        <v>41.072429999999997</v>
      </c>
      <c r="L187" s="92">
        <f t="shared" ref="L187:L190" si="130">H187*K187</f>
        <v>0</v>
      </c>
      <c r="N187" s="71" t="e">
        <f t="shared" si="115"/>
        <v>#DIV/0!</v>
      </c>
    </row>
    <row r="188" spans="1:14" s="78" customFormat="1" ht="15.75" customHeight="1" x14ac:dyDescent="0.25">
      <c r="A188" s="139"/>
      <c r="B188" s="151"/>
      <c r="C188" s="72" t="s">
        <v>39</v>
      </c>
      <c r="D188" s="84" t="s">
        <v>15</v>
      </c>
      <c r="E188" s="74">
        <v>0</v>
      </c>
      <c r="F188" s="85">
        <v>0.6</v>
      </c>
      <c r="G188" s="79" t="s">
        <v>13</v>
      </c>
      <c r="H188" s="80">
        <f>ROUND(E188/F188,0)</f>
        <v>0</v>
      </c>
      <c r="I188" s="89">
        <v>21</v>
      </c>
      <c r="J188" s="90">
        <f t="shared" si="128"/>
        <v>0</v>
      </c>
      <c r="K188" s="91">
        <f t="shared" si="129"/>
        <v>41.072429999999997</v>
      </c>
      <c r="L188" s="92">
        <f t="shared" si="130"/>
        <v>0</v>
      </c>
      <c r="N188" s="71" t="e">
        <f t="shared" si="115"/>
        <v>#DIV/0!</v>
      </c>
    </row>
    <row r="189" spans="1:14" s="78" customFormat="1" ht="15.75" customHeight="1" x14ac:dyDescent="0.25">
      <c r="A189" s="139"/>
      <c r="B189" s="151"/>
      <c r="C189" s="72" t="s">
        <v>26</v>
      </c>
      <c r="D189" s="84" t="s">
        <v>15</v>
      </c>
      <c r="E189" s="74">
        <v>0</v>
      </c>
      <c r="F189" s="85">
        <v>0.6</v>
      </c>
      <c r="G189" s="79" t="s">
        <v>13</v>
      </c>
      <c r="H189" s="80">
        <f>ROUND(E189/F189,0)</f>
        <v>0</v>
      </c>
      <c r="I189" s="89">
        <v>21</v>
      </c>
      <c r="J189" s="90">
        <f t="shared" si="128"/>
        <v>0</v>
      </c>
      <c r="K189" s="91">
        <f t="shared" si="129"/>
        <v>41.072429999999997</v>
      </c>
      <c r="L189" s="92">
        <f t="shared" si="130"/>
        <v>0</v>
      </c>
      <c r="N189" s="71" t="e">
        <f t="shared" si="115"/>
        <v>#DIV/0!</v>
      </c>
    </row>
    <row r="190" spans="1:14" s="78" customFormat="1" ht="15.75" customHeight="1" x14ac:dyDescent="0.25">
      <c r="A190" s="139"/>
      <c r="B190" s="151"/>
      <c r="C190" s="72" t="s">
        <v>24</v>
      </c>
      <c r="D190" s="84" t="s">
        <v>15</v>
      </c>
      <c r="E190" s="74">
        <v>0</v>
      </c>
      <c r="F190" s="85">
        <v>0.6</v>
      </c>
      <c r="G190" s="79" t="s">
        <v>13</v>
      </c>
      <c r="H190" s="80">
        <f>ROUND(E190/F190,0)</f>
        <v>0</v>
      </c>
      <c r="I190" s="89">
        <v>21</v>
      </c>
      <c r="J190" s="90">
        <f t="shared" si="128"/>
        <v>0</v>
      </c>
      <c r="K190" s="91">
        <f t="shared" si="129"/>
        <v>41.072429999999997</v>
      </c>
      <c r="L190" s="92">
        <f t="shared" si="130"/>
        <v>0</v>
      </c>
      <c r="N190" s="71" t="e">
        <f t="shared" si="115"/>
        <v>#DIV/0!</v>
      </c>
    </row>
    <row r="191" spans="1:14" s="78" customFormat="1" ht="12.75" customHeight="1" x14ac:dyDescent="0.25">
      <c r="A191" s="139"/>
      <c r="B191" s="151"/>
      <c r="C191" s="81"/>
      <c r="D191" s="82" t="s">
        <v>25</v>
      </c>
      <c r="E191" s="74">
        <f>SUM(E187:E190)</f>
        <v>0</v>
      </c>
      <c r="F191" s="85"/>
      <c r="G191" s="79"/>
      <c r="H191" s="83">
        <f>SUM(H187:H190)</f>
        <v>0</v>
      </c>
      <c r="I191" s="98"/>
      <c r="J191" s="99">
        <f>SUM(J187:J190)</f>
        <v>0</v>
      </c>
      <c r="K191" s="100"/>
      <c r="L191" s="101">
        <f>SUM(L187:L190)</f>
        <v>0</v>
      </c>
      <c r="N191" s="71" t="e">
        <f t="shared" si="115"/>
        <v>#DIV/0!</v>
      </c>
    </row>
    <row r="192" spans="1:14" s="78" customFormat="1" ht="15.75" customHeight="1" x14ac:dyDescent="0.25">
      <c r="A192" s="139"/>
      <c r="B192" s="151"/>
      <c r="C192" s="72" t="s">
        <v>17</v>
      </c>
      <c r="D192" s="73" t="s">
        <v>38</v>
      </c>
      <c r="E192" s="74">
        <v>5</v>
      </c>
      <c r="F192" s="75"/>
      <c r="G192" s="79" t="s">
        <v>11</v>
      </c>
      <c r="H192" s="80">
        <f>E192</f>
        <v>5</v>
      </c>
      <c r="I192" s="89">
        <v>41</v>
      </c>
      <c r="J192" s="90">
        <f t="shared" ref="J192:J195" si="131">H192*I192</f>
        <v>205</v>
      </c>
      <c r="K192" s="91">
        <f t="shared" ref="K192:K195" si="132">I192*1.95583</f>
        <v>80.189030000000002</v>
      </c>
      <c r="L192" s="92">
        <f t="shared" ref="L192:L195" si="133">H192*K192</f>
        <v>400.94515000000001</v>
      </c>
      <c r="N192" s="71">
        <f t="shared" si="115"/>
        <v>1.95583</v>
      </c>
    </row>
    <row r="193" spans="1:14" s="78" customFormat="1" ht="15.75" customHeight="1" x14ac:dyDescent="0.25">
      <c r="A193" s="139"/>
      <c r="B193" s="151"/>
      <c r="C193" s="72" t="s">
        <v>39</v>
      </c>
      <c r="D193" s="73" t="s">
        <v>38</v>
      </c>
      <c r="E193" s="74">
        <v>2</v>
      </c>
      <c r="F193" s="75"/>
      <c r="G193" s="79" t="s">
        <v>11</v>
      </c>
      <c r="H193" s="80">
        <f>E193</f>
        <v>2</v>
      </c>
      <c r="I193" s="89">
        <v>43</v>
      </c>
      <c r="J193" s="90">
        <f t="shared" si="131"/>
        <v>86</v>
      </c>
      <c r="K193" s="91">
        <f t="shared" si="132"/>
        <v>84.10069</v>
      </c>
      <c r="L193" s="92">
        <f t="shared" si="133"/>
        <v>168.20138</v>
      </c>
      <c r="N193" s="71">
        <f t="shared" si="115"/>
        <v>1.95583</v>
      </c>
    </row>
    <row r="194" spans="1:14" s="78" customFormat="1" ht="15.75" customHeight="1" x14ac:dyDescent="0.25">
      <c r="A194" s="139"/>
      <c r="B194" s="151"/>
      <c r="C194" s="72" t="s">
        <v>26</v>
      </c>
      <c r="D194" s="73" t="s">
        <v>38</v>
      </c>
      <c r="E194" s="74">
        <v>0</v>
      </c>
      <c r="F194" s="75"/>
      <c r="G194" s="79" t="s">
        <v>11</v>
      </c>
      <c r="H194" s="80">
        <f>E194</f>
        <v>0</v>
      </c>
      <c r="I194" s="89">
        <v>41</v>
      </c>
      <c r="J194" s="90">
        <f t="shared" si="131"/>
        <v>0</v>
      </c>
      <c r="K194" s="91">
        <f t="shared" si="132"/>
        <v>80.189030000000002</v>
      </c>
      <c r="L194" s="92">
        <f t="shared" si="133"/>
        <v>0</v>
      </c>
      <c r="N194" s="71" t="e">
        <f t="shared" si="115"/>
        <v>#DIV/0!</v>
      </c>
    </row>
    <row r="195" spans="1:14" s="78" customFormat="1" ht="15.75" customHeight="1" x14ac:dyDescent="0.25">
      <c r="A195" s="139"/>
      <c r="B195" s="151"/>
      <c r="C195" s="72" t="s">
        <v>24</v>
      </c>
      <c r="D195" s="73" t="s">
        <v>38</v>
      </c>
      <c r="E195" s="74">
        <v>0</v>
      </c>
      <c r="F195" s="75"/>
      <c r="G195" s="79" t="s">
        <v>11</v>
      </c>
      <c r="H195" s="80">
        <f>E195</f>
        <v>0</v>
      </c>
      <c r="I195" s="89">
        <v>41</v>
      </c>
      <c r="J195" s="90">
        <f t="shared" si="131"/>
        <v>0</v>
      </c>
      <c r="K195" s="91">
        <f t="shared" si="132"/>
        <v>80.189030000000002</v>
      </c>
      <c r="L195" s="92">
        <f t="shared" si="133"/>
        <v>0</v>
      </c>
      <c r="N195" s="71" t="e">
        <f t="shared" si="115"/>
        <v>#DIV/0!</v>
      </c>
    </row>
    <row r="196" spans="1:14" s="78" customFormat="1" ht="12.75" customHeight="1" x14ac:dyDescent="0.25">
      <c r="A196" s="139"/>
      <c r="B196" s="151"/>
      <c r="C196" s="81"/>
      <c r="D196" s="82" t="s">
        <v>25</v>
      </c>
      <c r="E196" s="74">
        <f>SUM(E192:E195)</f>
        <v>7</v>
      </c>
      <c r="F196" s="75"/>
      <c r="G196" s="79"/>
      <c r="H196" s="83">
        <f>SUM(H192:H195)</f>
        <v>7</v>
      </c>
      <c r="I196" s="98"/>
      <c r="J196" s="99">
        <f>SUM(J192:J195)</f>
        <v>291</v>
      </c>
      <c r="K196" s="100"/>
      <c r="L196" s="101">
        <f>SUM(L192:L195)</f>
        <v>569.14652999999998</v>
      </c>
      <c r="N196" s="71">
        <f t="shared" si="115"/>
        <v>1.95583</v>
      </c>
    </row>
    <row r="197" spans="1:14" s="78" customFormat="1" ht="15.75" customHeight="1" x14ac:dyDescent="0.25">
      <c r="A197" s="139"/>
      <c r="B197" s="151"/>
      <c r="C197" s="72" t="s">
        <v>17</v>
      </c>
      <c r="D197" s="84" t="s">
        <v>28</v>
      </c>
      <c r="E197" s="74">
        <v>90</v>
      </c>
      <c r="F197" s="85">
        <v>0.6</v>
      </c>
      <c r="G197" s="79" t="s">
        <v>13</v>
      </c>
      <c r="H197" s="80">
        <f>ROUND(E197/F197,0)</f>
        <v>150</v>
      </c>
      <c r="I197" s="89">
        <v>21</v>
      </c>
      <c r="J197" s="90">
        <f t="shared" ref="J197:J200" si="134">H197*I197</f>
        <v>3150</v>
      </c>
      <c r="K197" s="91">
        <f t="shared" ref="K197:K200" si="135">I197*1.95583</f>
        <v>41.072429999999997</v>
      </c>
      <c r="L197" s="92">
        <f t="shared" ref="L197:L200" si="136">H197*K197</f>
        <v>6160.8644999999997</v>
      </c>
      <c r="N197" s="71">
        <f t="shared" si="115"/>
        <v>1.95583</v>
      </c>
    </row>
    <row r="198" spans="1:14" s="78" customFormat="1" ht="15.75" customHeight="1" x14ac:dyDescent="0.25">
      <c r="A198" s="139"/>
      <c r="B198" s="151"/>
      <c r="C198" s="72" t="s">
        <v>39</v>
      </c>
      <c r="D198" s="84" t="s">
        <v>28</v>
      </c>
      <c r="E198" s="74">
        <v>13</v>
      </c>
      <c r="F198" s="85">
        <v>0.6</v>
      </c>
      <c r="G198" s="79" t="s">
        <v>13</v>
      </c>
      <c r="H198" s="80">
        <f>ROUND(E198/F198,0)</f>
        <v>22</v>
      </c>
      <c r="I198" s="89">
        <v>21</v>
      </c>
      <c r="J198" s="90">
        <f t="shared" si="134"/>
        <v>462</v>
      </c>
      <c r="K198" s="91">
        <f t="shared" si="135"/>
        <v>41.072429999999997</v>
      </c>
      <c r="L198" s="92">
        <f t="shared" si="136"/>
        <v>903.59345999999994</v>
      </c>
      <c r="N198" s="71">
        <f t="shared" si="115"/>
        <v>1.95583</v>
      </c>
    </row>
    <row r="199" spans="1:14" s="78" customFormat="1" ht="15.75" customHeight="1" x14ac:dyDescent="0.25">
      <c r="A199" s="139"/>
      <c r="B199" s="151"/>
      <c r="C199" s="72" t="s">
        <v>26</v>
      </c>
      <c r="D199" s="84" t="s">
        <v>28</v>
      </c>
      <c r="E199" s="74">
        <v>2</v>
      </c>
      <c r="F199" s="85">
        <v>0.6</v>
      </c>
      <c r="G199" s="79" t="s">
        <v>13</v>
      </c>
      <c r="H199" s="80">
        <f>ROUND(E199/F199,0)</f>
        <v>3</v>
      </c>
      <c r="I199" s="89">
        <v>21</v>
      </c>
      <c r="J199" s="90">
        <f t="shared" si="134"/>
        <v>63</v>
      </c>
      <c r="K199" s="91">
        <f t="shared" si="135"/>
        <v>41.072429999999997</v>
      </c>
      <c r="L199" s="92">
        <f t="shared" si="136"/>
        <v>123.21728999999999</v>
      </c>
      <c r="N199" s="71">
        <f t="shared" si="115"/>
        <v>1.95583</v>
      </c>
    </row>
    <row r="200" spans="1:14" s="78" customFormat="1" ht="15.75" customHeight="1" x14ac:dyDescent="0.25">
      <c r="A200" s="139"/>
      <c r="B200" s="151"/>
      <c r="C200" s="72" t="s">
        <v>24</v>
      </c>
      <c r="D200" s="84" t="s">
        <v>28</v>
      </c>
      <c r="E200" s="74">
        <v>0</v>
      </c>
      <c r="F200" s="85">
        <v>0.6</v>
      </c>
      <c r="G200" s="79" t="s">
        <v>13</v>
      </c>
      <c r="H200" s="80">
        <f>ROUND(E200/F200,0)</f>
        <v>0</v>
      </c>
      <c r="I200" s="89">
        <v>21</v>
      </c>
      <c r="J200" s="90">
        <f t="shared" si="134"/>
        <v>0</v>
      </c>
      <c r="K200" s="91">
        <f t="shared" si="135"/>
        <v>41.072429999999997</v>
      </c>
      <c r="L200" s="92">
        <f t="shared" si="136"/>
        <v>0</v>
      </c>
      <c r="N200" s="71" t="e">
        <f t="shared" si="115"/>
        <v>#DIV/0!</v>
      </c>
    </row>
    <row r="201" spans="1:14" s="78" customFormat="1" ht="12.75" customHeight="1" x14ac:dyDescent="0.25">
      <c r="A201" s="139"/>
      <c r="B201" s="151"/>
      <c r="C201" s="81"/>
      <c r="D201" s="82" t="s">
        <v>25</v>
      </c>
      <c r="E201" s="74">
        <f>SUM(E197:E200)</f>
        <v>105</v>
      </c>
      <c r="F201" s="85"/>
      <c r="G201" s="79"/>
      <c r="H201" s="83">
        <f>SUM(H197:H200)</f>
        <v>175</v>
      </c>
      <c r="I201" s="98"/>
      <c r="J201" s="99">
        <f>SUM(J197:J200)</f>
        <v>3675</v>
      </c>
      <c r="K201" s="100"/>
      <c r="L201" s="101">
        <f>SUM(L197:L200)</f>
        <v>7187.6752499999993</v>
      </c>
      <c r="N201" s="71">
        <f t="shared" si="115"/>
        <v>1.9558299999999997</v>
      </c>
    </row>
    <row r="202" spans="1:14" s="78" customFormat="1" ht="15.75" customHeight="1" x14ac:dyDescent="0.25">
      <c r="A202" s="139"/>
      <c r="B202" s="151"/>
      <c r="C202" s="72" t="s">
        <v>17</v>
      </c>
      <c r="D202" s="84" t="s">
        <v>16</v>
      </c>
      <c r="E202" s="74">
        <v>90</v>
      </c>
      <c r="F202" s="85">
        <v>0.55000000000000004</v>
      </c>
      <c r="G202" s="79" t="s">
        <v>13</v>
      </c>
      <c r="H202" s="80">
        <f>ROUND(E202/F202,0)</f>
        <v>164</v>
      </c>
      <c r="I202" s="89">
        <v>21</v>
      </c>
      <c r="J202" s="90">
        <f t="shared" ref="J202:J205" si="137">H202*I202</f>
        <v>3444</v>
      </c>
      <c r="K202" s="91">
        <f t="shared" ref="K202:K205" si="138">I202*1.95583</f>
        <v>41.072429999999997</v>
      </c>
      <c r="L202" s="92">
        <f t="shared" ref="L202:L205" si="139">H202*K202</f>
        <v>6735.8785199999993</v>
      </c>
      <c r="N202" s="71">
        <f t="shared" si="115"/>
        <v>1.9558299999999997</v>
      </c>
    </row>
    <row r="203" spans="1:14" s="78" customFormat="1" ht="15.75" customHeight="1" x14ac:dyDescent="0.25">
      <c r="A203" s="139"/>
      <c r="B203" s="151"/>
      <c r="C203" s="72" t="s">
        <v>39</v>
      </c>
      <c r="D203" s="84" t="s">
        <v>16</v>
      </c>
      <c r="E203" s="74">
        <v>14</v>
      </c>
      <c r="F203" s="85">
        <v>0.55000000000000004</v>
      </c>
      <c r="G203" s="79" t="s">
        <v>13</v>
      </c>
      <c r="H203" s="80">
        <f>ROUND(E203/F203,0)</f>
        <v>25</v>
      </c>
      <c r="I203" s="89">
        <v>21</v>
      </c>
      <c r="J203" s="90">
        <f t="shared" si="137"/>
        <v>525</v>
      </c>
      <c r="K203" s="91">
        <f t="shared" si="138"/>
        <v>41.072429999999997</v>
      </c>
      <c r="L203" s="92">
        <f t="shared" si="139"/>
        <v>1026.8107499999999</v>
      </c>
      <c r="N203" s="71">
        <f t="shared" si="115"/>
        <v>1.9558299999999997</v>
      </c>
    </row>
    <row r="204" spans="1:14" s="78" customFormat="1" ht="15.75" customHeight="1" x14ac:dyDescent="0.25">
      <c r="A204" s="139"/>
      <c r="B204" s="151"/>
      <c r="C204" s="72" t="s">
        <v>26</v>
      </c>
      <c r="D204" s="84" t="s">
        <v>16</v>
      </c>
      <c r="E204" s="74">
        <v>3</v>
      </c>
      <c r="F204" s="85">
        <v>0.55000000000000004</v>
      </c>
      <c r="G204" s="79" t="s">
        <v>13</v>
      </c>
      <c r="H204" s="80">
        <f>ROUND(E204/F204,0)</f>
        <v>5</v>
      </c>
      <c r="I204" s="89">
        <v>21</v>
      </c>
      <c r="J204" s="90">
        <f t="shared" si="137"/>
        <v>105</v>
      </c>
      <c r="K204" s="91">
        <f t="shared" si="138"/>
        <v>41.072429999999997</v>
      </c>
      <c r="L204" s="92">
        <f t="shared" si="139"/>
        <v>205.36214999999999</v>
      </c>
      <c r="N204" s="71">
        <f t="shared" si="115"/>
        <v>1.95583</v>
      </c>
    </row>
    <row r="205" spans="1:14" s="78" customFormat="1" ht="15.75" customHeight="1" x14ac:dyDescent="0.25">
      <c r="A205" s="139"/>
      <c r="B205" s="151"/>
      <c r="C205" s="72" t="s">
        <v>24</v>
      </c>
      <c r="D205" s="84" t="s">
        <v>16</v>
      </c>
      <c r="E205" s="74">
        <v>1</v>
      </c>
      <c r="F205" s="85">
        <v>0.55000000000000004</v>
      </c>
      <c r="G205" s="79" t="s">
        <v>13</v>
      </c>
      <c r="H205" s="80">
        <f>ROUND(E205/F205,0)</f>
        <v>2</v>
      </c>
      <c r="I205" s="89">
        <v>21</v>
      </c>
      <c r="J205" s="90">
        <f t="shared" si="137"/>
        <v>42</v>
      </c>
      <c r="K205" s="91">
        <f t="shared" si="138"/>
        <v>41.072429999999997</v>
      </c>
      <c r="L205" s="92">
        <f t="shared" si="139"/>
        <v>82.144859999999994</v>
      </c>
      <c r="N205" s="71">
        <f t="shared" si="115"/>
        <v>1.95583</v>
      </c>
    </row>
    <row r="206" spans="1:14" s="78" customFormat="1" ht="12.75" customHeight="1" x14ac:dyDescent="0.25">
      <c r="A206" s="139"/>
      <c r="B206" s="151"/>
      <c r="C206" s="81"/>
      <c r="D206" s="82" t="s">
        <v>25</v>
      </c>
      <c r="E206" s="74">
        <f>SUM(E202:E205)</f>
        <v>108</v>
      </c>
      <c r="F206" s="75"/>
      <c r="G206" s="79"/>
      <c r="H206" s="83">
        <f>SUM(H202:H205)</f>
        <v>196</v>
      </c>
      <c r="I206" s="98"/>
      <c r="J206" s="99">
        <f>SUM(J202:J205)</f>
        <v>4116</v>
      </c>
      <c r="K206" s="100"/>
      <c r="L206" s="101">
        <f>SUM(L202:L205)</f>
        <v>8050.1962799999992</v>
      </c>
      <c r="N206" s="71">
        <f t="shared" si="115"/>
        <v>1.9558299999999997</v>
      </c>
    </row>
    <row r="207" spans="1:14" s="78" customFormat="1" ht="13.5" customHeight="1" x14ac:dyDescent="0.3">
      <c r="A207" s="139"/>
      <c r="B207" s="142"/>
      <c r="C207" s="145" t="s">
        <v>60</v>
      </c>
      <c r="D207" s="146"/>
      <c r="E207" s="86">
        <f>SUM(E206,E186,E171,E201,,E191,E176,E196,E181)</f>
        <v>237</v>
      </c>
      <c r="F207" s="87"/>
      <c r="G207" s="88"/>
      <c r="H207" s="63"/>
      <c r="I207" s="98"/>
      <c r="J207" s="102">
        <f>SUM(J206,J186,J171,J201,,J191,J176,J196,J181)</f>
        <v>8821</v>
      </c>
      <c r="K207" s="100"/>
      <c r="L207" s="103">
        <f>SUM(L206,L186,L171,L201,,L191,L176,L196,L181)</f>
        <v>17252.376429999997</v>
      </c>
      <c r="N207" s="71">
        <f t="shared" si="115"/>
        <v>1.9558299999999995</v>
      </c>
    </row>
    <row r="208" spans="1:14" s="78" customFormat="1" ht="15.6" customHeight="1" x14ac:dyDescent="0.25">
      <c r="A208" s="139"/>
      <c r="B208" s="150" t="s">
        <v>62</v>
      </c>
      <c r="C208" s="72" t="s">
        <v>17</v>
      </c>
      <c r="D208" s="73" t="s">
        <v>10</v>
      </c>
      <c r="E208" s="74">
        <v>71</v>
      </c>
      <c r="F208" s="75"/>
      <c r="G208" s="76" t="s">
        <v>11</v>
      </c>
      <c r="H208" s="77">
        <f t="shared" ref="H208:H213" si="140">E208</f>
        <v>71</v>
      </c>
      <c r="I208" s="89">
        <v>46</v>
      </c>
      <c r="J208" s="90">
        <f t="shared" ref="J208:J213" si="141">H208*I208</f>
        <v>3266</v>
      </c>
      <c r="K208" s="91">
        <f t="shared" ref="K208:K213" si="142">I208*1.95583</f>
        <v>89.968180000000004</v>
      </c>
      <c r="L208" s="92">
        <f t="shared" ref="L208:L213" si="143">H208*K208</f>
        <v>6387.7407800000001</v>
      </c>
      <c r="N208" s="71">
        <f t="shared" si="115"/>
        <v>1.95583</v>
      </c>
    </row>
    <row r="209" spans="1:14" s="78" customFormat="1" ht="15.75" customHeight="1" x14ac:dyDescent="0.25">
      <c r="A209" s="139"/>
      <c r="B209" s="151"/>
      <c r="C209" s="72" t="s">
        <v>24</v>
      </c>
      <c r="D209" s="73" t="s">
        <v>10</v>
      </c>
      <c r="E209" s="74">
        <v>0</v>
      </c>
      <c r="F209" s="75"/>
      <c r="G209" s="79" t="s">
        <v>11</v>
      </c>
      <c r="H209" s="80">
        <f t="shared" si="140"/>
        <v>0</v>
      </c>
      <c r="I209" s="89">
        <v>48</v>
      </c>
      <c r="J209" s="90">
        <f t="shared" si="141"/>
        <v>0</v>
      </c>
      <c r="K209" s="91">
        <f t="shared" si="142"/>
        <v>93.879840000000002</v>
      </c>
      <c r="L209" s="92">
        <f t="shared" si="143"/>
        <v>0</v>
      </c>
      <c r="N209" s="71" t="e">
        <f t="shared" si="115"/>
        <v>#DIV/0!</v>
      </c>
    </row>
    <row r="210" spans="1:14" s="78" customFormat="1" ht="15.75" customHeight="1" x14ac:dyDescent="0.25">
      <c r="A210" s="139"/>
      <c r="B210" s="151"/>
      <c r="C210" s="72" t="s">
        <v>26</v>
      </c>
      <c r="D210" s="73" t="s">
        <v>10</v>
      </c>
      <c r="E210" s="74">
        <v>0</v>
      </c>
      <c r="F210" s="75"/>
      <c r="G210" s="79" t="s">
        <v>11</v>
      </c>
      <c r="H210" s="80">
        <f t="shared" si="140"/>
        <v>0</v>
      </c>
      <c r="I210" s="89">
        <v>48</v>
      </c>
      <c r="J210" s="90">
        <f t="shared" si="141"/>
        <v>0</v>
      </c>
      <c r="K210" s="91">
        <f t="shared" si="142"/>
        <v>93.879840000000002</v>
      </c>
      <c r="L210" s="92">
        <f t="shared" si="143"/>
        <v>0</v>
      </c>
      <c r="N210" s="71" t="e">
        <f t="shared" si="115"/>
        <v>#DIV/0!</v>
      </c>
    </row>
    <row r="211" spans="1:14" s="78" customFormat="1" ht="15.75" customHeight="1" x14ac:dyDescent="0.25">
      <c r="A211" s="139"/>
      <c r="B211" s="151"/>
      <c r="C211" s="72" t="s">
        <v>61</v>
      </c>
      <c r="D211" s="73" t="s">
        <v>10</v>
      </c>
      <c r="E211" s="74">
        <v>0</v>
      </c>
      <c r="F211" s="75"/>
      <c r="G211" s="79" t="s">
        <v>11</v>
      </c>
      <c r="H211" s="80">
        <f t="shared" si="140"/>
        <v>0</v>
      </c>
      <c r="I211" s="89">
        <v>48</v>
      </c>
      <c r="J211" s="90">
        <f t="shared" si="141"/>
        <v>0</v>
      </c>
      <c r="K211" s="91">
        <f t="shared" si="142"/>
        <v>93.879840000000002</v>
      </c>
      <c r="L211" s="92">
        <f t="shared" si="143"/>
        <v>0</v>
      </c>
      <c r="N211" s="71" t="e">
        <f t="shared" si="115"/>
        <v>#DIV/0!</v>
      </c>
    </row>
    <row r="212" spans="1:14" s="78" customFormat="1" ht="15.75" customHeight="1" x14ac:dyDescent="0.25">
      <c r="A212" s="139"/>
      <c r="B212" s="151"/>
      <c r="C212" s="72" t="s">
        <v>40</v>
      </c>
      <c r="D212" s="73" t="s">
        <v>10</v>
      </c>
      <c r="E212" s="74">
        <v>0</v>
      </c>
      <c r="F212" s="75"/>
      <c r="G212" s="79" t="s">
        <v>11</v>
      </c>
      <c r="H212" s="80">
        <f t="shared" si="140"/>
        <v>0</v>
      </c>
      <c r="I212" s="89">
        <v>48</v>
      </c>
      <c r="J212" s="90">
        <f t="shared" si="141"/>
        <v>0</v>
      </c>
      <c r="K212" s="91">
        <f t="shared" si="142"/>
        <v>93.879840000000002</v>
      </c>
      <c r="L212" s="92">
        <f t="shared" si="143"/>
        <v>0</v>
      </c>
      <c r="N212" s="71" t="e">
        <f t="shared" si="115"/>
        <v>#DIV/0!</v>
      </c>
    </row>
    <row r="213" spans="1:14" s="78" customFormat="1" ht="15.75" customHeight="1" x14ac:dyDescent="0.25">
      <c r="A213" s="139"/>
      <c r="B213" s="151"/>
      <c r="C213" s="72" t="s">
        <v>39</v>
      </c>
      <c r="D213" s="73" t="s">
        <v>10</v>
      </c>
      <c r="E213" s="74">
        <v>3</v>
      </c>
      <c r="F213" s="75"/>
      <c r="G213" s="79" t="s">
        <v>11</v>
      </c>
      <c r="H213" s="80">
        <f t="shared" si="140"/>
        <v>3</v>
      </c>
      <c r="I213" s="89">
        <v>68</v>
      </c>
      <c r="J213" s="90">
        <f t="shared" si="141"/>
        <v>204</v>
      </c>
      <c r="K213" s="91">
        <f t="shared" si="142"/>
        <v>132.99644000000001</v>
      </c>
      <c r="L213" s="92">
        <f t="shared" si="143"/>
        <v>398.98932000000002</v>
      </c>
      <c r="N213" s="71">
        <f t="shared" si="115"/>
        <v>1.9558300000000002</v>
      </c>
    </row>
    <row r="214" spans="1:14" s="78" customFormat="1" ht="12.75" customHeight="1" x14ac:dyDescent="0.25">
      <c r="A214" s="139"/>
      <c r="B214" s="151"/>
      <c r="C214" s="81"/>
      <c r="D214" s="82" t="s">
        <v>25</v>
      </c>
      <c r="E214" s="74">
        <f>SUM(E208:E213)</f>
        <v>74</v>
      </c>
      <c r="F214" s="75"/>
      <c r="G214" s="79"/>
      <c r="H214" s="83">
        <f>SUM(H208:H213)</f>
        <v>74</v>
      </c>
      <c r="I214" s="98"/>
      <c r="J214" s="99">
        <f>SUM(J208:J213)</f>
        <v>3470</v>
      </c>
      <c r="K214" s="100"/>
      <c r="L214" s="101">
        <f>SUM(L208:L213)</f>
        <v>6786.7300999999998</v>
      </c>
      <c r="N214" s="71">
        <f t="shared" si="115"/>
        <v>1.95583</v>
      </c>
    </row>
    <row r="215" spans="1:14" s="78" customFormat="1" ht="15.75" customHeight="1" x14ac:dyDescent="0.25">
      <c r="A215" s="139"/>
      <c r="B215" s="151"/>
      <c r="C215" s="72" t="s">
        <v>17</v>
      </c>
      <c r="D215" s="73" t="s">
        <v>12</v>
      </c>
      <c r="E215" s="74">
        <v>28</v>
      </c>
      <c r="F215" s="75"/>
      <c r="G215" s="79" t="s">
        <v>11</v>
      </c>
      <c r="H215" s="80">
        <f t="shared" ref="H215:H220" si="144">E215</f>
        <v>28</v>
      </c>
      <c r="I215" s="89">
        <v>43</v>
      </c>
      <c r="J215" s="90">
        <f t="shared" ref="J215:J220" si="145">H215*I215</f>
        <v>1204</v>
      </c>
      <c r="K215" s="91">
        <f>I215*1.95583</f>
        <v>84.10069</v>
      </c>
      <c r="L215" s="92">
        <f>H215*K215</f>
        <v>2354.8193200000001</v>
      </c>
      <c r="N215" s="71">
        <f t="shared" si="115"/>
        <v>1.95583</v>
      </c>
    </row>
    <row r="216" spans="1:14" s="78" customFormat="1" ht="15.75" customHeight="1" x14ac:dyDescent="0.25">
      <c r="A216" s="139"/>
      <c r="B216" s="151"/>
      <c r="C216" s="72" t="s">
        <v>24</v>
      </c>
      <c r="D216" s="73" t="s">
        <v>12</v>
      </c>
      <c r="E216" s="74">
        <v>0</v>
      </c>
      <c r="F216" s="75"/>
      <c r="G216" s="79" t="s">
        <v>11</v>
      </c>
      <c r="H216" s="80">
        <f t="shared" si="144"/>
        <v>0</v>
      </c>
      <c r="I216" s="89">
        <v>55</v>
      </c>
      <c r="J216" s="90">
        <f t="shared" si="145"/>
        <v>0</v>
      </c>
      <c r="K216" s="91">
        <f t="shared" ref="K216:K220" si="146">I216*1.95583</f>
        <v>107.57065</v>
      </c>
      <c r="L216" s="92">
        <f t="shared" ref="L216:L220" si="147">H216*K216</f>
        <v>0</v>
      </c>
      <c r="N216" s="71" t="e">
        <f t="shared" si="115"/>
        <v>#DIV/0!</v>
      </c>
    </row>
    <row r="217" spans="1:14" s="78" customFormat="1" ht="15.75" customHeight="1" x14ac:dyDescent="0.25">
      <c r="A217" s="139"/>
      <c r="B217" s="151"/>
      <c r="C217" s="72" t="s">
        <v>26</v>
      </c>
      <c r="D217" s="73" t="s">
        <v>12</v>
      </c>
      <c r="E217" s="74">
        <v>0</v>
      </c>
      <c r="F217" s="75"/>
      <c r="G217" s="79" t="s">
        <v>11</v>
      </c>
      <c r="H217" s="80">
        <f t="shared" si="144"/>
        <v>0</v>
      </c>
      <c r="I217" s="89">
        <v>43</v>
      </c>
      <c r="J217" s="90">
        <f t="shared" si="145"/>
        <v>0</v>
      </c>
      <c r="K217" s="91">
        <f t="shared" si="146"/>
        <v>84.10069</v>
      </c>
      <c r="L217" s="92">
        <f t="shared" si="147"/>
        <v>0</v>
      </c>
      <c r="N217" s="71" t="e">
        <f t="shared" si="115"/>
        <v>#DIV/0!</v>
      </c>
    </row>
    <row r="218" spans="1:14" s="78" customFormat="1" ht="15.75" customHeight="1" x14ac:dyDescent="0.25">
      <c r="A218" s="139"/>
      <c r="B218" s="151"/>
      <c r="C218" s="72" t="s">
        <v>61</v>
      </c>
      <c r="D218" s="73" t="s">
        <v>12</v>
      </c>
      <c r="E218" s="74">
        <v>0</v>
      </c>
      <c r="F218" s="75"/>
      <c r="G218" s="79" t="s">
        <v>11</v>
      </c>
      <c r="H218" s="80">
        <f t="shared" si="144"/>
        <v>0</v>
      </c>
      <c r="I218" s="89">
        <v>43</v>
      </c>
      <c r="J218" s="90">
        <f t="shared" si="145"/>
        <v>0</v>
      </c>
      <c r="K218" s="91">
        <f t="shared" si="146"/>
        <v>84.10069</v>
      </c>
      <c r="L218" s="92">
        <f t="shared" si="147"/>
        <v>0</v>
      </c>
      <c r="N218" s="71" t="e">
        <f t="shared" si="115"/>
        <v>#DIV/0!</v>
      </c>
    </row>
    <row r="219" spans="1:14" s="78" customFormat="1" ht="15.75" customHeight="1" x14ac:dyDescent="0.25">
      <c r="A219" s="139"/>
      <c r="B219" s="151"/>
      <c r="C219" s="72" t="s">
        <v>40</v>
      </c>
      <c r="D219" s="73" t="s">
        <v>12</v>
      </c>
      <c r="E219" s="74">
        <v>0</v>
      </c>
      <c r="F219" s="75"/>
      <c r="G219" s="79" t="s">
        <v>11</v>
      </c>
      <c r="H219" s="80">
        <f t="shared" si="144"/>
        <v>0</v>
      </c>
      <c r="I219" s="89">
        <v>43</v>
      </c>
      <c r="J219" s="90">
        <f t="shared" si="145"/>
        <v>0</v>
      </c>
      <c r="K219" s="91">
        <f t="shared" si="146"/>
        <v>84.10069</v>
      </c>
      <c r="L219" s="92">
        <f t="shared" si="147"/>
        <v>0</v>
      </c>
      <c r="N219" s="71" t="e">
        <f t="shared" si="115"/>
        <v>#DIV/0!</v>
      </c>
    </row>
    <row r="220" spans="1:14" s="78" customFormat="1" ht="15.75" customHeight="1" x14ac:dyDescent="0.25">
      <c r="A220" s="139"/>
      <c r="B220" s="151"/>
      <c r="C220" s="72" t="s">
        <v>39</v>
      </c>
      <c r="D220" s="73" t="s">
        <v>12</v>
      </c>
      <c r="E220" s="74">
        <v>3</v>
      </c>
      <c r="F220" s="75"/>
      <c r="G220" s="79" t="s">
        <v>11</v>
      </c>
      <c r="H220" s="80">
        <f t="shared" si="144"/>
        <v>3</v>
      </c>
      <c r="I220" s="89">
        <v>55</v>
      </c>
      <c r="J220" s="90">
        <f t="shared" si="145"/>
        <v>165</v>
      </c>
      <c r="K220" s="91">
        <f t="shared" si="146"/>
        <v>107.57065</v>
      </c>
      <c r="L220" s="92">
        <f t="shared" si="147"/>
        <v>322.71195</v>
      </c>
      <c r="N220" s="71">
        <f t="shared" si="115"/>
        <v>1.95583</v>
      </c>
    </row>
    <row r="221" spans="1:14" s="78" customFormat="1" ht="12.75" customHeight="1" x14ac:dyDescent="0.25">
      <c r="A221" s="139"/>
      <c r="B221" s="151"/>
      <c r="C221" s="81"/>
      <c r="D221" s="82" t="s">
        <v>25</v>
      </c>
      <c r="E221" s="74">
        <f>SUM(E215:E220)</f>
        <v>31</v>
      </c>
      <c r="F221" s="75"/>
      <c r="G221" s="79"/>
      <c r="H221" s="83">
        <f>SUM(H215:H220)</f>
        <v>31</v>
      </c>
      <c r="I221" s="98"/>
      <c r="J221" s="99">
        <f>SUM(J215:J220)</f>
        <v>1369</v>
      </c>
      <c r="K221" s="100"/>
      <c r="L221" s="101">
        <f>SUM(L215:L220)</f>
        <v>2677.5312699999999</v>
      </c>
      <c r="N221" s="71">
        <f t="shared" si="115"/>
        <v>1.95583</v>
      </c>
    </row>
    <row r="222" spans="1:14" s="78" customFormat="1" ht="15.75" customHeight="1" x14ac:dyDescent="0.25">
      <c r="A222" s="139"/>
      <c r="B222" s="151"/>
      <c r="C222" s="72" t="s">
        <v>17</v>
      </c>
      <c r="D222" s="84" t="s">
        <v>37</v>
      </c>
      <c r="E222" s="74">
        <v>40</v>
      </c>
      <c r="F222" s="85">
        <v>0.6</v>
      </c>
      <c r="G222" s="79" t="s">
        <v>13</v>
      </c>
      <c r="H222" s="80">
        <f t="shared" ref="H222:H227" si="148">ROUND(E222/F222,0)</f>
        <v>67</v>
      </c>
      <c r="I222" s="89">
        <v>25</v>
      </c>
      <c r="J222" s="90">
        <f t="shared" ref="J222:J227" si="149">H222*I222</f>
        <v>1675</v>
      </c>
      <c r="K222" s="91">
        <f t="shared" ref="K222:K227" si="150">I222*1.95583</f>
        <v>48.89575</v>
      </c>
      <c r="L222" s="92">
        <f t="shared" ref="L222:L227" si="151">H222*K222</f>
        <v>3276.0152499999999</v>
      </c>
      <c r="N222" s="71">
        <f t="shared" si="115"/>
        <v>1.95583</v>
      </c>
    </row>
    <row r="223" spans="1:14" s="78" customFormat="1" ht="15.75" customHeight="1" x14ac:dyDescent="0.25">
      <c r="A223" s="139"/>
      <c r="B223" s="151"/>
      <c r="C223" s="72" t="s">
        <v>24</v>
      </c>
      <c r="D223" s="84" t="s">
        <v>37</v>
      </c>
      <c r="E223" s="74">
        <v>0</v>
      </c>
      <c r="F223" s="85">
        <v>0.6</v>
      </c>
      <c r="G223" s="79" t="s">
        <v>13</v>
      </c>
      <c r="H223" s="80">
        <f t="shared" si="148"/>
        <v>0</v>
      </c>
      <c r="I223" s="89">
        <v>25</v>
      </c>
      <c r="J223" s="90">
        <f t="shared" si="149"/>
        <v>0</v>
      </c>
      <c r="K223" s="91">
        <f t="shared" si="150"/>
        <v>48.89575</v>
      </c>
      <c r="L223" s="92">
        <f t="shared" si="151"/>
        <v>0</v>
      </c>
      <c r="N223" s="71" t="e">
        <f t="shared" si="115"/>
        <v>#DIV/0!</v>
      </c>
    </row>
    <row r="224" spans="1:14" s="78" customFormat="1" ht="15.75" customHeight="1" x14ac:dyDescent="0.25">
      <c r="A224" s="139"/>
      <c r="B224" s="151"/>
      <c r="C224" s="72" t="s">
        <v>26</v>
      </c>
      <c r="D224" s="84" t="s">
        <v>37</v>
      </c>
      <c r="E224" s="74">
        <v>0</v>
      </c>
      <c r="F224" s="85">
        <v>0.6</v>
      </c>
      <c r="G224" s="79" t="s">
        <v>13</v>
      </c>
      <c r="H224" s="80">
        <f t="shared" si="148"/>
        <v>0</v>
      </c>
      <c r="I224" s="89">
        <v>25</v>
      </c>
      <c r="J224" s="90">
        <f t="shared" si="149"/>
        <v>0</v>
      </c>
      <c r="K224" s="91">
        <f t="shared" si="150"/>
        <v>48.89575</v>
      </c>
      <c r="L224" s="92">
        <f t="shared" si="151"/>
        <v>0</v>
      </c>
      <c r="N224" s="71" t="e">
        <f t="shared" si="115"/>
        <v>#DIV/0!</v>
      </c>
    </row>
    <row r="225" spans="1:14" s="78" customFormat="1" ht="15.75" customHeight="1" x14ac:dyDescent="0.25">
      <c r="A225" s="139"/>
      <c r="B225" s="151"/>
      <c r="C225" s="72" t="s">
        <v>61</v>
      </c>
      <c r="D225" s="84" t="s">
        <v>37</v>
      </c>
      <c r="E225" s="74">
        <v>0</v>
      </c>
      <c r="F225" s="85">
        <v>0.6</v>
      </c>
      <c r="G225" s="79" t="s">
        <v>13</v>
      </c>
      <c r="H225" s="80">
        <f t="shared" si="148"/>
        <v>0</v>
      </c>
      <c r="I225" s="89">
        <v>25</v>
      </c>
      <c r="J225" s="90">
        <f t="shared" si="149"/>
        <v>0</v>
      </c>
      <c r="K225" s="91">
        <f t="shared" si="150"/>
        <v>48.89575</v>
      </c>
      <c r="L225" s="92">
        <f t="shared" si="151"/>
        <v>0</v>
      </c>
      <c r="N225" s="71" t="e">
        <f t="shared" si="115"/>
        <v>#DIV/0!</v>
      </c>
    </row>
    <row r="226" spans="1:14" s="78" customFormat="1" ht="15.75" customHeight="1" x14ac:dyDescent="0.25">
      <c r="A226" s="139"/>
      <c r="B226" s="151"/>
      <c r="C226" s="72" t="s">
        <v>40</v>
      </c>
      <c r="D226" s="84" t="s">
        <v>37</v>
      </c>
      <c r="E226" s="74">
        <v>0</v>
      </c>
      <c r="F226" s="85">
        <v>0.6</v>
      </c>
      <c r="G226" s="79" t="s">
        <v>13</v>
      </c>
      <c r="H226" s="80">
        <f t="shared" si="148"/>
        <v>0</v>
      </c>
      <c r="I226" s="89">
        <v>20</v>
      </c>
      <c r="J226" s="90">
        <f t="shared" si="149"/>
        <v>0</v>
      </c>
      <c r="K226" s="91">
        <f t="shared" si="150"/>
        <v>39.116599999999998</v>
      </c>
      <c r="L226" s="92">
        <f t="shared" si="151"/>
        <v>0</v>
      </c>
      <c r="N226" s="71" t="e">
        <f t="shared" si="115"/>
        <v>#DIV/0!</v>
      </c>
    </row>
    <row r="227" spans="1:14" s="78" customFormat="1" ht="15.75" customHeight="1" x14ac:dyDescent="0.25">
      <c r="A227" s="139"/>
      <c r="B227" s="151"/>
      <c r="C227" s="72" t="s">
        <v>39</v>
      </c>
      <c r="D227" s="84" t="s">
        <v>37</v>
      </c>
      <c r="E227" s="74">
        <v>4</v>
      </c>
      <c r="F227" s="85">
        <v>0.6</v>
      </c>
      <c r="G227" s="79" t="s">
        <v>13</v>
      </c>
      <c r="H227" s="80">
        <f t="shared" si="148"/>
        <v>7</v>
      </c>
      <c r="I227" s="89">
        <v>25</v>
      </c>
      <c r="J227" s="90">
        <f t="shared" si="149"/>
        <v>175</v>
      </c>
      <c r="K227" s="91">
        <f t="shared" si="150"/>
        <v>48.89575</v>
      </c>
      <c r="L227" s="92">
        <f t="shared" si="151"/>
        <v>342.27024999999998</v>
      </c>
      <c r="N227" s="71">
        <f t="shared" ref="N227:N290" si="152">L227/J227</f>
        <v>1.95583</v>
      </c>
    </row>
    <row r="228" spans="1:14" s="78" customFormat="1" ht="12.75" customHeight="1" x14ac:dyDescent="0.25">
      <c r="A228" s="139"/>
      <c r="B228" s="151"/>
      <c r="C228" s="81"/>
      <c r="D228" s="82" t="s">
        <v>25</v>
      </c>
      <c r="E228" s="74">
        <f>SUM(E222:E227)</f>
        <v>44</v>
      </c>
      <c r="F228" s="85"/>
      <c r="G228" s="79"/>
      <c r="H228" s="83">
        <f>SUM(H222:H227)</f>
        <v>74</v>
      </c>
      <c r="I228" s="98"/>
      <c r="J228" s="99">
        <f>SUM(J222:J227)</f>
        <v>1850</v>
      </c>
      <c r="K228" s="100"/>
      <c r="L228" s="101">
        <f>SUM(L222:L227)</f>
        <v>3618.2855</v>
      </c>
      <c r="N228" s="71">
        <f t="shared" si="152"/>
        <v>1.95583</v>
      </c>
    </row>
    <row r="229" spans="1:14" s="78" customFormat="1" ht="15.75" customHeight="1" x14ac:dyDescent="0.25">
      <c r="A229" s="139"/>
      <c r="B229" s="151"/>
      <c r="C229" s="72" t="s">
        <v>17</v>
      </c>
      <c r="D229" s="84" t="s">
        <v>14</v>
      </c>
      <c r="E229" s="74">
        <v>2</v>
      </c>
      <c r="F229" s="85">
        <v>0.6</v>
      </c>
      <c r="G229" s="79" t="s">
        <v>13</v>
      </c>
      <c r="H229" s="80">
        <f t="shared" ref="H229:H234" si="153">ROUND(E229/F229,0)</f>
        <v>3</v>
      </c>
      <c r="I229" s="89">
        <v>23</v>
      </c>
      <c r="J229" s="90">
        <f t="shared" ref="J229:J234" si="154">H229*I229</f>
        <v>69</v>
      </c>
      <c r="K229" s="91">
        <f t="shared" ref="K229:K234" si="155">I229*1.95583</f>
        <v>44.984090000000002</v>
      </c>
      <c r="L229" s="92">
        <f t="shared" ref="L229:L234" si="156">H229*K229</f>
        <v>134.95227</v>
      </c>
      <c r="N229" s="71">
        <f t="shared" si="152"/>
        <v>1.95583</v>
      </c>
    </row>
    <row r="230" spans="1:14" s="78" customFormat="1" ht="15.75" customHeight="1" x14ac:dyDescent="0.25">
      <c r="A230" s="139"/>
      <c r="B230" s="151"/>
      <c r="C230" s="72" t="s">
        <v>24</v>
      </c>
      <c r="D230" s="84" t="s">
        <v>14</v>
      </c>
      <c r="E230" s="74">
        <v>0</v>
      </c>
      <c r="F230" s="85">
        <v>0.6</v>
      </c>
      <c r="G230" s="79" t="s">
        <v>13</v>
      </c>
      <c r="H230" s="80">
        <f t="shared" si="153"/>
        <v>0</v>
      </c>
      <c r="I230" s="89">
        <v>23</v>
      </c>
      <c r="J230" s="90">
        <f t="shared" si="154"/>
        <v>0</v>
      </c>
      <c r="K230" s="91">
        <f t="shared" si="155"/>
        <v>44.984090000000002</v>
      </c>
      <c r="L230" s="92">
        <f t="shared" si="156"/>
        <v>0</v>
      </c>
      <c r="N230" s="71" t="e">
        <f t="shared" si="152"/>
        <v>#DIV/0!</v>
      </c>
    </row>
    <row r="231" spans="1:14" s="78" customFormat="1" ht="15.75" customHeight="1" x14ac:dyDescent="0.25">
      <c r="A231" s="139"/>
      <c r="B231" s="151"/>
      <c r="C231" s="72" t="s">
        <v>26</v>
      </c>
      <c r="D231" s="84" t="s">
        <v>14</v>
      </c>
      <c r="E231" s="74">
        <v>0</v>
      </c>
      <c r="F231" s="85">
        <v>0.6</v>
      </c>
      <c r="G231" s="79" t="s">
        <v>13</v>
      </c>
      <c r="H231" s="80">
        <f t="shared" si="153"/>
        <v>0</v>
      </c>
      <c r="I231" s="89">
        <v>23</v>
      </c>
      <c r="J231" s="90">
        <f t="shared" si="154"/>
        <v>0</v>
      </c>
      <c r="K231" s="91">
        <f t="shared" si="155"/>
        <v>44.984090000000002</v>
      </c>
      <c r="L231" s="92">
        <f t="shared" si="156"/>
        <v>0</v>
      </c>
      <c r="N231" s="71" t="e">
        <f t="shared" si="152"/>
        <v>#DIV/0!</v>
      </c>
    </row>
    <row r="232" spans="1:14" s="78" customFormat="1" ht="15.75" customHeight="1" x14ac:dyDescent="0.25">
      <c r="A232" s="139"/>
      <c r="B232" s="151"/>
      <c r="C232" s="72" t="s">
        <v>61</v>
      </c>
      <c r="D232" s="84" t="s">
        <v>14</v>
      </c>
      <c r="E232" s="74">
        <v>0</v>
      </c>
      <c r="F232" s="85">
        <v>0.6</v>
      </c>
      <c r="G232" s="79" t="s">
        <v>13</v>
      </c>
      <c r="H232" s="80">
        <f t="shared" si="153"/>
        <v>0</v>
      </c>
      <c r="I232" s="89">
        <v>23</v>
      </c>
      <c r="J232" s="90">
        <f t="shared" si="154"/>
        <v>0</v>
      </c>
      <c r="K232" s="91">
        <f t="shared" si="155"/>
        <v>44.984090000000002</v>
      </c>
      <c r="L232" s="92">
        <f t="shared" si="156"/>
        <v>0</v>
      </c>
      <c r="N232" s="71" t="e">
        <f t="shared" si="152"/>
        <v>#DIV/0!</v>
      </c>
    </row>
    <row r="233" spans="1:14" s="78" customFormat="1" ht="15.75" customHeight="1" x14ac:dyDescent="0.25">
      <c r="A233" s="139"/>
      <c r="B233" s="151"/>
      <c r="C233" s="72" t="s">
        <v>40</v>
      </c>
      <c r="D233" s="84" t="s">
        <v>14</v>
      </c>
      <c r="E233" s="74">
        <v>0</v>
      </c>
      <c r="F233" s="85">
        <v>0.6</v>
      </c>
      <c r="G233" s="79" t="s">
        <v>13</v>
      </c>
      <c r="H233" s="80">
        <f t="shared" si="153"/>
        <v>0</v>
      </c>
      <c r="I233" s="89">
        <v>17</v>
      </c>
      <c r="J233" s="90">
        <f t="shared" si="154"/>
        <v>0</v>
      </c>
      <c r="K233" s="91">
        <f t="shared" si="155"/>
        <v>33.249110000000002</v>
      </c>
      <c r="L233" s="92">
        <f t="shared" si="156"/>
        <v>0</v>
      </c>
      <c r="N233" s="71" t="e">
        <f t="shared" si="152"/>
        <v>#DIV/0!</v>
      </c>
    </row>
    <row r="234" spans="1:14" s="78" customFormat="1" ht="15.75" customHeight="1" x14ac:dyDescent="0.25">
      <c r="A234" s="139"/>
      <c r="B234" s="151"/>
      <c r="C234" s="72" t="s">
        <v>39</v>
      </c>
      <c r="D234" s="84" t="s">
        <v>14</v>
      </c>
      <c r="E234" s="74">
        <v>1</v>
      </c>
      <c r="F234" s="85">
        <v>0.6</v>
      </c>
      <c r="G234" s="79" t="s">
        <v>13</v>
      </c>
      <c r="H234" s="80">
        <f t="shared" si="153"/>
        <v>2</v>
      </c>
      <c r="I234" s="89">
        <v>23</v>
      </c>
      <c r="J234" s="90">
        <f t="shared" si="154"/>
        <v>46</v>
      </c>
      <c r="K234" s="91">
        <f t="shared" si="155"/>
        <v>44.984090000000002</v>
      </c>
      <c r="L234" s="92">
        <f t="shared" si="156"/>
        <v>89.968180000000004</v>
      </c>
      <c r="N234" s="71">
        <f t="shared" si="152"/>
        <v>1.9558300000000002</v>
      </c>
    </row>
    <row r="235" spans="1:14" s="78" customFormat="1" ht="12.75" customHeight="1" x14ac:dyDescent="0.25">
      <c r="A235" s="139"/>
      <c r="B235" s="151"/>
      <c r="C235" s="81"/>
      <c r="D235" s="82" t="s">
        <v>25</v>
      </c>
      <c r="E235" s="74">
        <f>SUM(E229:E234)</f>
        <v>3</v>
      </c>
      <c r="F235" s="85"/>
      <c r="G235" s="79"/>
      <c r="H235" s="83">
        <f>SUM(H229:H234)</f>
        <v>5</v>
      </c>
      <c r="I235" s="98"/>
      <c r="J235" s="99">
        <f>SUM(J229:J234)</f>
        <v>115</v>
      </c>
      <c r="K235" s="100"/>
      <c r="L235" s="101">
        <f>SUM(L229:L234)</f>
        <v>224.92045000000002</v>
      </c>
      <c r="N235" s="71">
        <f t="shared" si="152"/>
        <v>1.9558300000000002</v>
      </c>
    </row>
    <row r="236" spans="1:14" s="78" customFormat="1" ht="15.75" customHeight="1" x14ac:dyDescent="0.25">
      <c r="A236" s="139"/>
      <c r="B236" s="151"/>
      <c r="C236" s="72" t="s">
        <v>17</v>
      </c>
      <c r="D236" s="84" t="s">
        <v>15</v>
      </c>
      <c r="E236" s="74">
        <v>0</v>
      </c>
      <c r="F236" s="85">
        <v>0.6</v>
      </c>
      <c r="G236" s="79" t="s">
        <v>13</v>
      </c>
      <c r="H236" s="80">
        <f t="shared" ref="H236:H241" si="157">ROUND(E236/F236,0)</f>
        <v>0</v>
      </c>
      <c r="I236" s="89">
        <v>21</v>
      </c>
      <c r="J236" s="90">
        <f t="shared" ref="J236:J241" si="158">H236*I236</f>
        <v>0</v>
      </c>
      <c r="K236" s="91">
        <f t="shared" ref="K236:K241" si="159">I236*1.95583</f>
        <v>41.072429999999997</v>
      </c>
      <c r="L236" s="92">
        <f t="shared" ref="L236:L241" si="160">H236*K236</f>
        <v>0</v>
      </c>
      <c r="N236" s="71" t="e">
        <f t="shared" si="152"/>
        <v>#DIV/0!</v>
      </c>
    </row>
    <row r="237" spans="1:14" s="78" customFormat="1" ht="15.75" customHeight="1" x14ac:dyDescent="0.25">
      <c r="A237" s="139"/>
      <c r="B237" s="151"/>
      <c r="C237" s="72" t="s">
        <v>24</v>
      </c>
      <c r="D237" s="84" t="s">
        <v>15</v>
      </c>
      <c r="E237" s="74">
        <v>0</v>
      </c>
      <c r="F237" s="85">
        <v>0.6</v>
      </c>
      <c r="G237" s="79" t="s">
        <v>13</v>
      </c>
      <c r="H237" s="80">
        <f t="shared" si="157"/>
        <v>0</v>
      </c>
      <c r="I237" s="89">
        <v>21</v>
      </c>
      <c r="J237" s="90">
        <f t="shared" si="158"/>
        <v>0</v>
      </c>
      <c r="K237" s="91">
        <f t="shared" si="159"/>
        <v>41.072429999999997</v>
      </c>
      <c r="L237" s="92">
        <f t="shared" si="160"/>
        <v>0</v>
      </c>
      <c r="N237" s="71" t="e">
        <f t="shared" si="152"/>
        <v>#DIV/0!</v>
      </c>
    </row>
    <row r="238" spans="1:14" s="78" customFormat="1" ht="15.75" customHeight="1" x14ac:dyDescent="0.25">
      <c r="A238" s="139"/>
      <c r="B238" s="151"/>
      <c r="C238" s="72" t="s">
        <v>26</v>
      </c>
      <c r="D238" s="84" t="s">
        <v>15</v>
      </c>
      <c r="E238" s="74">
        <v>0</v>
      </c>
      <c r="F238" s="85">
        <v>0.6</v>
      </c>
      <c r="G238" s="79" t="s">
        <v>13</v>
      </c>
      <c r="H238" s="80">
        <f t="shared" si="157"/>
        <v>0</v>
      </c>
      <c r="I238" s="89">
        <v>21</v>
      </c>
      <c r="J238" s="90">
        <f t="shared" si="158"/>
        <v>0</v>
      </c>
      <c r="K238" s="91">
        <f t="shared" si="159"/>
        <v>41.072429999999997</v>
      </c>
      <c r="L238" s="92">
        <f t="shared" si="160"/>
        <v>0</v>
      </c>
      <c r="N238" s="71" t="e">
        <f t="shared" si="152"/>
        <v>#DIV/0!</v>
      </c>
    </row>
    <row r="239" spans="1:14" s="78" customFormat="1" ht="15.75" customHeight="1" x14ac:dyDescent="0.25">
      <c r="A239" s="139"/>
      <c r="B239" s="151"/>
      <c r="C239" s="72" t="s">
        <v>61</v>
      </c>
      <c r="D239" s="84" t="s">
        <v>15</v>
      </c>
      <c r="E239" s="74">
        <v>0</v>
      </c>
      <c r="F239" s="85">
        <v>0.6</v>
      </c>
      <c r="G239" s="79" t="s">
        <v>13</v>
      </c>
      <c r="H239" s="80">
        <f t="shared" si="157"/>
        <v>0</v>
      </c>
      <c r="I239" s="89">
        <v>21</v>
      </c>
      <c r="J239" s="90">
        <f t="shared" si="158"/>
        <v>0</v>
      </c>
      <c r="K239" s="91">
        <f t="shared" si="159"/>
        <v>41.072429999999997</v>
      </c>
      <c r="L239" s="92">
        <f t="shared" si="160"/>
        <v>0</v>
      </c>
      <c r="N239" s="71" t="e">
        <f t="shared" si="152"/>
        <v>#DIV/0!</v>
      </c>
    </row>
    <row r="240" spans="1:14" s="78" customFormat="1" ht="15.75" customHeight="1" x14ac:dyDescent="0.25">
      <c r="A240" s="139"/>
      <c r="B240" s="151"/>
      <c r="C240" s="72" t="s">
        <v>40</v>
      </c>
      <c r="D240" s="84" t="s">
        <v>15</v>
      </c>
      <c r="E240" s="74">
        <v>0</v>
      </c>
      <c r="F240" s="85">
        <v>0.6</v>
      </c>
      <c r="G240" s="79" t="s">
        <v>13</v>
      </c>
      <c r="H240" s="80">
        <f t="shared" si="157"/>
        <v>0</v>
      </c>
      <c r="I240" s="89">
        <v>14</v>
      </c>
      <c r="J240" s="90">
        <f t="shared" si="158"/>
        <v>0</v>
      </c>
      <c r="K240" s="91">
        <f t="shared" si="159"/>
        <v>27.381619999999998</v>
      </c>
      <c r="L240" s="92">
        <f t="shared" si="160"/>
        <v>0</v>
      </c>
      <c r="N240" s="71" t="e">
        <f t="shared" si="152"/>
        <v>#DIV/0!</v>
      </c>
    </row>
    <row r="241" spans="1:14" s="78" customFormat="1" ht="15.75" customHeight="1" x14ac:dyDescent="0.25">
      <c r="A241" s="139"/>
      <c r="B241" s="151"/>
      <c r="C241" s="72" t="s">
        <v>39</v>
      </c>
      <c r="D241" s="84" t="s">
        <v>15</v>
      </c>
      <c r="E241" s="74">
        <v>0</v>
      </c>
      <c r="F241" s="85">
        <v>0.6</v>
      </c>
      <c r="G241" s="79" t="s">
        <v>13</v>
      </c>
      <c r="H241" s="80">
        <f t="shared" si="157"/>
        <v>0</v>
      </c>
      <c r="I241" s="89">
        <v>21</v>
      </c>
      <c r="J241" s="90">
        <f t="shared" si="158"/>
        <v>0</v>
      </c>
      <c r="K241" s="91">
        <f t="shared" si="159"/>
        <v>41.072429999999997</v>
      </c>
      <c r="L241" s="92">
        <f t="shared" si="160"/>
        <v>0</v>
      </c>
      <c r="N241" s="71" t="e">
        <f t="shared" si="152"/>
        <v>#DIV/0!</v>
      </c>
    </row>
    <row r="242" spans="1:14" s="78" customFormat="1" ht="12.75" customHeight="1" x14ac:dyDescent="0.25">
      <c r="A242" s="139"/>
      <c r="B242" s="151"/>
      <c r="C242" s="81"/>
      <c r="D242" s="82" t="s">
        <v>25</v>
      </c>
      <c r="E242" s="74">
        <f>SUM(E236:E241)</f>
        <v>0</v>
      </c>
      <c r="F242" s="85"/>
      <c r="G242" s="79"/>
      <c r="H242" s="83">
        <f>SUM(H236:H241)</f>
        <v>0</v>
      </c>
      <c r="I242" s="98"/>
      <c r="J242" s="99">
        <f>SUM(J236:J241)</f>
        <v>0</v>
      </c>
      <c r="K242" s="100"/>
      <c r="L242" s="101">
        <f>SUM(L236:L241)</f>
        <v>0</v>
      </c>
      <c r="N242" s="71" t="e">
        <f t="shared" si="152"/>
        <v>#DIV/0!</v>
      </c>
    </row>
    <row r="243" spans="1:14" s="78" customFormat="1" ht="15.75" customHeight="1" x14ac:dyDescent="0.25">
      <c r="A243" s="139"/>
      <c r="B243" s="151"/>
      <c r="C243" s="72" t="s">
        <v>17</v>
      </c>
      <c r="D243" s="73" t="s">
        <v>38</v>
      </c>
      <c r="E243" s="74">
        <v>25</v>
      </c>
      <c r="F243" s="75"/>
      <c r="G243" s="79" t="s">
        <v>11</v>
      </c>
      <c r="H243" s="80">
        <f t="shared" ref="H243:H248" si="161">E243</f>
        <v>25</v>
      </c>
      <c r="I243" s="89">
        <v>41</v>
      </c>
      <c r="J243" s="90">
        <f t="shared" ref="J243:J248" si="162">H243*I243</f>
        <v>1025</v>
      </c>
      <c r="K243" s="91">
        <f t="shared" ref="K243:K248" si="163">I243*1.95583</f>
        <v>80.189030000000002</v>
      </c>
      <c r="L243" s="92">
        <f t="shared" ref="L243:L248" si="164">H243*K243</f>
        <v>2004.7257500000001</v>
      </c>
      <c r="N243" s="71">
        <f t="shared" si="152"/>
        <v>1.95583</v>
      </c>
    </row>
    <row r="244" spans="1:14" s="78" customFormat="1" ht="15.75" customHeight="1" x14ac:dyDescent="0.25">
      <c r="A244" s="139"/>
      <c r="B244" s="151"/>
      <c r="C244" s="72" t="s">
        <v>24</v>
      </c>
      <c r="D244" s="73" t="s">
        <v>38</v>
      </c>
      <c r="E244" s="74">
        <v>0</v>
      </c>
      <c r="F244" s="75"/>
      <c r="G244" s="79" t="s">
        <v>11</v>
      </c>
      <c r="H244" s="80">
        <f t="shared" si="161"/>
        <v>0</v>
      </c>
      <c r="I244" s="89">
        <v>41</v>
      </c>
      <c r="J244" s="90">
        <f t="shared" si="162"/>
        <v>0</v>
      </c>
      <c r="K244" s="91">
        <f t="shared" si="163"/>
        <v>80.189030000000002</v>
      </c>
      <c r="L244" s="92">
        <f t="shared" si="164"/>
        <v>0</v>
      </c>
      <c r="N244" s="71" t="e">
        <f t="shared" si="152"/>
        <v>#DIV/0!</v>
      </c>
    </row>
    <row r="245" spans="1:14" s="78" customFormat="1" ht="15.75" customHeight="1" x14ac:dyDescent="0.25">
      <c r="A245" s="139"/>
      <c r="B245" s="151"/>
      <c r="C245" s="72" t="s">
        <v>26</v>
      </c>
      <c r="D245" s="73" t="s">
        <v>38</v>
      </c>
      <c r="E245" s="74">
        <v>0</v>
      </c>
      <c r="F245" s="75"/>
      <c r="G245" s="79" t="s">
        <v>11</v>
      </c>
      <c r="H245" s="80">
        <f t="shared" si="161"/>
        <v>0</v>
      </c>
      <c r="I245" s="89">
        <v>41</v>
      </c>
      <c r="J245" s="90">
        <f t="shared" si="162"/>
        <v>0</v>
      </c>
      <c r="K245" s="91">
        <f t="shared" si="163"/>
        <v>80.189030000000002</v>
      </c>
      <c r="L245" s="92">
        <f t="shared" si="164"/>
        <v>0</v>
      </c>
      <c r="N245" s="71" t="e">
        <f t="shared" si="152"/>
        <v>#DIV/0!</v>
      </c>
    </row>
    <row r="246" spans="1:14" s="78" customFormat="1" ht="15.75" customHeight="1" x14ac:dyDescent="0.25">
      <c r="A246" s="139"/>
      <c r="B246" s="151"/>
      <c r="C246" s="72" t="s">
        <v>61</v>
      </c>
      <c r="D246" s="73" t="s">
        <v>38</v>
      </c>
      <c r="E246" s="74">
        <v>0</v>
      </c>
      <c r="F246" s="75"/>
      <c r="G246" s="79" t="s">
        <v>11</v>
      </c>
      <c r="H246" s="80">
        <f t="shared" si="161"/>
        <v>0</v>
      </c>
      <c r="I246" s="89">
        <v>41</v>
      </c>
      <c r="J246" s="90">
        <f t="shared" si="162"/>
        <v>0</v>
      </c>
      <c r="K246" s="91">
        <f t="shared" si="163"/>
        <v>80.189030000000002</v>
      </c>
      <c r="L246" s="92">
        <f t="shared" si="164"/>
        <v>0</v>
      </c>
      <c r="N246" s="71" t="e">
        <f t="shared" si="152"/>
        <v>#DIV/0!</v>
      </c>
    </row>
    <row r="247" spans="1:14" s="78" customFormat="1" ht="15.75" customHeight="1" x14ac:dyDescent="0.25">
      <c r="A247" s="139"/>
      <c r="B247" s="151"/>
      <c r="C247" s="72" t="s">
        <v>40</v>
      </c>
      <c r="D247" s="73" t="s">
        <v>38</v>
      </c>
      <c r="E247" s="74">
        <v>0</v>
      </c>
      <c r="F247" s="75"/>
      <c r="G247" s="79" t="s">
        <v>11</v>
      </c>
      <c r="H247" s="80">
        <f t="shared" si="161"/>
        <v>0</v>
      </c>
      <c r="I247" s="89">
        <v>39</v>
      </c>
      <c r="J247" s="90">
        <f t="shared" si="162"/>
        <v>0</v>
      </c>
      <c r="K247" s="91">
        <f t="shared" si="163"/>
        <v>76.277370000000005</v>
      </c>
      <c r="L247" s="92">
        <f t="shared" si="164"/>
        <v>0</v>
      </c>
      <c r="N247" s="71" t="e">
        <f t="shared" si="152"/>
        <v>#DIV/0!</v>
      </c>
    </row>
    <row r="248" spans="1:14" s="78" customFormat="1" ht="15.75" customHeight="1" x14ac:dyDescent="0.25">
      <c r="A248" s="139"/>
      <c r="B248" s="151"/>
      <c r="C248" s="72" t="s">
        <v>39</v>
      </c>
      <c r="D248" s="73" t="s">
        <v>38</v>
      </c>
      <c r="E248" s="74">
        <v>1</v>
      </c>
      <c r="F248" s="75"/>
      <c r="G248" s="79" t="s">
        <v>11</v>
      </c>
      <c r="H248" s="80">
        <f t="shared" si="161"/>
        <v>1</v>
      </c>
      <c r="I248" s="89">
        <v>43</v>
      </c>
      <c r="J248" s="90">
        <f t="shared" si="162"/>
        <v>43</v>
      </c>
      <c r="K248" s="91">
        <f t="shared" si="163"/>
        <v>84.10069</v>
      </c>
      <c r="L248" s="92">
        <f t="shared" si="164"/>
        <v>84.10069</v>
      </c>
      <c r="N248" s="71">
        <f t="shared" si="152"/>
        <v>1.95583</v>
      </c>
    </row>
    <row r="249" spans="1:14" s="78" customFormat="1" ht="12.75" customHeight="1" x14ac:dyDescent="0.25">
      <c r="A249" s="139"/>
      <c r="B249" s="151"/>
      <c r="C249" s="81"/>
      <c r="D249" s="82" t="s">
        <v>25</v>
      </c>
      <c r="E249" s="74">
        <f>SUM(E243:E248)</f>
        <v>26</v>
      </c>
      <c r="F249" s="75"/>
      <c r="G249" s="79"/>
      <c r="H249" s="83">
        <f>SUM(H243:H248)</f>
        <v>26</v>
      </c>
      <c r="I249" s="98"/>
      <c r="J249" s="99">
        <f>SUM(J243:J248)</f>
        <v>1068</v>
      </c>
      <c r="K249" s="100"/>
      <c r="L249" s="101">
        <f>SUM(L243:L248)</f>
        <v>2088.8264400000003</v>
      </c>
      <c r="N249" s="71">
        <f t="shared" si="152"/>
        <v>1.9558300000000002</v>
      </c>
    </row>
    <row r="250" spans="1:14" s="78" customFormat="1" ht="15.75" customHeight="1" x14ac:dyDescent="0.25">
      <c r="A250" s="139"/>
      <c r="B250" s="151"/>
      <c r="C250" s="72" t="s">
        <v>17</v>
      </c>
      <c r="D250" s="84" t="s">
        <v>28</v>
      </c>
      <c r="E250" s="74">
        <v>120</v>
      </c>
      <c r="F250" s="85">
        <v>0.6</v>
      </c>
      <c r="G250" s="79" t="s">
        <v>13</v>
      </c>
      <c r="H250" s="80">
        <f t="shared" ref="H250:H255" si="165">ROUND(E250/F250,0)</f>
        <v>200</v>
      </c>
      <c r="I250" s="89">
        <v>21</v>
      </c>
      <c r="J250" s="90">
        <f t="shared" ref="J250:J255" si="166">H250*I250</f>
        <v>4200</v>
      </c>
      <c r="K250" s="91">
        <f t="shared" ref="K250:K255" si="167">I250*1.95583</f>
        <v>41.072429999999997</v>
      </c>
      <c r="L250" s="92">
        <f t="shared" ref="L250:L255" si="168">H250*K250</f>
        <v>8214.485999999999</v>
      </c>
      <c r="N250" s="71">
        <f t="shared" si="152"/>
        <v>1.9558299999999997</v>
      </c>
    </row>
    <row r="251" spans="1:14" s="78" customFormat="1" ht="15.75" customHeight="1" x14ac:dyDescent="0.25">
      <c r="A251" s="139"/>
      <c r="B251" s="151"/>
      <c r="C251" s="72" t="s">
        <v>24</v>
      </c>
      <c r="D251" s="84" t="s">
        <v>28</v>
      </c>
      <c r="E251" s="74">
        <v>46</v>
      </c>
      <c r="F251" s="85">
        <v>0.6</v>
      </c>
      <c r="G251" s="79" t="s">
        <v>13</v>
      </c>
      <c r="H251" s="80">
        <f t="shared" si="165"/>
        <v>77</v>
      </c>
      <c r="I251" s="89">
        <v>21</v>
      </c>
      <c r="J251" s="90">
        <f t="shared" si="166"/>
        <v>1617</v>
      </c>
      <c r="K251" s="91">
        <f t="shared" si="167"/>
        <v>41.072429999999997</v>
      </c>
      <c r="L251" s="92">
        <f t="shared" si="168"/>
        <v>3162.5771099999997</v>
      </c>
      <c r="N251" s="71">
        <f t="shared" si="152"/>
        <v>1.9558299999999997</v>
      </c>
    </row>
    <row r="252" spans="1:14" s="78" customFormat="1" ht="15.75" customHeight="1" x14ac:dyDescent="0.25">
      <c r="A252" s="139"/>
      <c r="B252" s="151"/>
      <c r="C252" s="72" t="s">
        <v>26</v>
      </c>
      <c r="D252" s="84" t="s">
        <v>28</v>
      </c>
      <c r="E252" s="74">
        <v>11</v>
      </c>
      <c r="F252" s="85">
        <v>0.6</v>
      </c>
      <c r="G252" s="79" t="s">
        <v>13</v>
      </c>
      <c r="H252" s="80">
        <f t="shared" si="165"/>
        <v>18</v>
      </c>
      <c r="I252" s="89">
        <v>21</v>
      </c>
      <c r="J252" s="90">
        <f t="shared" si="166"/>
        <v>378</v>
      </c>
      <c r="K252" s="91">
        <f t="shared" si="167"/>
        <v>41.072429999999997</v>
      </c>
      <c r="L252" s="92">
        <f t="shared" si="168"/>
        <v>739.30373999999995</v>
      </c>
      <c r="N252" s="71">
        <f t="shared" si="152"/>
        <v>1.95583</v>
      </c>
    </row>
    <row r="253" spans="1:14" s="78" customFormat="1" ht="15.75" customHeight="1" x14ac:dyDescent="0.25">
      <c r="A253" s="139"/>
      <c r="B253" s="151"/>
      <c r="C253" s="72" t="s">
        <v>61</v>
      </c>
      <c r="D253" s="84" t="s">
        <v>28</v>
      </c>
      <c r="E253" s="74">
        <v>3</v>
      </c>
      <c r="F253" s="85">
        <v>0.6</v>
      </c>
      <c r="G253" s="79" t="s">
        <v>13</v>
      </c>
      <c r="H253" s="80">
        <f t="shared" si="165"/>
        <v>5</v>
      </c>
      <c r="I253" s="89">
        <v>21</v>
      </c>
      <c r="J253" s="90">
        <f t="shared" si="166"/>
        <v>105</v>
      </c>
      <c r="K253" s="91">
        <f t="shared" si="167"/>
        <v>41.072429999999997</v>
      </c>
      <c r="L253" s="92">
        <f t="shared" si="168"/>
        <v>205.36214999999999</v>
      </c>
      <c r="N253" s="71">
        <f t="shared" si="152"/>
        <v>1.95583</v>
      </c>
    </row>
    <row r="254" spans="1:14" s="78" customFormat="1" ht="15.75" customHeight="1" x14ac:dyDescent="0.25">
      <c r="A254" s="139"/>
      <c r="B254" s="151"/>
      <c r="C254" s="72" t="s">
        <v>40</v>
      </c>
      <c r="D254" s="84" t="s">
        <v>28</v>
      </c>
      <c r="E254" s="74">
        <v>2</v>
      </c>
      <c r="F254" s="85">
        <v>0.6</v>
      </c>
      <c r="G254" s="79" t="s">
        <v>13</v>
      </c>
      <c r="H254" s="80">
        <f t="shared" si="165"/>
        <v>3</v>
      </c>
      <c r="I254" s="89">
        <v>14</v>
      </c>
      <c r="J254" s="90">
        <f t="shared" si="166"/>
        <v>42</v>
      </c>
      <c r="K254" s="91">
        <f t="shared" si="167"/>
        <v>27.381619999999998</v>
      </c>
      <c r="L254" s="92">
        <f t="shared" si="168"/>
        <v>82.144859999999994</v>
      </c>
      <c r="N254" s="71">
        <f t="shared" si="152"/>
        <v>1.95583</v>
      </c>
    </row>
    <row r="255" spans="1:14" s="78" customFormat="1" ht="15.75" customHeight="1" x14ac:dyDescent="0.25">
      <c r="A255" s="139"/>
      <c r="B255" s="151"/>
      <c r="C255" s="72" t="s">
        <v>39</v>
      </c>
      <c r="D255" s="84" t="s">
        <v>28</v>
      </c>
      <c r="E255" s="74">
        <v>13</v>
      </c>
      <c r="F255" s="85">
        <v>0.6</v>
      </c>
      <c r="G255" s="79" t="s">
        <v>13</v>
      </c>
      <c r="H255" s="80">
        <f t="shared" si="165"/>
        <v>22</v>
      </c>
      <c r="I255" s="89">
        <v>21</v>
      </c>
      <c r="J255" s="90">
        <f t="shared" si="166"/>
        <v>462</v>
      </c>
      <c r="K255" s="91">
        <f t="shared" si="167"/>
        <v>41.072429999999997</v>
      </c>
      <c r="L255" s="92">
        <f t="shared" si="168"/>
        <v>903.59345999999994</v>
      </c>
      <c r="N255" s="71">
        <f t="shared" si="152"/>
        <v>1.95583</v>
      </c>
    </row>
    <row r="256" spans="1:14" s="78" customFormat="1" ht="12.75" customHeight="1" x14ac:dyDescent="0.25">
      <c r="A256" s="139"/>
      <c r="B256" s="151"/>
      <c r="C256" s="81"/>
      <c r="D256" s="82" t="s">
        <v>25</v>
      </c>
      <c r="E256" s="74">
        <f>SUM(E250:E255)</f>
        <v>195</v>
      </c>
      <c r="F256" s="85"/>
      <c r="G256" s="79"/>
      <c r="H256" s="83">
        <f>SUM(H250:H255)</f>
        <v>325</v>
      </c>
      <c r="I256" s="98"/>
      <c r="J256" s="99">
        <f>SUM(J250:J255)</f>
        <v>6804</v>
      </c>
      <c r="K256" s="100"/>
      <c r="L256" s="101">
        <f>SUM(L250:L255)</f>
        <v>13307.46732</v>
      </c>
      <c r="N256" s="71">
        <f t="shared" si="152"/>
        <v>1.95583</v>
      </c>
    </row>
    <row r="257" spans="1:14" s="78" customFormat="1" ht="15.75" customHeight="1" x14ac:dyDescent="0.25">
      <c r="A257" s="139"/>
      <c r="B257" s="151"/>
      <c r="C257" s="72" t="s">
        <v>17</v>
      </c>
      <c r="D257" s="84" t="s">
        <v>16</v>
      </c>
      <c r="E257" s="74">
        <v>120</v>
      </c>
      <c r="F257" s="85">
        <v>0.55000000000000004</v>
      </c>
      <c r="G257" s="79" t="s">
        <v>13</v>
      </c>
      <c r="H257" s="80">
        <f t="shared" ref="H257:H262" si="169">ROUND(E257/F257,0)</f>
        <v>218</v>
      </c>
      <c r="I257" s="89">
        <v>21</v>
      </c>
      <c r="J257" s="90">
        <f t="shared" ref="J257:J262" si="170">H257*I257</f>
        <v>4578</v>
      </c>
      <c r="K257" s="91">
        <f t="shared" ref="K257:K262" si="171">I257*1.95583</f>
        <v>41.072429999999997</v>
      </c>
      <c r="L257" s="92">
        <f t="shared" ref="L257:L262" si="172">H257*K257</f>
        <v>8953.7897400000002</v>
      </c>
      <c r="N257" s="71">
        <f t="shared" si="152"/>
        <v>1.95583</v>
      </c>
    </row>
    <row r="258" spans="1:14" s="78" customFormat="1" ht="15.75" customHeight="1" x14ac:dyDescent="0.25">
      <c r="A258" s="139"/>
      <c r="B258" s="151"/>
      <c r="C258" s="72" t="s">
        <v>24</v>
      </c>
      <c r="D258" s="84" t="s">
        <v>16</v>
      </c>
      <c r="E258" s="74">
        <v>47</v>
      </c>
      <c r="F258" s="85">
        <v>0.55000000000000004</v>
      </c>
      <c r="G258" s="79" t="s">
        <v>13</v>
      </c>
      <c r="H258" s="80">
        <f t="shared" si="169"/>
        <v>85</v>
      </c>
      <c r="I258" s="89">
        <v>21</v>
      </c>
      <c r="J258" s="90">
        <f t="shared" si="170"/>
        <v>1785</v>
      </c>
      <c r="K258" s="91">
        <f t="shared" si="171"/>
        <v>41.072429999999997</v>
      </c>
      <c r="L258" s="92">
        <f t="shared" si="172"/>
        <v>3491.1565499999997</v>
      </c>
      <c r="N258" s="71">
        <f t="shared" si="152"/>
        <v>1.9558299999999997</v>
      </c>
    </row>
    <row r="259" spans="1:14" s="78" customFormat="1" ht="15.75" customHeight="1" x14ac:dyDescent="0.25">
      <c r="A259" s="139"/>
      <c r="B259" s="151"/>
      <c r="C259" s="72" t="s">
        <v>26</v>
      </c>
      <c r="D259" s="84" t="s">
        <v>16</v>
      </c>
      <c r="E259" s="74">
        <v>12</v>
      </c>
      <c r="F259" s="85">
        <v>0.55000000000000004</v>
      </c>
      <c r="G259" s="79" t="s">
        <v>13</v>
      </c>
      <c r="H259" s="80">
        <f t="shared" si="169"/>
        <v>22</v>
      </c>
      <c r="I259" s="89">
        <v>21</v>
      </c>
      <c r="J259" s="90">
        <f t="shared" si="170"/>
        <v>462</v>
      </c>
      <c r="K259" s="91">
        <f t="shared" si="171"/>
        <v>41.072429999999997</v>
      </c>
      <c r="L259" s="92">
        <f t="shared" si="172"/>
        <v>903.59345999999994</v>
      </c>
      <c r="N259" s="71">
        <f t="shared" si="152"/>
        <v>1.95583</v>
      </c>
    </row>
    <row r="260" spans="1:14" s="78" customFormat="1" ht="15.75" customHeight="1" x14ac:dyDescent="0.25">
      <c r="A260" s="139"/>
      <c r="B260" s="151"/>
      <c r="C260" s="72" t="s">
        <v>61</v>
      </c>
      <c r="D260" s="84" t="s">
        <v>16</v>
      </c>
      <c r="E260" s="74">
        <v>4</v>
      </c>
      <c r="F260" s="85">
        <v>0.55000000000000004</v>
      </c>
      <c r="G260" s="79" t="s">
        <v>13</v>
      </c>
      <c r="H260" s="80">
        <f t="shared" si="169"/>
        <v>7</v>
      </c>
      <c r="I260" s="89">
        <v>21</v>
      </c>
      <c r="J260" s="90">
        <f t="shared" si="170"/>
        <v>147</v>
      </c>
      <c r="K260" s="91">
        <f t="shared" si="171"/>
        <v>41.072429999999997</v>
      </c>
      <c r="L260" s="92">
        <f t="shared" si="172"/>
        <v>287.50700999999998</v>
      </c>
      <c r="N260" s="71">
        <f t="shared" si="152"/>
        <v>1.95583</v>
      </c>
    </row>
    <row r="261" spans="1:14" s="78" customFormat="1" ht="15.75" customHeight="1" x14ac:dyDescent="0.25">
      <c r="A261" s="139"/>
      <c r="B261" s="151"/>
      <c r="C261" s="72" t="s">
        <v>40</v>
      </c>
      <c r="D261" s="84" t="s">
        <v>16</v>
      </c>
      <c r="E261" s="74">
        <v>2</v>
      </c>
      <c r="F261" s="85">
        <v>0.55000000000000004</v>
      </c>
      <c r="G261" s="79" t="s">
        <v>13</v>
      </c>
      <c r="H261" s="80">
        <f t="shared" si="169"/>
        <v>4</v>
      </c>
      <c r="I261" s="89">
        <v>14</v>
      </c>
      <c r="J261" s="90">
        <f t="shared" si="170"/>
        <v>56</v>
      </c>
      <c r="K261" s="91">
        <f t="shared" si="171"/>
        <v>27.381619999999998</v>
      </c>
      <c r="L261" s="92">
        <f t="shared" si="172"/>
        <v>109.52647999999999</v>
      </c>
      <c r="N261" s="71">
        <f t="shared" si="152"/>
        <v>1.95583</v>
      </c>
    </row>
    <row r="262" spans="1:14" s="78" customFormat="1" ht="15.75" customHeight="1" x14ac:dyDescent="0.25">
      <c r="A262" s="139"/>
      <c r="B262" s="151"/>
      <c r="C262" s="72" t="s">
        <v>39</v>
      </c>
      <c r="D262" s="84" t="s">
        <v>16</v>
      </c>
      <c r="E262" s="74">
        <v>13</v>
      </c>
      <c r="F262" s="85">
        <v>0.55000000000000004</v>
      </c>
      <c r="G262" s="79" t="s">
        <v>13</v>
      </c>
      <c r="H262" s="80">
        <f t="shared" si="169"/>
        <v>24</v>
      </c>
      <c r="I262" s="89">
        <v>21</v>
      </c>
      <c r="J262" s="90">
        <f t="shared" si="170"/>
        <v>504</v>
      </c>
      <c r="K262" s="91">
        <f t="shared" si="171"/>
        <v>41.072429999999997</v>
      </c>
      <c r="L262" s="92">
        <f t="shared" si="172"/>
        <v>985.73831999999993</v>
      </c>
      <c r="N262" s="71">
        <f t="shared" si="152"/>
        <v>1.95583</v>
      </c>
    </row>
    <row r="263" spans="1:14" s="78" customFormat="1" ht="12.75" customHeight="1" x14ac:dyDescent="0.25">
      <c r="A263" s="139"/>
      <c r="B263" s="151"/>
      <c r="C263" s="81"/>
      <c r="D263" s="82" t="s">
        <v>25</v>
      </c>
      <c r="E263" s="74">
        <f>SUM(E257:E262)</f>
        <v>198</v>
      </c>
      <c r="F263" s="75"/>
      <c r="G263" s="79"/>
      <c r="H263" s="83">
        <f>SUM(H257:H262)</f>
        <v>360</v>
      </c>
      <c r="I263" s="98"/>
      <c r="J263" s="99">
        <f>SUM(J257:J262)</f>
        <v>7532</v>
      </c>
      <c r="K263" s="100"/>
      <c r="L263" s="101">
        <f>SUM(L257:L262)</f>
        <v>14731.31156</v>
      </c>
      <c r="N263" s="71">
        <f t="shared" si="152"/>
        <v>1.95583</v>
      </c>
    </row>
    <row r="264" spans="1:14" s="78" customFormat="1" ht="13.5" customHeight="1" x14ac:dyDescent="0.3">
      <c r="A264" s="139"/>
      <c r="B264" s="142"/>
      <c r="C264" s="145" t="s">
        <v>63</v>
      </c>
      <c r="D264" s="146"/>
      <c r="E264" s="86">
        <f>SUM(E263,E235,E214,E256,,E242,E221,E249,E228)</f>
        <v>571</v>
      </c>
      <c r="F264" s="87"/>
      <c r="G264" s="88"/>
      <c r="H264" s="63"/>
      <c r="I264" s="98"/>
      <c r="J264" s="102">
        <f>SUM(J263,J235,J214,J256,,J242,J221,J249,J228)</f>
        <v>22208</v>
      </c>
      <c r="K264" s="100"/>
      <c r="L264" s="103">
        <f>SUM(L263,L235,L214,L256,,L242,L221,L249,L228)</f>
        <v>43435.072639999999</v>
      </c>
      <c r="N264" s="71">
        <f t="shared" si="152"/>
        <v>1.95583</v>
      </c>
    </row>
    <row r="265" spans="1:14" s="78" customFormat="1" ht="15.75" customHeight="1" x14ac:dyDescent="0.25">
      <c r="A265" s="139"/>
      <c r="B265" s="142" t="s">
        <v>66</v>
      </c>
      <c r="C265" s="72" t="s">
        <v>24</v>
      </c>
      <c r="D265" s="73" t="s">
        <v>10</v>
      </c>
      <c r="E265" s="74">
        <v>0</v>
      </c>
      <c r="F265" s="75"/>
      <c r="G265" s="76" t="s">
        <v>11</v>
      </c>
      <c r="H265" s="77">
        <f>E265</f>
        <v>0</v>
      </c>
      <c r="I265" s="89">
        <v>48</v>
      </c>
      <c r="J265" s="90">
        <f t="shared" ref="J265:J267" si="173">H265*I265</f>
        <v>0</v>
      </c>
      <c r="K265" s="91">
        <f t="shared" ref="K265:K267" si="174">I265*1.95583</f>
        <v>93.879840000000002</v>
      </c>
      <c r="L265" s="92">
        <f t="shared" ref="L265:L267" si="175">H265*K265</f>
        <v>0</v>
      </c>
      <c r="N265" s="71" t="e">
        <f t="shared" si="152"/>
        <v>#DIV/0!</v>
      </c>
    </row>
    <row r="266" spans="1:14" s="78" customFormat="1" ht="15.75" customHeight="1" x14ac:dyDescent="0.25">
      <c r="A266" s="139"/>
      <c r="B266" s="141"/>
      <c r="C266" s="72" t="s">
        <v>26</v>
      </c>
      <c r="D266" s="73" t="s">
        <v>10</v>
      </c>
      <c r="E266" s="74">
        <v>0</v>
      </c>
      <c r="F266" s="75"/>
      <c r="G266" s="79" t="s">
        <v>11</v>
      </c>
      <c r="H266" s="80">
        <f>E266</f>
        <v>0</v>
      </c>
      <c r="I266" s="89">
        <v>46</v>
      </c>
      <c r="J266" s="90">
        <f t="shared" si="173"/>
        <v>0</v>
      </c>
      <c r="K266" s="91">
        <f t="shared" si="174"/>
        <v>89.968180000000004</v>
      </c>
      <c r="L266" s="92">
        <f t="shared" si="175"/>
        <v>0</v>
      </c>
      <c r="N266" s="71" t="e">
        <f t="shared" si="152"/>
        <v>#DIV/0!</v>
      </c>
    </row>
    <row r="267" spans="1:14" s="78" customFormat="1" ht="15.75" customHeight="1" x14ac:dyDescent="0.25">
      <c r="A267" s="139"/>
      <c r="B267" s="141"/>
      <c r="C267" s="72" t="s">
        <v>17</v>
      </c>
      <c r="D267" s="73" t="s">
        <v>10</v>
      </c>
      <c r="E267" s="74">
        <v>0</v>
      </c>
      <c r="F267" s="75"/>
      <c r="G267" s="79" t="s">
        <v>11</v>
      </c>
      <c r="H267" s="80">
        <f>E267</f>
        <v>0</v>
      </c>
      <c r="I267" s="89">
        <v>48</v>
      </c>
      <c r="J267" s="90">
        <f t="shared" si="173"/>
        <v>0</v>
      </c>
      <c r="K267" s="91">
        <f t="shared" si="174"/>
        <v>93.879840000000002</v>
      </c>
      <c r="L267" s="92">
        <f t="shared" si="175"/>
        <v>0</v>
      </c>
      <c r="N267" s="71" t="e">
        <f t="shared" si="152"/>
        <v>#DIV/0!</v>
      </c>
    </row>
    <row r="268" spans="1:14" s="78" customFormat="1" ht="12.75" customHeight="1" x14ac:dyDescent="0.25">
      <c r="A268" s="139"/>
      <c r="B268" s="141"/>
      <c r="C268" s="81"/>
      <c r="D268" s="82" t="s">
        <v>25</v>
      </c>
      <c r="E268" s="74">
        <f>SUM(E265:E267)</f>
        <v>0</v>
      </c>
      <c r="F268" s="75"/>
      <c r="G268" s="79"/>
      <c r="H268" s="83">
        <f>SUM(H265:H267)</f>
        <v>0</v>
      </c>
      <c r="I268" s="98"/>
      <c r="J268" s="99">
        <f>SUM(J265:J267)</f>
        <v>0</v>
      </c>
      <c r="K268" s="100"/>
      <c r="L268" s="101">
        <f>SUM(L265:L267)</f>
        <v>0</v>
      </c>
      <c r="N268" s="71" t="e">
        <f t="shared" si="152"/>
        <v>#DIV/0!</v>
      </c>
    </row>
    <row r="269" spans="1:14" s="78" customFormat="1" ht="15.75" customHeight="1" x14ac:dyDescent="0.25">
      <c r="A269" s="139"/>
      <c r="B269" s="141"/>
      <c r="C269" s="72" t="s">
        <v>24</v>
      </c>
      <c r="D269" s="73" t="s">
        <v>12</v>
      </c>
      <c r="E269" s="74">
        <v>0</v>
      </c>
      <c r="F269" s="75"/>
      <c r="G269" s="79" t="s">
        <v>11</v>
      </c>
      <c r="H269" s="80">
        <f>E269</f>
        <v>0</v>
      </c>
      <c r="I269" s="89">
        <v>43</v>
      </c>
      <c r="J269" s="90">
        <f t="shared" ref="J269:J271" si="176">H269*I269</f>
        <v>0</v>
      </c>
      <c r="K269" s="91">
        <f>I269*1.95583</f>
        <v>84.10069</v>
      </c>
      <c r="L269" s="92">
        <f>H269*K269</f>
        <v>0</v>
      </c>
      <c r="N269" s="71" t="e">
        <f t="shared" si="152"/>
        <v>#DIV/0!</v>
      </c>
    </row>
    <row r="270" spans="1:14" s="78" customFormat="1" ht="15.75" customHeight="1" x14ac:dyDescent="0.25">
      <c r="A270" s="139"/>
      <c r="B270" s="141"/>
      <c r="C270" s="72" t="s">
        <v>26</v>
      </c>
      <c r="D270" s="73" t="s">
        <v>12</v>
      </c>
      <c r="E270" s="74">
        <v>0</v>
      </c>
      <c r="F270" s="75"/>
      <c r="G270" s="79" t="s">
        <v>11</v>
      </c>
      <c r="H270" s="80">
        <f>E270</f>
        <v>0</v>
      </c>
      <c r="I270" s="89">
        <v>43</v>
      </c>
      <c r="J270" s="90">
        <f t="shared" si="176"/>
        <v>0</v>
      </c>
      <c r="K270" s="91">
        <f t="shared" ref="K270:K271" si="177">I270*1.95583</f>
        <v>84.10069</v>
      </c>
      <c r="L270" s="92">
        <f t="shared" ref="L270:L271" si="178">H270*K270</f>
        <v>0</v>
      </c>
      <c r="N270" s="71" t="e">
        <f t="shared" si="152"/>
        <v>#DIV/0!</v>
      </c>
    </row>
    <row r="271" spans="1:14" s="78" customFormat="1" ht="15.75" customHeight="1" x14ac:dyDescent="0.25">
      <c r="A271" s="139"/>
      <c r="B271" s="141"/>
      <c r="C271" s="72" t="s">
        <v>17</v>
      </c>
      <c r="D271" s="73" t="s">
        <v>12</v>
      </c>
      <c r="E271" s="74">
        <v>1</v>
      </c>
      <c r="F271" s="75"/>
      <c r="G271" s="79" t="s">
        <v>11</v>
      </c>
      <c r="H271" s="80">
        <f>E271</f>
        <v>1</v>
      </c>
      <c r="I271" s="89">
        <v>43</v>
      </c>
      <c r="J271" s="90">
        <f t="shared" si="176"/>
        <v>43</v>
      </c>
      <c r="K271" s="91">
        <f t="shared" si="177"/>
        <v>84.10069</v>
      </c>
      <c r="L271" s="92">
        <f t="shared" si="178"/>
        <v>84.10069</v>
      </c>
      <c r="N271" s="71">
        <f t="shared" si="152"/>
        <v>1.95583</v>
      </c>
    </row>
    <row r="272" spans="1:14" s="78" customFormat="1" ht="12.75" customHeight="1" x14ac:dyDescent="0.25">
      <c r="A272" s="139"/>
      <c r="B272" s="141"/>
      <c r="C272" s="81"/>
      <c r="D272" s="82" t="s">
        <v>25</v>
      </c>
      <c r="E272" s="74">
        <f>SUM(E269:E271)</f>
        <v>1</v>
      </c>
      <c r="F272" s="75"/>
      <c r="G272" s="79"/>
      <c r="H272" s="83">
        <f>SUM(H269:H271)</f>
        <v>1</v>
      </c>
      <c r="I272" s="98"/>
      <c r="J272" s="99">
        <f>SUM(J269:J271)</f>
        <v>43</v>
      </c>
      <c r="K272" s="100"/>
      <c r="L272" s="101">
        <f>SUM(L269:L271)</f>
        <v>84.10069</v>
      </c>
      <c r="N272" s="71">
        <f t="shared" si="152"/>
        <v>1.95583</v>
      </c>
    </row>
    <row r="273" spans="1:14" s="78" customFormat="1" ht="15.75" customHeight="1" x14ac:dyDescent="0.25">
      <c r="A273" s="139"/>
      <c r="B273" s="141"/>
      <c r="C273" s="72" t="s">
        <v>24</v>
      </c>
      <c r="D273" s="84" t="s">
        <v>37</v>
      </c>
      <c r="E273" s="74">
        <v>0</v>
      </c>
      <c r="F273" s="85">
        <v>0.6</v>
      </c>
      <c r="G273" s="79" t="s">
        <v>13</v>
      </c>
      <c r="H273" s="80">
        <f>ROUND(E273/F273,0)</f>
        <v>0</v>
      </c>
      <c r="I273" s="89">
        <v>25</v>
      </c>
      <c r="J273" s="90">
        <f t="shared" ref="J273:J275" si="179">H273*I273</f>
        <v>0</v>
      </c>
      <c r="K273" s="91">
        <f t="shared" ref="K273:K275" si="180">I273*1.95583</f>
        <v>48.89575</v>
      </c>
      <c r="L273" s="92">
        <f t="shared" ref="L273:L275" si="181">H273*K273</f>
        <v>0</v>
      </c>
      <c r="N273" s="71" t="e">
        <f t="shared" si="152"/>
        <v>#DIV/0!</v>
      </c>
    </row>
    <row r="274" spans="1:14" s="78" customFormat="1" ht="15.75" customHeight="1" x14ac:dyDescent="0.25">
      <c r="A274" s="139"/>
      <c r="B274" s="141"/>
      <c r="C274" s="72" t="s">
        <v>26</v>
      </c>
      <c r="D274" s="84" t="s">
        <v>37</v>
      </c>
      <c r="E274" s="74">
        <v>0</v>
      </c>
      <c r="F274" s="85">
        <v>0.6</v>
      </c>
      <c r="G274" s="79" t="s">
        <v>13</v>
      </c>
      <c r="H274" s="80">
        <f>ROUND(E274/F274,0)</f>
        <v>0</v>
      </c>
      <c r="I274" s="89">
        <v>25</v>
      </c>
      <c r="J274" s="90">
        <f t="shared" si="179"/>
        <v>0</v>
      </c>
      <c r="K274" s="91">
        <f t="shared" si="180"/>
        <v>48.89575</v>
      </c>
      <c r="L274" s="92">
        <f t="shared" si="181"/>
        <v>0</v>
      </c>
      <c r="N274" s="71" t="e">
        <f t="shared" si="152"/>
        <v>#DIV/0!</v>
      </c>
    </row>
    <row r="275" spans="1:14" s="78" customFormat="1" ht="15.75" customHeight="1" x14ac:dyDescent="0.25">
      <c r="A275" s="139"/>
      <c r="B275" s="141"/>
      <c r="C275" s="72" t="s">
        <v>17</v>
      </c>
      <c r="D275" s="84" t="s">
        <v>37</v>
      </c>
      <c r="E275" s="74">
        <v>1</v>
      </c>
      <c r="F275" s="85">
        <v>0.6</v>
      </c>
      <c r="G275" s="79" t="s">
        <v>13</v>
      </c>
      <c r="H275" s="80">
        <f>ROUND(E275/F275,0)</f>
        <v>2</v>
      </c>
      <c r="I275" s="89">
        <v>25</v>
      </c>
      <c r="J275" s="90">
        <f t="shared" si="179"/>
        <v>50</v>
      </c>
      <c r="K275" s="91">
        <f t="shared" si="180"/>
        <v>48.89575</v>
      </c>
      <c r="L275" s="92">
        <f t="shared" si="181"/>
        <v>97.791499999999999</v>
      </c>
      <c r="N275" s="71">
        <f t="shared" si="152"/>
        <v>1.95583</v>
      </c>
    </row>
    <row r="276" spans="1:14" s="78" customFormat="1" ht="12.75" customHeight="1" x14ac:dyDescent="0.25">
      <c r="A276" s="139"/>
      <c r="B276" s="141"/>
      <c r="C276" s="81"/>
      <c r="D276" s="82" t="s">
        <v>25</v>
      </c>
      <c r="E276" s="74">
        <f>SUM(E273:E275)</f>
        <v>1</v>
      </c>
      <c r="F276" s="85"/>
      <c r="G276" s="79"/>
      <c r="H276" s="83">
        <f>SUM(H273:H275)</f>
        <v>2</v>
      </c>
      <c r="I276" s="98"/>
      <c r="J276" s="99">
        <f>SUM(J273:J275)</f>
        <v>50</v>
      </c>
      <c r="K276" s="100"/>
      <c r="L276" s="101">
        <f>SUM(L273:L275)</f>
        <v>97.791499999999999</v>
      </c>
      <c r="N276" s="71">
        <f t="shared" si="152"/>
        <v>1.95583</v>
      </c>
    </row>
    <row r="277" spans="1:14" s="78" customFormat="1" ht="15.75" customHeight="1" x14ac:dyDescent="0.25">
      <c r="A277" s="139"/>
      <c r="B277" s="141"/>
      <c r="C277" s="72" t="s">
        <v>24</v>
      </c>
      <c r="D277" s="84" t="s">
        <v>14</v>
      </c>
      <c r="E277" s="74">
        <v>0</v>
      </c>
      <c r="F277" s="85">
        <v>0.6</v>
      </c>
      <c r="G277" s="79" t="s">
        <v>13</v>
      </c>
      <c r="H277" s="80">
        <f>ROUND(E277/F277,0)</f>
        <v>0</v>
      </c>
      <c r="I277" s="89">
        <v>23</v>
      </c>
      <c r="J277" s="90">
        <f t="shared" ref="J277:J279" si="182">H277*I277</f>
        <v>0</v>
      </c>
      <c r="K277" s="91">
        <f t="shared" ref="K277:K279" si="183">I277*1.95583</f>
        <v>44.984090000000002</v>
      </c>
      <c r="L277" s="92">
        <f t="shared" ref="L277:L279" si="184">H277*K277</f>
        <v>0</v>
      </c>
      <c r="N277" s="71" t="e">
        <f t="shared" si="152"/>
        <v>#DIV/0!</v>
      </c>
    </row>
    <row r="278" spans="1:14" s="78" customFormat="1" ht="15.75" customHeight="1" x14ac:dyDescent="0.25">
      <c r="A278" s="139"/>
      <c r="B278" s="141"/>
      <c r="C278" s="72" t="s">
        <v>26</v>
      </c>
      <c r="D278" s="84" t="s">
        <v>14</v>
      </c>
      <c r="E278" s="74">
        <v>0</v>
      </c>
      <c r="F278" s="85">
        <v>0.6</v>
      </c>
      <c r="G278" s="79" t="s">
        <v>13</v>
      </c>
      <c r="H278" s="80">
        <f>ROUND(E278/F278,0)</f>
        <v>0</v>
      </c>
      <c r="I278" s="89">
        <v>23</v>
      </c>
      <c r="J278" s="90">
        <f t="shared" si="182"/>
        <v>0</v>
      </c>
      <c r="K278" s="91">
        <f t="shared" si="183"/>
        <v>44.984090000000002</v>
      </c>
      <c r="L278" s="92">
        <f t="shared" si="184"/>
        <v>0</v>
      </c>
      <c r="N278" s="71" t="e">
        <f t="shared" si="152"/>
        <v>#DIV/0!</v>
      </c>
    </row>
    <row r="279" spans="1:14" s="78" customFormat="1" ht="15.75" customHeight="1" x14ac:dyDescent="0.25">
      <c r="A279" s="139"/>
      <c r="B279" s="141"/>
      <c r="C279" s="72" t="s">
        <v>17</v>
      </c>
      <c r="D279" s="84" t="s">
        <v>14</v>
      </c>
      <c r="E279" s="74">
        <v>0</v>
      </c>
      <c r="F279" s="85">
        <v>0.6</v>
      </c>
      <c r="G279" s="79" t="s">
        <v>13</v>
      </c>
      <c r="H279" s="80">
        <f>ROUND(E279/F279,0)</f>
        <v>0</v>
      </c>
      <c r="I279" s="89">
        <v>23</v>
      </c>
      <c r="J279" s="90">
        <f t="shared" si="182"/>
        <v>0</v>
      </c>
      <c r="K279" s="91">
        <f t="shared" si="183"/>
        <v>44.984090000000002</v>
      </c>
      <c r="L279" s="92">
        <f t="shared" si="184"/>
        <v>0</v>
      </c>
      <c r="N279" s="71" t="e">
        <f t="shared" si="152"/>
        <v>#DIV/0!</v>
      </c>
    </row>
    <row r="280" spans="1:14" s="78" customFormat="1" ht="12.75" customHeight="1" x14ac:dyDescent="0.25">
      <c r="A280" s="139"/>
      <c r="B280" s="141"/>
      <c r="C280" s="81"/>
      <c r="D280" s="82" t="s">
        <v>25</v>
      </c>
      <c r="E280" s="74">
        <f>SUM(E277:E279)</f>
        <v>0</v>
      </c>
      <c r="F280" s="85"/>
      <c r="G280" s="79"/>
      <c r="H280" s="83">
        <f>SUM(H277:H279)</f>
        <v>0</v>
      </c>
      <c r="I280" s="98"/>
      <c r="J280" s="99">
        <f>SUM(J277:J279)</f>
        <v>0</v>
      </c>
      <c r="K280" s="100"/>
      <c r="L280" s="101">
        <f>SUM(L277:L279)</f>
        <v>0</v>
      </c>
      <c r="N280" s="71" t="e">
        <f t="shared" si="152"/>
        <v>#DIV/0!</v>
      </c>
    </row>
    <row r="281" spans="1:14" s="78" customFormat="1" ht="15.75" customHeight="1" x14ac:dyDescent="0.25">
      <c r="A281" s="139"/>
      <c r="B281" s="141"/>
      <c r="C281" s="72" t="s">
        <v>24</v>
      </c>
      <c r="D281" s="84" t="s">
        <v>15</v>
      </c>
      <c r="E281" s="74">
        <v>0</v>
      </c>
      <c r="F281" s="85">
        <v>0.6</v>
      </c>
      <c r="G281" s="79" t="s">
        <v>13</v>
      </c>
      <c r="H281" s="80">
        <f>ROUND(E281/F281,0)</f>
        <v>0</v>
      </c>
      <c r="I281" s="89">
        <v>21</v>
      </c>
      <c r="J281" s="90">
        <f t="shared" ref="J281:J283" si="185">H281*I281</f>
        <v>0</v>
      </c>
      <c r="K281" s="91">
        <f t="shared" ref="K281:K283" si="186">I281*1.95583</f>
        <v>41.072429999999997</v>
      </c>
      <c r="L281" s="92">
        <f t="shared" ref="L281:L283" si="187">H281*K281</f>
        <v>0</v>
      </c>
      <c r="N281" s="71" t="e">
        <f t="shared" si="152"/>
        <v>#DIV/0!</v>
      </c>
    </row>
    <row r="282" spans="1:14" s="78" customFormat="1" ht="15.75" customHeight="1" x14ac:dyDescent="0.25">
      <c r="A282" s="139"/>
      <c r="B282" s="141"/>
      <c r="C282" s="72" t="s">
        <v>26</v>
      </c>
      <c r="D282" s="84" t="s">
        <v>15</v>
      </c>
      <c r="E282" s="74">
        <v>0</v>
      </c>
      <c r="F282" s="85">
        <v>0.6</v>
      </c>
      <c r="G282" s="79" t="s">
        <v>13</v>
      </c>
      <c r="H282" s="80">
        <f>ROUND(E282/F282,0)</f>
        <v>0</v>
      </c>
      <c r="I282" s="89">
        <v>21</v>
      </c>
      <c r="J282" s="90">
        <f t="shared" si="185"/>
        <v>0</v>
      </c>
      <c r="K282" s="91">
        <f t="shared" si="186"/>
        <v>41.072429999999997</v>
      </c>
      <c r="L282" s="92">
        <f t="shared" si="187"/>
        <v>0</v>
      </c>
      <c r="N282" s="71" t="e">
        <f t="shared" si="152"/>
        <v>#DIV/0!</v>
      </c>
    </row>
    <row r="283" spans="1:14" s="78" customFormat="1" ht="15.75" customHeight="1" x14ac:dyDescent="0.25">
      <c r="A283" s="139"/>
      <c r="B283" s="141"/>
      <c r="C283" s="72" t="s">
        <v>17</v>
      </c>
      <c r="D283" s="84" t="s">
        <v>15</v>
      </c>
      <c r="E283" s="74">
        <v>0</v>
      </c>
      <c r="F283" s="85">
        <v>0.6</v>
      </c>
      <c r="G283" s="79" t="s">
        <v>13</v>
      </c>
      <c r="H283" s="80">
        <f>ROUND(E283/F283,0)</f>
        <v>0</v>
      </c>
      <c r="I283" s="89">
        <v>21</v>
      </c>
      <c r="J283" s="90">
        <f t="shared" si="185"/>
        <v>0</v>
      </c>
      <c r="K283" s="91">
        <f t="shared" si="186"/>
        <v>41.072429999999997</v>
      </c>
      <c r="L283" s="92">
        <f t="shared" si="187"/>
        <v>0</v>
      </c>
      <c r="N283" s="71" t="e">
        <f t="shared" si="152"/>
        <v>#DIV/0!</v>
      </c>
    </row>
    <row r="284" spans="1:14" s="78" customFormat="1" ht="12.75" customHeight="1" x14ac:dyDescent="0.25">
      <c r="A284" s="139"/>
      <c r="B284" s="141"/>
      <c r="C284" s="81"/>
      <c r="D284" s="82" t="s">
        <v>25</v>
      </c>
      <c r="E284" s="74">
        <f>SUM(E281:E283)</f>
        <v>0</v>
      </c>
      <c r="F284" s="85"/>
      <c r="G284" s="79"/>
      <c r="H284" s="83">
        <f>SUM(H281:H283)</f>
        <v>0</v>
      </c>
      <c r="I284" s="98"/>
      <c r="J284" s="99">
        <f>SUM(J281:J283)</f>
        <v>0</v>
      </c>
      <c r="K284" s="100"/>
      <c r="L284" s="101">
        <f>SUM(L281:L283)</f>
        <v>0</v>
      </c>
      <c r="N284" s="71" t="e">
        <f t="shared" si="152"/>
        <v>#DIV/0!</v>
      </c>
    </row>
    <row r="285" spans="1:14" s="78" customFormat="1" ht="15.75" customHeight="1" x14ac:dyDescent="0.25">
      <c r="A285" s="139"/>
      <c r="B285" s="141"/>
      <c r="C285" s="72" t="s">
        <v>24</v>
      </c>
      <c r="D285" s="73" t="s">
        <v>38</v>
      </c>
      <c r="E285" s="74">
        <v>0</v>
      </c>
      <c r="F285" s="75"/>
      <c r="G285" s="79" t="s">
        <v>11</v>
      </c>
      <c r="H285" s="80">
        <f>E285</f>
        <v>0</v>
      </c>
      <c r="I285" s="89">
        <v>41</v>
      </c>
      <c r="J285" s="90">
        <f t="shared" ref="J285:J287" si="188">H285*I285</f>
        <v>0</v>
      </c>
      <c r="K285" s="91">
        <f t="shared" ref="K285:K287" si="189">I285*1.95583</f>
        <v>80.189030000000002</v>
      </c>
      <c r="L285" s="92">
        <f t="shared" ref="L285:L287" si="190">H285*K285</f>
        <v>0</v>
      </c>
      <c r="N285" s="71" t="e">
        <f t="shared" si="152"/>
        <v>#DIV/0!</v>
      </c>
    </row>
    <row r="286" spans="1:14" s="78" customFormat="1" ht="15.75" customHeight="1" x14ac:dyDescent="0.25">
      <c r="A286" s="139"/>
      <c r="B286" s="141"/>
      <c r="C286" s="72" t="s">
        <v>26</v>
      </c>
      <c r="D286" s="73" t="s">
        <v>38</v>
      </c>
      <c r="E286" s="74">
        <v>0</v>
      </c>
      <c r="F286" s="75"/>
      <c r="G286" s="79" t="s">
        <v>11</v>
      </c>
      <c r="H286" s="80">
        <f>E286</f>
        <v>0</v>
      </c>
      <c r="I286" s="89">
        <v>41</v>
      </c>
      <c r="J286" s="90">
        <f t="shared" si="188"/>
        <v>0</v>
      </c>
      <c r="K286" s="91">
        <f t="shared" si="189"/>
        <v>80.189030000000002</v>
      </c>
      <c r="L286" s="92">
        <f t="shared" si="190"/>
        <v>0</v>
      </c>
      <c r="N286" s="71" t="e">
        <f t="shared" si="152"/>
        <v>#DIV/0!</v>
      </c>
    </row>
    <row r="287" spans="1:14" s="78" customFormat="1" ht="15.75" customHeight="1" x14ac:dyDescent="0.25">
      <c r="A287" s="139"/>
      <c r="B287" s="141"/>
      <c r="C287" s="72" t="s">
        <v>17</v>
      </c>
      <c r="D287" s="73" t="s">
        <v>38</v>
      </c>
      <c r="E287" s="74">
        <v>1</v>
      </c>
      <c r="F287" s="75"/>
      <c r="G287" s="79" t="s">
        <v>11</v>
      </c>
      <c r="H287" s="80">
        <f>E287</f>
        <v>1</v>
      </c>
      <c r="I287" s="89">
        <v>41</v>
      </c>
      <c r="J287" s="90">
        <f t="shared" si="188"/>
        <v>41</v>
      </c>
      <c r="K287" s="91">
        <f t="shared" si="189"/>
        <v>80.189030000000002</v>
      </c>
      <c r="L287" s="92">
        <f t="shared" si="190"/>
        <v>80.189030000000002</v>
      </c>
      <c r="N287" s="71">
        <f t="shared" si="152"/>
        <v>1.95583</v>
      </c>
    </row>
    <row r="288" spans="1:14" s="78" customFormat="1" ht="12.75" customHeight="1" x14ac:dyDescent="0.25">
      <c r="A288" s="139"/>
      <c r="B288" s="141"/>
      <c r="C288" s="81"/>
      <c r="D288" s="82" t="s">
        <v>25</v>
      </c>
      <c r="E288" s="74">
        <f>SUM(E285:E287)</f>
        <v>1</v>
      </c>
      <c r="F288" s="75"/>
      <c r="G288" s="79"/>
      <c r="H288" s="83">
        <f>SUM(H285:H287)</f>
        <v>1</v>
      </c>
      <c r="I288" s="98"/>
      <c r="J288" s="99">
        <f>SUM(J285:J287)</f>
        <v>41</v>
      </c>
      <c r="K288" s="100"/>
      <c r="L288" s="101">
        <f>SUM(L285:L287)</f>
        <v>80.189030000000002</v>
      </c>
      <c r="N288" s="71">
        <f t="shared" si="152"/>
        <v>1.95583</v>
      </c>
    </row>
    <row r="289" spans="1:15" s="78" customFormat="1" ht="15.75" customHeight="1" x14ac:dyDescent="0.25">
      <c r="A289" s="139"/>
      <c r="B289" s="141"/>
      <c r="C289" s="72" t="s">
        <v>24</v>
      </c>
      <c r="D289" s="84" t="s">
        <v>28</v>
      </c>
      <c r="E289" s="74">
        <v>85</v>
      </c>
      <c r="F289" s="85">
        <v>0.6</v>
      </c>
      <c r="G289" s="79" t="s">
        <v>13</v>
      </c>
      <c r="H289" s="80">
        <f>ROUND(E289/F289,0)</f>
        <v>142</v>
      </c>
      <c r="I289" s="89">
        <v>21</v>
      </c>
      <c r="J289" s="90">
        <f t="shared" ref="J289:J291" si="191">H289*I289</f>
        <v>2982</v>
      </c>
      <c r="K289" s="91">
        <f t="shared" ref="K289:K291" si="192">I289*1.95583</f>
        <v>41.072429999999997</v>
      </c>
      <c r="L289" s="92">
        <f t="shared" ref="L289:L291" si="193">H289*K289</f>
        <v>5832.2850599999992</v>
      </c>
      <c r="N289" s="71">
        <f t="shared" si="152"/>
        <v>1.9558299999999997</v>
      </c>
    </row>
    <row r="290" spans="1:15" s="78" customFormat="1" ht="15.75" customHeight="1" x14ac:dyDescent="0.25">
      <c r="A290" s="139"/>
      <c r="B290" s="141"/>
      <c r="C290" s="72" t="s">
        <v>26</v>
      </c>
      <c r="D290" s="84" t="s">
        <v>28</v>
      </c>
      <c r="E290" s="74">
        <v>30</v>
      </c>
      <c r="F290" s="85">
        <v>0.6</v>
      </c>
      <c r="G290" s="79" t="s">
        <v>13</v>
      </c>
      <c r="H290" s="80">
        <f>ROUND(E290/F290,0)</f>
        <v>50</v>
      </c>
      <c r="I290" s="89">
        <v>21</v>
      </c>
      <c r="J290" s="90">
        <f t="shared" si="191"/>
        <v>1050</v>
      </c>
      <c r="K290" s="91">
        <f t="shared" si="192"/>
        <v>41.072429999999997</v>
      </c>
      <c r="L290" s="92">
        <f t="shared" si="193"/>
        <v>2053.6214999999997</v>
      </c>
      <c r="N290" s="71">
        <f t="shared" si="152"/>
        <v>1.9558299999999997</v>
      </c>
    </row>
    <row r="291" spans="1:15" s="78" customFormat="1" ht="15.75" customHeight="1" x14ac:dyDescent="0.25">
      <c r="A291" s="139"/>
      <c r="B291" s="141"/>
      <c r="C291" s="72" t="s">
        <v>17</v>
      </c>
      <c r="D291" s="84" t="s">
        <v>28</v>
      </c>
      <c r="E291" s="74">
        <v>10</v>
      </c>
      <c r="F291" s="85">
        <v>0.6</v>
      </c>
      <c r="G291" s="79" t="s">
        <v>13</v>
      </c>
      <c r="H291" s="80">
        <f>ROUND(E291/F291,0)</f>
        <v>17</v>
      </c>
      <c r="I291" s="89">
        <v>21</v>
      </c>
      <c r="J291" s="90">
        <f t="shared" si="191"/>
        <v>357</v>
      </c>
      <c r="K291" s="91">
        <f t="shared" si="192"/>
        <v>41.072429999999997</v>
      </c>
      <c r="L291" s="92">
        <f t="shared" si="193"/>
        <v>698.23130999999989</v>
      </c>
      <c r="N291" s="71">
        <f t="shared" ref="N291:N298" si="194">L291/J291</f>
        <v>1.9558299999999997</v>
      </c>
    </row>
    <row r="292" spans="1:15" s="78" customFormat="1" ht="12.75" customHeight="1" x14ac:dyDescent="0.25">
      <c r="A292" s="139"/>
      <c r="B292" s="141"/>
      <c r="C292" s="81"/>
      <c r="D292" s="82" t="s">
        <v>25</v>
      </c>
      <c r="E292" s="74">
        <f>SUM(E289:E291)</f>
        <v>125</v>
      </c>
      <c r="F292" s="85"/>
      <c r="G292" s="79"/>
      <c r="H292" s="83">
        <f>SUM(H289:H291)</f>
        <v>209</v>
      </c>
      <c r="I292" s="98"/>
      <c r="J292" s="99">
        <f>SUM(J289:J291)</f>
        <v>4389</v>
      </c>
      <c r="K292" s="100"/>
      <c r="L292" s="101">
        <f>SUM(L289:L291)</f>
        <v>8584.1378699999987</v>
      </c>
      <c r="N292" s="71">
        <f t="shared" si="194"/>
        <v>1.9558299999999997</v>
      </c>
    </row>
    <row r="293" spans="1:15" s="78" customFormat="1" ht="15.75" customHeight="1" x14ac:dyDescent="0.25">
      <c r="A293" s="139"/>
      <c r="B293" s="141"/>
      <c r="C293" s="72" t="s">
        <v>24</v>
      </c>
      <c r="D293" s="84" t="s">
        <v>16</v>
      </c>
      <c r="E293" s="74">
        <v>85</v>
      </c>
      <c r="F293" s="85">
        <v>0.55000000000000004</v>
      </c>
      <c r="G293" s="79" t="s">
        <v>13</v>
      </c>
      <c r="H293" s="80">
        <f>ROUND(E293/F293,0)</f>
        <v>155</v>
      </c>
      <c r="I293" s="89">
        <v>21</v>
      </c>
      <c r="J293" s="90">
        <f t="shared" ref="J293:J295" si="195">H293*I293</f>
        <v>3255</v>
      </c>
      <c r="K293" s="91">
        <f t="shared" ref="K293:K295" si="196">I293*1.95583</f>
        <v>41.072429999999997</v>
      </c>
      <c r="L293" s="92">
        <f t="shared" ref="L293:L295" si="197">H293*K293</f>
        <v>6366.2266499999996</v>
      </c>
      <c r="N293" s="71">
        <f t="shared" si="194"/>
        <v>1.95583</v>
      </c>
    </row>
    <row r="294" spans="1:15" s="78" customFormat="1" ht="15.75" customHeight="1" x14ac:dyDescent="0.25">
      <c r="A294" s="139"/>
      <c r="B294" s="141"/>
      <c r="C294" s="72" t="s">
        <v>26</v>
      </c>
      <c r="D294" s="84" t="s">
        <v>16</v>
      </c>
      <c r="E294" s="74">
        <v>31</v>
      </c>
      <c r="F294" s="85">
        <v>0.55000000000000004</v>
      </c>
      <c r="G294" s="79" t="s">
        <v>13</v>
      </c>
      <c r="H294" s="80">
        <f>ROUND(E294/F294,0)</f>
        <v>56</v>
      </c>
      <c r="I294" s="89">
        <v>21</v>
      </c>
      <c r="J294" s="90">
        <f t="shared" si="195"/>
        <v>1176</v>
      </c>
      <c r="K294" s="91">
        <f t="shared" si="196"/>
        <v>41.072429999999997</v>
      </c>
      <c r="L294" s="92">
        <f t="shared" si="197"/>
        <v>2300.0560799999998</v>
      </c>
      <c r="N294" s="71">
        <f t="shared" si="194"/>
        <v>1.95583</v>
      </c>
    </row>
    <row r="295" spans="1:15" s="78" customFormat="1" ht="15.75" customHeight="1" x14ac:dyDescent="0.25">
      <c r="A295" s="139"/>
      <c r="B295" s="141"/>
      <c r="C295" s="72" t="s">
        <v>17</v>
      </c>
      <c r="D295" s="84" t="s">
        <v>16</v>
      </c>
      <c r="E295" s="74">
        <v>10</v>
      </c>
      <c r="F295" s="85">
        <v>0.55000000000000004</v>
      </c>
      <c r="G295" s="79" t="s">
        <v>13</v>
      </c>
      <c r="H295" s="80">
        <f>ROUND(E295/F295,0)</f>
        <v>18</v>
      </c>
      <c r="I295" s="89">
        <v>21</v>
      </c>
      <c r="J295" s="90">
        <f t="shared" si="195"/>
        <v>378</v>
      </c>
      <c r="K295" s="91">
        <f t="shared" si="196"/>
        <v>41.072429999999997</v>
      </c>
      <c r="L295" s="92">
        <f t="shared" si="197"/>
        <v>739.30373999999995</v>
      </c>
      <c r="N295" s="71">
        <f t="shared" si="194"/>
        <v>1.95583</v>
      </c>
    </row>
    <row r="296" spans="1:15" s="78" customFormat="1" ht="12.75" customHeight="1" x14ac:dyDescent="0.25">
      <c r="A296" s="139"/>
      <c r="B296" s="141"/>
      <c r="C296" s="81"/>
      <c r="D296" s="82" t="s">
        <v>25</v>
      </c>
      <c r="E296" s="74">
        <f>SUM(E293:E295)</f>
        <v>126</v>
      </c>
      <c r="F296" s="75"/>
      <c r="G296" s="79"/>
      <c r="H296" s="83">
        <f>SUM(H293:H295)</f>
        <v>229</v>
      </c>
      <c r="I296" s="98"/>
      <c r="J296" s="99">
        <f>SUM(J293:J295)</f>
        <v>4809</v>
      </c>
      <c r="K296" s="100"/>
      <c r="L296" s="101">
        <f>SUM(L293:L295)</f>
        <v>9405.5864699999984</v>
      </c>
      <c r="N296" s="71">
        <f t="shared" si="194"/>
        <v>1.9558299999999997</v>
      </c>
    </row>
    <row r="297" spans="1:15" s="78" customFormat="1" ht="13.5" customHeight="1" thickBot="1" x14ac:dyDescent="0.35">
      <c r="A297" s="139"/>
      <c r="B297" s="141"/>
      <c r="C297" s="145" t="s">
        <v>67</v>
      </c>
      <c r="D297" s="146"/>
      <c r="E297" s="86">
        <f>SUM(E296,E280,E268,E292,,E284,E272,E288,E276)</f>
        <v>254</v>
      </c>
      <c r="F297" s="87"/>
      <c r="G297" s="88"/>
      <c r="H297" s="63"/>
      <c r="I297" s="98"/>
      <c r="J297" s="102">
        <f>SUM(J296,J280,J268,J292,,J284,J272,J288,J276)</f>
        <v>9332</v>
      </c>
      <c r="K297" s="100"/>
      <c r="L297" s="103">
        <f>SUM(L296,L280,L268,L292,,L284,L272,L288,L276)</f>
        <v>18251.805559999997</v>
      </c>
      <c r="N297" s="71">
        <f t="shared" si="194"/>
        <v>1.9558299999999997</v>
      </c>
    </row>
    <row r="298" spans="1:15" s="20" customFormat="1" ht="13.5" customHeight="1" thickBot="1" x14ac:dyDescent="0.35">
      <c r="A298" s="140"/>
      <c r="B298" s="147" t="s">
        <v>70</v>
      </c>
      <c r="C298" s="148"/>
      <c r="D298" s="149"/>
      <c r="E298" s="21">
        <f>E297+E264+E207+E166+E133+E100+E67+E34+E25+E16</f>
        <v>3852</v>
      </c>
      <c r="F298" s="22"/>
      <c r="G298" s="58"/>
      <c r="H298" s="59"/>
      <c r="I298" s="64"/>
      <c r="J298" s="104">
        <f>J297+J264+J207+J166+J133+J100+J67+J34+J25+J16</f>
        <v>148258</v>
      </c>
      <c r="K298" s="105"/>
      <c r="L298" s="104">
        <f>L297+L264+L207+L166+L133+L100+L67+L34+L25+L16</f>
        <v>289967.44413999998</v>
      </c>
      <c r="M298" s="33"/>
      <c r="N298" s="71">
        <f t="shared" si="194"/>
        <v>1.95583</v>
      </c>
      <c r="O298" s="33"/>
    </row>
    <row r="299" spans="1:15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K299" s="11"/>
    </row>
    <row r="300" spans="1:15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K300" s="11"/>
    </row>
    <row r="301" spans="1:15" x14ac:dyDescent="0.3">
      <c r="A301" s="180" t="s">
        <v>29</v>
      </c>
      <c r="B301" s="180"/>
      <c r="C301" s="180"/>
      <c r="D301" s="180"/>
      <c r="E301" s="8"/>
      <c r="F301" s="6"/>
      <c r="G301" s="6"/>
      <c r="H301" s="6"/>
      <c r="I301" s="6"/>
      <c r="J301" s="65" t="s">
        <v>30</v>
      </c>
      <c r="K301" s="65"/>
      <c r="M301" s="8"/>
    </row>
    <row r="302" spans="1:15" ht="15.6" x14ac:dyDescent="0.3">
      <c r="A302" s="180" t="s">
        <v>31</v>
      </c>
      <c r="B302" s="180"/>
      <c r="C302" s="180"/>
      <c r="D302" s="180"/>
      <c r="E302" s="8"/>
      <c r="F302" s="6"/>
      <c r="G302" s="6"/>
      <c r="H302" s="6"/>
      <c r="I302" s="6"/>
      <c r="J302" s="70" t="s">
        <v>72</v>
      </c>
      <c r="K302" s="65"/>
      <c r="L302" s="65"/>
      <c r="M302" s="8"/>
    </row>
    <row r="303" spans="1:15" ht="6" customHeight="1" x14ac:dyDescent="0.3">
      <c r="A303" s="65"/>
      <c r="B303" s="65"/>
      <c r="C303" s="65"/>
      <c r="D303" s="65"/>
      <c r="E303" s="8"/>
      <c r="F303" s="6"/>
      <c r="G303" s="6"/>
      <c r="H303" s="6"/>
      <c r="I303" s="6"/>
      <c r="J303" s="65"/>
      <c r="K303" s="65"/>
      <c r="L303" s="65"/>
      <c r="M303" s="8"/>
    </row>
    <row r="304" spans="1:15" x14ac:dyDescent="0.3">
      <c r="A304" s="180" t="s">
        <v>32</v>
      </c>
      <c r="B304" s="180"/>
      <c r="C304" s="180"/>
      <c r="D304" s="65"/>
      <c r="E304" s="8"/>
      <c r="F304" s="6"/>
      <c r="G304" s="6"/>
      <c r="H304" s="6"/>
      <c r="I304" s="6"/>
      <c r="J304" s="65" t="s">
        <v>33</v>
      </c>
      <c r="K304" s="65"/>
      <c r="L304" s="8"/>
      <c r="M304" s="8"/>
    </row>
    <row r="305" spans="1:13" ht="14.4" hidden="1" customHeight="1" x14ac:dyDescent="0.3">
      <c r="A305" s="65"/>
      <c r="B305" s="65"/>
      <c r="C305" s="65"/>
      <c r="D305" s="65"/>
      <c r="E305" s="8"/>
      <c r="F305" s="6"/>
      <c r="G305" s="6"/>
      <c r="H305" s="6"/>
      <c r="I305" s="6"/>
      <c r="J305" s="8"/>
      <c r="K305" s="9"/>
      <c r="L305" s="8"/>
      <c r="M305" s="8"/>
    </row>
    <row r="306" spans="1:13" ht="14.4" customHeight="1" x14ac:dyDescent="0.3">
      <c r="A306" s="181" t="s">
        <v>34</v>
      </c>
      <c r="B306" s="181"/>
      <c r="C306" s="181"/>
      <c r="D306" s="181"/>
      <c r="E306" s="4"/>
      <c r="F306" s="6"/>
      <c r="G306" s="6"/>
      <c r="H306" s="6"/>
      <c r="I306" s="6"/>
      <c r="J306" s="181" t="s">
        <v>73</v>
      </c>
      <c r="K306" s="181"/>
      <c r="L306" s="181"/>
      <c r="M306" s="66"/>
    </row>
    <row r="307" spans="1:13" x14ac:dyDescent="0.3">
      <c r="A307" s="49"/>
      <c r="B307" s="49"/>
      <c r="C307" s="50"/>
      <c r="D307" s="50"/>
      <c r="E307" s="4"/>
      <c r="F307" s="192"/>
      <c r="G307" s="192"/>
      <c r="H307" s="192"/>
      <c r="I307" s="8"/>
      <c r="J307" s="8"/>
      <c r="K307"/>
      <c r="L307"/>
    </row>
    <row r="308" spans="1:13" x14ac:dyDescent="0.3">
      <c r="A308" s="49"/>
      <c r="B308" s="49"/>
      <c r="C308" s="50"/>
      <c r="D308" s="50"/>
      <c r="E308" s="4"/>
      <c r="F308" s="67"/>
      <c r="G308" s="67"/>
      <c r="H308" s="67"/>
      <c r="I308" s="8"/>
      <c r="J308" s="8"/>
      <c r="K308"/>
      <c r="L308"/>
    </row>
    <row r="309" spans="1:13" x14ac:dyDescent="0.3">
      <c r="A309" s="55" t="s">
        <v>35</v>
      </c>
      <c r="B309" s="55"/>
      <c r="C309" s="55"/>
      <c r="D309" s="55"/>
      <c r="E309" s="8"/>
      <c r="F309" s="8"/>
      <c r="G309" s="8"/>
      <c r="H309" s="8"/>
      <c r="I309" s="8"/>
      <c r="J309" s="8"/>
      <c r="K309"/>
      <c r="L309"/>
    </row>
    <row r="310" spans="1:13" ht="14.4" customHeight="1" x14ac:dyDescent="0.3">
      <c r="A310" s="181" t="s">
        <v>36</v>
      </c>
      <c r="B310" s="181"/>
      <c r="C310" s="181"/>
      <c r="D310" s="181"/>
      <c r="E310" s="19"/>
      <c r="F310" s="8"/>
      <c r="G310" s="8"/>
      <c r="H310" s="8"/>
      <c r="I310" s="8"/>
      <c r="J310" s="8"/>
      <c r="K310"/>
      <c r="L310"/>
    </row>
    <row r="313" spans="1:13" s="109" customFormat="1" x14ac:dyDescent="0.3">
      <c r="A313" s="106" t="s">
        <v>45</v>
      </c>
      <c r="B313" s="107"/>
      <c r="C313" s="107"/>
      <c r="D313" s="107"/>
      <c r="E313" s="108"/>
      <c r="F313" s="108"/>
      <c r="G313" s="108"/>
      <c r="H313" s="108"/>
      <c r="I313" s="108"/>
      <c r="J313" s="108"/>
    </row>
    <row r="314" spans="1:13" s="109" customFormat="1" ht="14.4" customHeight="1" x14ac:dyDescent="0.3">
      <c r="A314" s="179" t="s">
        <v>46</v>
      </c>
      <c r="B314" s="179"/>
      <c r="C314" s="179"/>
      <c r="D314" s="179"/>
      <c r="E314" s="110"/>
      <c r="F314" s="108"/>
      <c r="G314" s="108"/>
      <c r="H314" s="108"/>
      <c r="I314" s="108"/>
      <c r="J314" s="108"/>
    </row>
  </sheetData>
  <mergeCells count="45">
    <mergeCell ref="J306:L306"/>
    <mergeCell ref="A310:D310"/>
    <mergeCell ref="A304:C304"/>
    <mergeCell ref="F307:H307"/>
    <mergeCell ref="A8:A298"/>
    <mergeCell ref="B8:B16"/>
    <mergeCell ref="C16:D16"/>
    <mergeCell ref="B17:B25"/>
    <mergeCell ref="C25:D25"/>
    <mergeCell ref="B26:B34"/>
    <mergeCell ref="C34:D34"/>
    <mergeCell ref="B35:B67"/>
    <mergeCell ref="C67:D67"/>
    <mergeCell ref="C100:D100"/>
    <mergeCell ref="A2:L2"/>
    <mergeCell ref="A3:L3"/>
    <mergeCell ref="A302:D302"/>
    <mergeCell ref="K5:K6"/>
    <mergeCell ref="L5:L6"/>
    <mergeCell ref="F5:F6"/>
    <mergeCell ref="G5:G6"/>
    <mergeCell ref="H5:H6"/>
    <mergeCell ref="D4:E4"/>
    <mergeCell ref="I5:I6"/>
    <mergeCell ref="J5:J6"/>
    <mergeCell ref="E5:E6"/>
    <mergeCell ref="B265:B297"/>
    <mergeCell ref="C297:D297"/>
    <mergeCell ref="B298:D298"/>
    <mergeCell ref="A314:D314"/>
    <mergeCell ref="A301:D301"/>
    <mergeCell ref="B5:B6"/>
    <mergeCell ref="C5:C6"/>
    <mergeCell ref="D5:D6"/>
    <mergeCell ref="A306:D306"/>
    <mergeCell ref="B101:B133"/>
    <mergeCell ref="C133:D133"/>
    <mergeCell ref="B134:B166"/>
    <mergeCell ref="C166:D166"/>
    <mergeCell ref="B167:B207"/>
    <mergeCell ref="C207:D207"/>
    <mergeCell ref="B208:B264"/>
    <mergeCell ref="C264:D264"/>
    <mergeCell ref="A5:A6"/>
    <mergeCell ref="B68:B100"/>
  </mergeCells>
  <pageMargins left="0.82677165354330717" right="0.23622047244094491" top="0.74803149606299213" bottom="0.74803149606299213" header="0.31496062992125984" footer="0.31496062992125984"/>
  <pageSetup paperSize="9" scale="62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L28"/>
  <sheetViews>
    <sheetView workbookViewId="0">
      <selection activeCell="B13" sqref="B13"/>
    </sheetView>
  </sheetViews>
  <sheetFormatPr defaultRowHeight="15.6" x14ac:dyDescent="0.3"/>
  <cols>
    <col min="1" max="1" width="17.33203125" style="14" customWidth="1"/>
    <col min="2" max="6" width="20.33203125" style="14" customWidth="1"/>
    <col min="7" max="9" width="8.88671875" style="14"/>
  </cols>
  <sheetData>
    <row r="2" spans="1:9" x14ac:dyDescent="0.3">
      <c r="A2" s="195" t="s">
        <v>3</v>
      </c>
      <c r="B2" s="195"/>
      <c r="C2" s="195"/>
      <c r="D2" s="195"/>
      <c r="E2" s="195"/>
      <c r="F2" s="195"/>
      <c r="G2" s="61"/>
      <c r="H2" s="61"/>
    </row>
    <row r="3" spans="1:9" x14ac:dyDescent="0.3">
      <c r="A3" s="194" t="s">
        <v>75</v>
      </c>
      <c r="B3" s="194"/>
      <c r="C3" s="194"/>
      <c r="D3" s="194"/>
      <c r="E3" s="194"/>
      <c r="F3" s="194"/>
      <c r="G3" s="60"/>
      <c r="H3" s="60"/>
    </row>
    <row r="4" spans="1:9" ht="31.2" customHeight="1" x14ac:dyDescent="0.3">
      <c r="A4" s="193" t="s">
        <v>76</v>
      </c>
      <c r="B4" s="193"/>
      <c r="C4" s="193"/>
      <c r="D4" s="193"/>
      <c r="E4" s="193"/>
      <c r="F4" s="193"/>
      <c r="G4" s="60"/>
      <c r="H4" s="60"/>
    </row>
    <row r="5" spans="1:9" ht="22.2" customHeight="1" x14ac:dyDescent="0.3">
      <c r="A5" s="194" t="s">
        <v>77</v>
      </c>
      <c r="B5" s="194"/>
      <c r="C5" s="194"/>
      <c r="D5" s="194"/>
      <c r="E5" s="194"/>
      <c r="F5" s="194"/>
      <c r="G5" s="60"/>
      <c r="H5" s="60"/>
    </row>
    <row r="6" spans="1:9" x14ac:dyDescent="0.3">
      <c r="A6" s="15"/>
      <c r="B6" s="15"/>
      <c r="C6" s="15"/>
      <c r="D6" s="15"/>
      <c r="E6" s="15"/>
      <c r="F6" s="15"/>
      <c r="G6" s="15"/>
      <c r="H6" s="15"/>
    </row>
    <row r="7" spans="1:9" x14ac:dyDescent="0.3">
      <c r="A7" s="15"/>
      <c r="B7" s="15"/>
      <c r="C7" s="15"/>
      <c r="D7" s="15"/>
      <c r="E7" s="15"/>
      <c r="F7" s="15"/>
      <c r="G7" s="15"/>
      <c r="H7" s="15"/>
    </row>
    <row r="8" spans="1:9" x14ac:dyDescent="0.3">
      <c r="A8" s="15"/>
      <c r="B8" s="15"/>
      <c r="C8" s="15"/>
      <c r="D8" s="15"/>
      <c r="E8" s="15"/>
      <c r="F8" s="15"/>
      <c r="G8" s="15"/>
      <c r="H8" s="15"/>
    </row>
    <row r="9" spans="1:9" ht="27.6" customHeight="1" x14ac:dyDescent="0.3">
      <c r="A9" s="199" t="s">
        <v>2</v>
      </c>
      <c r="B9" s="196" t="s">
        <v>78</v>
      </c>
      <c r="C9" s="197"/>
      <c r="D9" s="197"/>
      <c r="E9" s="198"/>
      <c r="F9" s="201" t="s">
        <v>9</v>
      </c>
      <c r="G9" s="15"/>
      <c r="H9" s="15"/>
    </row>
    <row r="10" spans="1:9" x14ac:dyDescent="0.3">
      <c r="A10" s="200"/>
      <c r="B10" s="18" t="s">
        <v>5</v>
      </c>
      <c r="C10" s="18" t="s">
        <v>6</v>
      </c>
      <c r="D10" s="18" t="s">
        <v>7</v>
      </c>
      <c r="E10" s="18" t="s">
        <v>8</v>
      </c>
      <c r="F10" s="200"/>
      <c r="G10" s="15"/>
      <c r="H10" s="15"/>
    </row>
    <row r="11" spans="1:9" ht="39.6" customHeight="1" x14ac:dyDescent="0.3">
      <c r="A11" s="113" t="s">
        <v>79</v>
      </c>
      <c r="B11" s="114">
        <v>770</v>
      </c>
      <c r="C11" s="114">
        <v>1150</v>
      </c>
      <c r="D11" s="114">
        <v>1150</v>
      </c>
      <c r="E11" s="114">
        <v>782</v>
      </c>
      <c r="F11" s="114">
        <f>SUM(B11:E11)</f>
        <v>3852</v>
      </c>
      <c r="G11" s="15"/>
      <c r="H11" s="15"/>
      <c r="I11" s="14">
        <v>3852</v>
      </c>
    </row>
    <row r="12" spans="1:9" x14ac:dyDescent="0.3">
      <c r="A12" s="15"/>
      <c r="B12" s="15"/>
      <c r="C12" s="15"/>
      <c r="D12" s="15"/>
      <c r="E12" s="15"/>
      <c r="F12" s="15"/>
      <c r="G12" s="15"/>
      <c r="H12" s="15"/>
    </row>
    <row r="13" spans="1:9" x14ac:dyDescent="0.3">
      <c r="A13" s="16"/>
      <c r="B13" s="16"/>
      <c r="C13" s="16"/>
      <c r="D13" s="16"/>
      <c r="E13" s="16"/>
      <c r="F13" s="15"/>
      <c r="G13" s="16"/>
      <c r="H13" s="17"/>
    </row>
    <row r="14" spans="1:9" x14ac:dyDescent="0.3">
      <c r="A14" s="180" t="s">
        <v>29</v>
      </c>
      <c r="B14" s="180"/>
      <c r="C14" s="180"/>
      <c r="D14" s="180"/>
      <c r="E14" s="54" t="s">
        <v>30</v>
      </c>
      <c r="F14" s="54"/>
      <c r="G14" s="6"/>
      <c r="H14" s="8"/>
    </row>
    <row r="15" spans="1:9" x14ac:dyDescent="0.3">
      <c r="A15" s="180" t="s">
        <v>31</v>
      </c>
      <c r="B15" s="180"/>
      <c r="C15" s="180"/>
      <c r="D15" s="180"/>
      <c r="E15" s="70" t="s">
        <v>80</v>
      </c>
      <c r="F15" s="68"/>
      <c r="G15" s="68"/>
      <c r="H15" s="8"/>
    </row>
    <row r="16" spans="1:9" ht="6" customHeight="1" x14ac:dyDescent="0.3">
      <c r="A16" s="54"/>
      <c r="B16" s="54"/>
      <c r="C16" s="54"/>
      <c r="D16" s="54"/>
      <c r="E16" s="68"/>
      <c r="F16" s="68"/>
      <c r="G16" s="68"/>
      <c r="H16" s="8"/>
    </row>
    <row r="17" spans="1:12" x14ac:dyDescent="0.3">
      <c r="A17" s="180" t="s">
        <v>32</v>
      </c>
      <c r="B17" s="180"/>
      <c r="C17" s="180"/>
      <c r="D17" s="54"/>
      <c r="E17" s="68" t="s">
        <v>33</v>
      </c>
      <c r="F17" s="68"/>
      <c r="G17" s="8"/>
      <c r="H17" s="8"/>
    </row>
    <row r="18" spans="1:12" ht="11.4" customHeight="1" x14ac:dyDescent="0.3">
      <c r="A18" s="54"/>
      <c r="B18" s="54"/>
      <c r="C18" s="54"/>
      <c r="D18" s="54"/>
      <c r="E18" s="8"/>
      <c r="F18" s="9"/>
      <c r="G18" s="8"/>
      <c r="H18" s="8"/>
    </row>
    <row r="19" spans="1:12" ht="14.4" customHeight="1" x14ac:dyDescent="0.3">
      <c r="A19" s="181" t="s">
        <v>34</v>
      </c>
      <c r="B19" s="181"/>
      <c r="C19" s="181"/>
      <c r="D19" s="56"/>
      <c r="E19" s="181" t="s">
        <v>81</v>
      </c>
      <c r="F19" s="181"/>
      <c r="G19" s="56"/>
      <c r="H19" s="51"/>
    </row>
    <row r="20" spans="1:12" ht="14.4" x14ac:dyDescent="0.3">
      <c r="A20" s="49"/>
      <c r="B20" s="49"/>
      <c r="C20" s="50"/>
      <c r="D20" s="50"/>
      <c r="E20" s="4"/>
      <c r="F20" s="57"/>
      <c r="G20" s="57"/>
      <c r="H20" s="57"/>
      <c r="I20" s="8"/>
      <c r="J20" s="8"/>
    </row>
    <row r="21" spans="1:12" ht="14.4" x14ac:dyDescent="0.3">
      <c r="A21" s="49"/>
      <c r="B21" s="49"/>
      <c r="C21" s="50"/>
      <c r="D21" s="50"/>
      <c r="E21" s="4"/>
      <c r="F21" s="48"/>
      <c r="G21" s="48"/>
      <c r="H21" s="48"/>
      <c r="I21" s="8"/>
      <c r="J21" s="8"/>
    </row>
    <row r="22" spans="1:12" ht="14.4" x14ac:dyDescent="0.3">
      <c r="A22" s="55" t="s">
        <v>35</v>
      </c>
      <c r="B22" s="55"/>
      <c r="C22" s="55"/>
      <c r="D22" s="55"/>
      <c r="E22" s="8"/>
      <c r="F22" s="8"/>
      <c r="G22" s="8"/>
      <c r="H22" s="8"/>
      <c r="I22" s="8"/>
      <c r="J22" s="8"/>
    </row>
    <row r="23" spans="1:12" ht="14.4" customHeight="1" x14ac:dyDescent="0.3">
      <c r="A23" s="181" t="s">
        <v>36</v>
      </c>
      <c r="B23" s="181"/>
      <c r="C23" s="181"/>
      <c r="D23" s="56"/>
      <c r="E23" s="19"/>
      <c r="F23" s="8"/>
      <c r="G23" s="8"/>
      <c r="H23" s="8"/>
      <c r="I23" s="8"/>
      <c r="J23" s="8"/>
    </row>
    <row r="24" spans="1:12" ht="14.4" x14ac:dyDescent="0.3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  <c r="L24" s="6"/>
    </row>
    <row r="25" spans="1:12" ht="14.4" x14ac:dyDescent="0.3">
      <c r="A25" s="5"/>
      <c r="B25" s="5"/>
      <c r="C25" s="5"/>
      <c r="D25" s="5"/>
      <c r="E25" s="5"/>
      <c r="F25" s="5"/>
      <c r="G25" s="5"/>
      <c r="H25" s="5"/>
      <c r="I25" s="5"/>
      <c r="J25" s="6"/>
      <c r="K25" s="5"/>
      <c r="L25" s="6"/>
    </row>
    <row r="26" spans="1:12" s="109" customFormat="1" ht="14.4" x14ac:dyDescent="0.3">
      <c r="A26" s="106" t="s">
        <v>45</v>
      </c>
      <c r="B26" s="107"/>
      <c r="C26" s="107"/>
      <c r="D26" s="107"/>
      <c r="E26" s="108"/>
      <c r="F26" s="108"/>
      <c r="G26" s="108"/>
      <c r="H26" s="108"/>
      <c r="I26" s="108"/>
      <c r="J26" s="108"/>
    </row>
    <row r="27" spans="1:12" s="109" customFormat="1" ht="14.4" customHeight="1" x14ac:dyDescent="0.3">
      <c r="A27" s="179" t="s">
        <v>46</v>
      </c>
      <c r="B27" s="179"/>
      <c r="C27" s="111"/>
      <c r="D27" s="111"/>
      <c r="E27" s="110"/>
      <c r="F27" s="108"/>
      <c r="G27" s="108"/>
      <c r="H27" s="108"/>
      <c r="I27" s="108"/>
      <c r="J27" s="108"/>
    </row>
    <row r="28" spans="1:12" s="109" customFormat="1" x14ac:dyDescent="0.3">
      <c r="A28" s="112"/>
      <c r="B28" s="112"/>
      <c r="C28" s="112"/>
      <c r="D28" s="112"/>
      <c r="E28" s="112"/>
      <c r="F28" s="112"/>
      <c r="G28" s="112"/>
      <c r="H28" s="112"/>
      <c r="I28" s="112"/>
    </row>
  </sheetData>
  <mergeCells count="14">
    <mergeCell ref="A27:B27"/>
    <mergeCell ref="A4:F4"/>
    <mergeCell ref="A3:F3"/>
    <mergeCell ref="A2:F2"/>
    <mergeCell ref="A5:F5"/>
    <mergeCell ref="A23:C23"/>
    <mergeCell ref="B9:E9"/>
    <mergeCell ref="A9:A10"/>
    <mergeCell ref="F9:F10"/>
    <mergeCell ref="A14:D14"/>
    <mergeCell ref="A15:D15"/>
    <mergeCell ref="A17:C17"/>
    <mergeCell ref="A19:C19"/>
    <mergeCell ref="E19:F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3</vt:i4>
      </vt:variant>
      <vt:variant>
        <vt:lpstr>Наименувани диапазони</vt:lpstr>
      </vt:variant>
      <vt:variant>
        <vt:i4>1</vt:i4>
      </vt:variant>
    </vt:vector>
  </HeadingPairs>
  <TitlesOfParts>
    <vt:vector size="4" baseType="lpstr">
      <vt:lpstr>Прил 1 нач цени</vt:lpstr>
      <vt:lpstr>Прил 2 дост цени</vt:lpstr>
      <vt:lpstr>Прил 3 График за изпълн</vt:lpstr>
      <vt:lpstr>'Прил 2 дост цени'!_Hlk197939478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2025-08-26T12:26:02Z</cp:lastPrinted>
  <dcterms:created xsi:type="dcterms:W3CDTF">2019-10-11T07:43:52Z</dcterms:created>
  <dcterms:modified xsi:type="dcterms:W3CDTF">2025-11-21T07:07:12Z</dcterms:modified>
</cp:coreProperties>
</file>