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Надежда\Ползване\Процедури по Наредбата\2026\Корен\1-1-26 МТ\"/>
    </mc:Choice>
  </mc:AlternateContent>
  <xr:revisionPtr revIDLastSave="0" documentId="13_ncr:1_{8B463775-786C-4483-943F-ACEF3D6B5D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definedNames>
    <definedName name="_xlnm._FilterDatabase" localSheetId="0" hidden="1">'Прил 1 нач цени'!$A$5:$L$260</definedName>
    <definedName name="_Hlk197939478" localSheetId="1">'Прил 2 дост цени'!$J$264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263" i="7" l="1"/>
  <c r="L263" i="7"/>
  <c r="J263" i="7"/>
  <c r="L262" i="7"/>
  <c r="J262" i="7"/>
  <c r="E258" i="8"/>
  <c r="K257" i="8"/>
  <c r="H257" i="8"/>
  <c r="J257" i="8" s="1"/>
  <c r="K256" i="8"/>
  <c r="H256" i="8"/>
  <c r="H258" i="8" s="1"/>
  <c r="E255" i="8"/>
  <c r="K254" i="8"/>
  <c r="H254" i="8"/>
  <c r="L254" i="8" s="1"/>
  <c r="K253" i="8"/>
  <c r="H253" i="8"/>
  <c r="H255" i="8" s="1"/>
  <c r="H252" i="8"/>
  <c r="E252" i="8"/>
  <c r="K251" i="8"/>
  <c r="J251" i="8"/>
  <c r="J252" i="8" s="1"/>
  <c r="H251" i="8"/>
  <c r="L251" i="8" s="1"/>
  <c r="L250" i="8"/>
  <c r="K250" i="8"/>
  <c r="J250" i="8"/>
  <c r="H250" i="8"/>
  <c r="E249" i="8"/>
  <c r="K248" i="8"/>
  <c r="H248" i="8"/>
  <c r="H249" i="8" s="1"/>
  <c r="L247" i="8"/>
  <c r="K247" i="8"/>
  <c r="H247" i="8"/>
  <c r="J247" i="8" s="1"/>
  <c r="E246" i="8"/>
  <c r="E259" i="8" s="1"/>
  <c r="K245" i="8"/>
  <c r="H245" i="8"/>
  <c r="L245" i="8" s="1"/>
  <c r="K244" i="8"/>
  <c r="J244" i="8"/>
  <c r="H244" i="8"/>
  <c r="H246" i="8" s="1"/>
  <c r="H243" i="8"/>
  <c r="E243" i="8"/>
  <c r="L242" i="8"/>
  <c r="K242" i="8"/>
  <c r="H242" i="8"/>
  <c r="J242" i="8" s="1"/>
  <c r="L241" i="8"/>
  <c r="L243" i="8" s="1"/>
  <c r="K241" i="8"/>
  <c r="H241" i="8"/>
  <c r="J241" i="8" s="1"/>
  <c r="J243" i="8" s="1"/>
  <c r="E240" i="8"/>
  <c r="K239" i="8"/>
  <c r="L239" i="8" s="1"/>
  <c r="J239" i="8"/>
  <c r="H239" i="8"/>
  <c r="K238" i="8"/>
  <c r="H238" i="8"/>
  <c r="H240" i="8" s="1"/>
  <c r="E237" i="8"/>
  <c r="K236" i="8"/>
  <c r="J236" i="8"/>
  <c r="H236" i="8"/>
  <c r="H237" i="8" s="1"/>
  <c r="K235" i="8"/>
  <c r="L235" i="8" s="1"/>
  <c r="J235" i="8"/>
  <c r="J237" i="8" s="1"/>
  <c r="H235" i="8"/>
  <c r="E234" i="8"/>
  <c r="K233" i="8"/>
  <c r="H233" i="8"/>
  <c r="L233" i="8" s="1"/>
  <c r="K232" i="8"/>
  <c r="H232" i="8"/>
  <c r="L232" i="8" s="1"/>
  <c r="K231" i="8"/>
  <c r="J231" i="8"/>
  <c r="H231" i="8"/>
  <c r="L231" i="8" s="1"/>
  <c r="K230" i="8"/>
  <c r="L230" i="8" s="1"/>
  <c r="J230" i="8"/>
  <c r="H230" i="8"/>
  <c r="K229" i="8"/>
  <c r="H229" i="8"/>
  <c r="L229" i="8" s="1"/>
  <c r="L228" i="8"/>
  <c r="K228" i="8"/>
  <c r="J228" i="8"/>
  <c r="H228" i="8"/>
  <c r="K227" i="8"/>
  <c r="H227" i="8"/>
  <c r="L227" i="8" s="1"/>
  <c r="L226" i="8"/>
  <c r="L234" i="8" s="1"/>
  <c r="K226" i="8"/>
  <c r="J226" i="8"/>
  <c r="H226" i="8"/>
  <c r="E225" i="8"/>
  <c r="K224" i="8"/>
  <c r="H224" i="8"/>
  <c r="L224" i="8" s="1"/>
  <c r="L223" i="8"/>
  <c r="K223" i="8"/>
  <c r="J223" i="8"/>
  <c r="H223" i="8"/>
  <c r="K222" i="8"/>
  <c r="H222" i="8"/>
  <c r="L222" i="8" s="1"/>
  <c r="L221" i="8"/>
  <c r="K221" i="8"/>
  <c r="J221" i="8"/>
  <c r="H221" i="8"/>
  <c r="K220" i="8"/>
  <c r="H220" i="8"/>
  <c r="L220" i="8" s="1"/>
  <c r="L219" i="8"/>
  <c r="K219" i="8"/>
  <c r="J219" i="8"/>
  <c r="H219" i="8"/>
  <c r="K218" i="8"/>
  <c r="J218" i="8"/>
  <c r="H218" i="8"/>
  <c r="L218" i="8" s="1"/>
  <c r="L217" i="8"/>
  <c r="K217" i="8"/>
  <c r="J217" i="8"/>
  <c r="H217" i="8"/>
  <c r="E216" i="8"/>
  <c r="K215" i="8"/>
  <c r="H215" i="8"/>
  <c r="L215" i="8" s="1"/>
  <c r="L214" i="8"/>
  <c r="K214" i="8"/>
  <c r="J214" i="8"/>
  <c r="H214" i="8"/>
  <c r="K213" i="8"/>
  <c r="J213" i="8"/>
  <c r="H213" i="8"/>
  <c r="L213" i="8" s="1"/>
  <c r="L212" i="8"/>
  <c r="K212" i="8"/>
  <c r="J212" i="8"/>
  <c r="H212" i="8"/>
  <c r="K211" i="8"/>
  <c r="H211" i="8"/>
  <c r="L211" i="8" s="1"/>
  <c r="L210" i="8"/>
  <c r="K210" i="8"/>
  <c r="J210" i="8"/>
  <c r="H210" i="8"/>
  <c r="K209" i="8"/>
  <c r="H209" i="8"/>
  <c r="L209" i="8" s="1"/>
  <c r="L208" i="8"/>
  <c r="K208" i="8"/>
  <c r="J208" i="8"/>
  <c r="H208" i="8"/>
  <c r="E206" i="8"/>
  <c r="E207" i="8" s="1"/>
  <c r="L205" i="8"/>
  <c r="K205" i="8"/>
  <c r="J205" i="8"/>
  <c r="H205" i="8"/>
  <c r="K204" i="8"/>
  <c r="H204" i="8"/>
  <c r="H206" i="8" s="1"/>
  <c r="E203" i="8"/>
  <c r="K202" i="8"/>
  <c r="H202" i="8"/>
  <c r="H203" i="8" s="1"/>
  <c r="L201" i="8"/>
  <c r="K201" i="8"/>
  <c r="J201" i="8"/>
  <c r="H201" i="8"/>
  <c r="E200" i="8"/>
  <c r="L199" i="8"/>
  <c r="K199" i="8"/>
  <c r="J199" i="8"/>
  <c r="H199" i="8"/>
  <c r="K198" i="8"/>
  <c r="H198" i="8"/>
  <c r="H200" i="8" s="1"/>
  <c r="E197" i="8"/>
  <c r="K196" i="8"/>
  <c r="H196" i="8"/>
  <c r="H197" i="8" s="1"/>
  <c r="L195" i="8"/>
  <c r="K195" i="8"/>
  <c r="J195" i="8"/>
  <c r="H195" i="8"/>
  <c r="E194" i="8"/>
  <c r="L193" i="8"/>
  <c r="K193" i="8"/>
  <c r="J193" i="8"/>
  <c r="H193" i="8"/>
  <c r="K192" i="8"/>
  <c r="H192" i="8"/>
  <c r="J192" i="8" s="1"/>
  <c r="J194" i="8" s="1"/>
  <c r="H191" i="8"/>
  <c r="E191" i="8"/>
  <c r="K190" i="8"/>
  <c r="H190" i="8"/>
  <c r="L190" i="8" s="1"/>
  <c r="L189" i="8"/>
  <c r="L191" i="8" s="1"/>
  <c r="K189" i="8"/>
  <c r="J189" i="8"/>
  <c r="H189" i="8"/>
  <c r="E188" i="8"/>
  <c r="L187" i="8"/>
  <c r="K187" i="8"/>
  <c r="J187" i="8"/>
  <c r="H187" i="8"/>
  <c r="K186" i="8"/>
  <c r="H186" i="8"/>
  <c r="H188" i="8" s="1"/>
  <c r="H185" i="8"/>
  <c r="E185" i="8"/>
  <c r="K184" i="8"/>
  <c r="H184" i="8"/>
  <c r="J184" i="8" s="1"/>
  <c r="L183" i="8"/>
  <c r="K183" i="8"/>
  <c r="J183" i="8"/>
  <c r="J185" i="8" s="1"/>
  <c r="H183" i="8"/>
  <c r="E181" i="8"/>
  <c r="E182" i="8" s="1"/>
  <c r="L180" i="8"/>
  <c r="K180" i="8"/>
  <c r="J180" i="8"/>
  <c r="H180" i="8"/>
  <c r="K179" i="8"/>
  <c r="H179" i="8"/>
  <c r="J179" i="8" s="1"/>
  <c r="J181" i="8" s="1"/>
  <c r="H178" i="8"/>
  <c r="E178" i="8"/>
  <c r="K177" i="8"/>
  <c r="H177" i="8"/>
  <c r="L177" i="8" s="1"/>
  <c r="L176" i="8"/>
  <c r="L178" i="8" s="1"/>
  <c r="K176" i="8"/>
  <c r="J176" i="8"/>
  <c r="H176" i="8"/>
  <c r="E175" i="8"/>
  <c r="L174" i="8"/>
  <c r="K174" i="8"/>
  <c r="J174" i="8"/>
  <c r="H174" i="8"/>
  <c r="K173" i="8"/>
  <c r="H173" i="8"/>
  <c r="H175" i="8" s="1"/>
  <c r="E172" i="8"/>
  <c r="K171" i="8"/>
  <c r="H171" i="8"/>
  <c r="J171" i="8" s="1"/>
  <c r="L170" i="8"/>
  <c r="K170" i="8"/>
  <c r="J170" i="8"/>
  <c r="J172" i="8" s="1"/>
  <c r="H170" i="8"/>
  <c r="E169" i="8"/>
  <c r="L168" i="8"/>
  <c r="K168" i="8"/>
  <c r="J168" i="8"/>
  <c r="H168" i="8"/>
  <c r="K167" i="8"/>
  <c r="H167" i="8"/>
  <c r="H169" i="8" s="1"/>
  <c r="E166" i="8"/>
  <c r="K165" i="8"/>
  <c r="H165" i="8"/>
  <c r="H166" i="8" s="1"/>
  <c r="L164" i="8"/>
  <c r="K164" i="8"/>
  <c r="J164" i="8"/>
  <c r="H164" i="8"/>
  <c r="E163" i="8"/>
  <c r="L162" i="8"/>
  <c r="K162" i="8"/>
  <c r="J162" i="8"/>
  <c r="H162" i="8"/>
  <c r="K161" i="8"/>
  <c r="H161" i="8"/>
  <c r="H163" i="8" s="1"/>
  <c r="E160" i="8"/>
  <c r="K159" i="8"/>
  <c r="H159" i="8"/>
  <c r="H160" i="8" s="1"/>
  <c r="L158" i="8"/>
  <c r="K158" i="8"/>
  <c r="J158" i="8"/>
  <c r="H158" i="8"/>
  <c r="E156" i="8"/>
  <c r="E157" i="8" s="1"/>
  <c r="L155" i="8"/>
  <c r="K155" i="8"/>
  <c r="J155" i="8"/>
  <c r="H155" i="8"/>
  <c r="K154" i="8"/>
  <c r="H154" i="8"/>
  <c r="L154" i="8" s="1"/>
  <c r="L153" i="8"/>
  <c r="L156" i="8" s="1"/>
  <c r="K153" i="8"/>
  <c r="J153" i="8"/>
  <c r="H153" i="8"/>
  <c r="H156" i="8" s="1"/>
  <c r="E152" i="8"/>
  <c r="L151" i="8"/>
  <c r="K151" i="8"/>
  <c r="J151" i="8"/>
  <c r="H151" i="8"/>
  <c r="K150" i="8"/>
  <c r="H150" i="8"/>
  <c r="J150" i="8" s="1"/>
  <c r="L149" i="8"/>
  <c r="K149" i="8"/>
  <c r="J149" i="8"/>
  <c r="J152" i="8" s="1"/>
  <c r="H149" i="8"/>
  <c r="H152" i="8" s="1"/>
  <c r="E148" i="8"/>
  <c r="L147" i="8"/>
  <c r="K147" i="8"/>
  <c r="J147" i="8"/>
  <c r="H147" i="8"/>
  <c r="K146" i="8"/>
  <c r="H146" i="8"/>
  <c r="L146" i="8" s="1"/>
  <c r="L145" i="8"/>
  <c r="L148" i="8" s="1"/>
  <c r="K145" i="8"/>
  <c r="J145" i="8"/>
  <c r="H145" i="8"/>
  <c r="H148" i="8" s="1"/>
  <c r="E144" i="8"/>
  <c r="L143" i="8"/>
  <c r="K143" i="8"/>
  <c r="J143" i="8"/>
  <c r="H143" i="8"/>
  <c r="K142" i="8"/>
  <c r="H142" i="8"/>
  <c r="J142" i="8" s="1"/>
  <c r="L141" i="8"/>
  <c r="K141" i="8"/>
  <c r="J141" i="8"/>
  <c r="J144" i="8" s="1"/>
  <c r="H141" i="8"/>
  <c r="H144" i="8" s="1"/>
  <c r="E140" i="8"/>
  <c r="L139" i="8"/>
  <c r="K139" i="8"/>
  <c r="J139" i="8"/>
  <c r="H139" i="8"/>
  <c r="K138" i="8"/>
  <c r="H138" i="8"/>
  <c r="L138" i="8" s="1"/>
  <c r="L137" i="8"/>
  <c r="K137" i="8"/>
  <c r="J137" i="8"/>
  <c r="H137" i="8"/>
  <c r="H140" i="8" s="1"/>
  <c r="E136" i="8"/>
  <c r="L135" i="8"/>
  <c r="K135" i="8"/>
  <c r="J135" i="8"/>
  <c r="H135" i="8"/>
  <c r="K134" i="8"/>
  <c r="H134" i="8"/>
  <c r="J134" i="8" s="1"/>
  <c r="L133" i="8"/>
  <c r="K133" i="8"/>
  <c r="J133" i="8"/>
  <c r="H133" i="8"/>
  <c r="H136" i="8" s="1"/>
  <c r="E132" i="8"/>
  <c r="L131" i="8"/>
  <c r="K131" i="8"/>
  <c r="J131" i="8"/>
  <c r="H131" i="8"/>
  <c r="K130" i="8"/>
  <c r="H130" i="8"/>
  <c r="L130" i="8" s="1"/>
  <c r="L129" i="8"/>
  <c r="K129" i="8"/>
  <c r="J129" i="8"/>
  <c r="H129" i="8"/>
  <c r="H132" i="8" s="1"/>
  <c r="E128" i="8"/>
  <c r="L127" i="8"/>
  <c r="K127" i="8"/>
  <c r="J127" i="8"/>
  <c r="H127" i="8"/>
  <c r="K126" i="8"/>
  <c r="H126" i="8"/>
  <c r="J126" i="8" s="1"/>
  <c r="L125" i="8"/>
  <c r="K125" i="8"/>
  <c r="J125" i="8"/>
  <c r="H125" i="8"/>
  <c r="H128" i="8" s="1"/>
  <c r="E123" i="8"/>
  <c r="E124" i="8" s="1"/>
  <c r="L122" i="8"/>
  <c r="K122" i="8"/>
  <c r="J122" i="8"/>
  <c r="H122" i="8"/>
  <c r="K121" i="8"/>
  <c r="H121" i="8"/>
  <c r="J121" i="8" s="1"/>
  <c r="L120" i="8"/>
  <c r="K120" i="8"/>
  <c r="J120" i="8"/>
  <c r="J123" i="8" s="1"/>
  <c r="H120" i="8"/>
  <c r="H123" i="8" s="1"/>
  <c r="E119" i="8"/>
  <c r="L118" i="8"/>
  <c r="K118" i="8"/>
  <c r="J118" i="8"/>
  <c r="H118" i="8"/>
  <c r="K117" i="8"/>
  <c r="H117" i="8"/>
  <c r="L117" i="8" s="1"/>
  <c r="L116" i="8"/>
  <c r="L119" i="8" s="1"/>
  <c r="K116" i="8"/>
  <c r="J116" i="8"/>
  <c r="H116" i="8"/>
  <c r="H119" i="8" s="1"/>
  <c r="E115" i="8"/>
  <c r="L114" i="8"/>
  <c r="K114" i="8"/>
  <c r="J114" i="8"/>
  <c r="H114" i="8"/>
  <c r="K113" i="8"/>
  <c r="H113" i="8"/>
  <c r="J113" i="8" s="1"/>
  <c r="L112" i="8"/>
  <c r="K112" i="8"/>
  <c r="J112" i="8"/>
  <c r="H112" i="8"/>
  <c r="H115" i="8" s="1"/>
  <c r="E111" i="8"/>
  <c r="L110" i="8"/>
  <c r="K110" i="8"/>
  <c r="J110" i="8"/>
  <c r="H110" i="8"/>
  <c r="K109" i="8"/>
  <c r="H109" i="8"/>
  <c r="L109" i="8" s="1"/>
  <c r="L108" i="8"/>
  <c r="L111" i="8" s="1"/>
  <c r="K108" i="8"/>
  <c r="J108" i="8"/>
  <c r="H108" i="8"/>
  <c r="H111" i="8" s="1"/>
  <c r="E107" i="8"/>
  <c r="L106" i="8"/>
  <c r="K106" i="8"/>
  <c r="J106" i="8"/>
  <c r="H106" i="8"/>
  <c r="K105" i="8"/>
  <c r="H105" i="8"/>
  <c r="J105" i="8" s="1"/>
  <c r="L104" i="8"/>
  <c r="K104" i="8"/>
  <c r="J104" i="8"/>
  <c r="H104" i="8"/>
  <c r="H107" i="8" s="1"/>
  <c r="E103" i="8"/>
  <c r="L102" i="8"/>
  <c r="K102" i="8"/>
  <c r="J102" i="8"/>
  <c r="H102" i="8"/>
  <c r="K101" i="8"/>
  <c r="H101" i="8"/>
  <c r="L100" i="8"/>
  <c r="K100" i="8"/>
  <c r="J100" i="8"/>
  <c r="H100" i="8"/>
  <c r="H103" i="8" s="1"/>
  <c r="E99" i="8"/>
  <c r="L98" i="8"/>
  <c r="K98" i="8"/>
  <c r="J98" i="8"/>
  <c r="H98" i="8"/>
  <c r="K97" i="8"/>
  <c r="H97" i="8"/>
  <c r="L96" i="8"/>
  <c r="K96" i="8"/>
  <c r="J96" i="8"/>
  <c r="H96" i="8"/>
  <c r="E95" i="8"/>
  <c r="L94" i="8"/>
  <c r="K94" i="8"/>
  <c r="J94" i="8"/>
  <c r="H94" i="8"/>
  <c r="K93" i="8"/>
  <c r="H93" i="8"/>
  <c r="L92" i="8"/>
  <c r="K92" i="8"/>
  <c r="J92" i="8"/>
  <c r="H92" i="8"/>
  <c r="E90" i="8"/>
  <c r="L89" i="8"/>
  <c r="K89" i="8"/>
  <c r="J89" i="8"/>
  <c r="H89" i="8"/>
  <c r="K88" i="8"/>
  <c r="H88" i="8"/>
  <c r="L87" i="8"/>
  <c r="K87" i="8"/>
  <c r="J87" i="8"/>
  <c r="H87" i="8"/>
  <c r="E86" i="8"/>
  <c r="L85" i="8"/>
  <c r="K85" i="8"/>
  <c r="J85" i="8"/>
  <c r="H85" i="8"/>
  <c r="K84" i="8"/>
  <c r="H84" i="8"/>
  <c r="L83" i="8"/>
  <c r="K83" i="8"/>
  <c r="J83" i="8"/>
  <c r="H83" i="8"/>
  <c r="H86" i="8" s="1"/>
  <c r="E82" i="8"/>
  <c r="L81" i="8"/>
  <c r="K81" i="8"/>
  <c r="J81" i="8"/>
  <c r="H81" i="8"/>
  <c r="K80" i="8"/>
  <c r="H80" i="8"/>
  <c r="L79" i="8"/>
  <c r="K79" i="8"/>
  <c r="J79" i="8"/>
  <c r="H79" i="8"/>
  <c r="H82" i="8" s="1"/>
  <c r="E78" i="8"/>
  <c r="L77" i="8"/>
  <c r="K77" i="8"/>
  <c r="J77" i="8"/>
  <c r="H77" i="8"/>
  <c r="K76" i="8"/>
  <c r="H76" i="8"/>
  <c r="L75" i="8"/>
  <c r="K75" i="8"/>
  <c r="J75" i="8"/>
  <c r="H75" i="8"/>
  <c r="E74" i="8"/>
  <c r="L73" i="8"/>
  <c r="K73" i="8"/>
  <c r="J73" i="8"/>
  <c r="H73" i="8"/>
  <c r="K72" i="8"/>
  <c r="H72" i="8"/>
  <c r="L71" i="8"/>
  <c r="K71" i="8"/>
  <c r="J71" i="8"/>
  <c r="H71" i="8"/>
  <c r="E70" i="8"/>
  <c r="L69" i="8"/>
  <c r="K69" i="8"/>
  <c r="J69" i="8"/>
  <c r="H69" i="8"/>
  <c r="K68" i="8"/>
  <c r="H68" i="8"/>
  <c r="L67" i="8"/>
  <c r="K67" i="8"/>
  <c r="J67" i="8"/>
  <c r="H67" i="8"/>
  <c r="H70" i="8" s="1"/>
  <c r="E66" i="8"/>
  <c r="K65" i="8"/>
  <c r="J65" i="8"/>
  <c r="H65" i="8"/>
  <c r="L65" i="8" s="1"/>
  <c r="K64" i="8"/>
  <c r="H64" i="8"/>
  <c r="K63" i="8"/>
  <c r="L63" i="8" s="1"/>
  <c r="J63" i="8"/>
  <c r="H63" i="8"/>
  <c r="H66" i="8" s="1"/>
  <c r="E62" i="8"/>
  <c r="L61" i="8"/>
  <c r="K61" i="8"/>
  <c r="J61" i="8"/>
  <c r="H61" i="8"/>
  <c r="K60" i="8"/>
  <c r="J60" i="8"/>
  <c r="J62" i="8" s="1"/>
  <c r="H60" i="8"/>
  <c r="L59" i="8"/>
  <c r="K59" i="8"/>
  <c r="J59" i="8"/>
  <c r="H59" i="8"/>
  <c r="H62" i="8" s="1"/>
  <c r="E57" i="8"/>
  <c r="K56" i="8"/>
  <c r="H56" i="8"/>
  <c r="L56" i="8" s="1"/>
  <c r="K55" i="8"/>
  <c r="J55" i="8"/>
  <c r="H55" i="8"/>
  <c r="L55" i="8" s="1"/>
  <c r="L54" i="8"/>
  <c r="K54" i="8"/>
  <c r="J54" i="8"/>
  <c r="H54" i="8"/>
  <c r="H57" i="8" s="1"/>
  <c r="E53" i="8"/>
  <c r="L52" i="8"/>
  <c r="K52" i="8"/>
  <c r="J52" i="8"/>
  <c r="H52" i="8"/>
  <c r="K51" i="8"/>
  <c r="H51" i="8"/>
  <c r="L51" i="8" s="1"/>
  <c r="K50" i="8"/>
  <c r="L50" i="8" s="1"/>
  <c r="J50" i="8"/>
  <c r="H50" i="8"/>
  <c r="E49" i="8"/>
  <c r="L48" i="8"/>
  <c r="K48" i="8"/>
  <c r="J48" i="8"/>
  <c r="H48" i="8"/>
  <c r="K47" i="8"/>
  <c r="J47" i="8"/>
  <c r="H47" i="8"/>
  <c r="L47" i="8" s="1"/>
  <c r="K46" i="8"/>
  <c r="L46" i="8" s="1"/>
  <c r="J46" i="8"/>
  <c r="J49" i="8" s="1"/>
  <c r="H46" i="8"/>
  <c r="E45" i="8"/>
  <c r="L44" i="8"/>
  <c r="K44" i="8"/>
  <c r="H44" i="8"/>
  <c r="J44" i="8" s="1"/>
  <c r="K43" i="8"/>
  <c r="H43" i="8"/>
  <c r="L43" i="8" s="1"/>
  <c r="L42" i="8"/>
  <c r="K42" i="8"/>
  <c r="J42" i="8"/>
  <c r="H42" i="8"/>
  <c r="E41" i="8"/>
  <c r="K40" i="8"/>
  <c r="H40" i="8"/>
  <c r="L40" i="8" s="1"/>
  <c r="K39" i="8"/>
  <c r="L39" i="8" s="1"/>
  <c r="J39" i="8"/>
  <c r="H39" i="8"/>
  <c r="K38" i="8"/>
  <c r="H38" i="8"/>
  <c r="L38" i="8" s="1"/>
  <c r="E37" i="8"/>
  <c r="K36" i="8"/>
  <c r="L36" i="8" s="1"/>
  <c r="J36" i="8"/>
  <c r="H36" i="8"/>
  <c r="K35" i="8"/>
  <c r="J35" i="8"/>
  <c r="H35" i="8"/>
  <c r="L35" i="8" s="1"/>
  <c r="L34" i="8"/>
  <c r="K34" i="8"/>
  <c r="H34" i="8"/>
  <c r="J34" i="8" s="1"/>
  <c r="J37" i="8" s="1"/>
  <c r="E33" i="8"/>
  <c r="K32" i="8"/>
  <c r="H32" i="8"/>
  <c r="L32" i="8" s="1"/>
  <c r="K31" i="8"/>
  <c r="L31" i="8" s="1"/>
  <c r="J31" i="8"/>
  <c r="H31" i="8"/>
  <c r="K30" i="8"/>
  <c r="H30" i="8"/>
  <c r="L30" i="8" s="1"/>
  <c r="E29" i="8"/>
  <c r="K28" i="8"/>
  <c r="L28" i="8" s="1"/>
  <c r="J28" i="8"/>
  <c r="H28" i="8"/>
  <c r="K27" i="8"/>
  <c r="J27" i="8"/>
  <c r="H27" i="8"/>
  <c r="L27" i="8" s="1"/>
  <c r="L26" i="8"/>
  <c r="K26" i="8"/>
  <c r="H26" i="8"/>
  <c r="J26" i="8" s="1"/>
  <c r="J29" i="8" s="1"/>
  <c r="E25" i="8"/>
  <c r="L24" i="8"/>
  <c r="K24" i="8"/>
  <c r="J24" i="8"/>
  <c r="H24" i="8"/>
  <c r="K23" i="8"/>
  <c r="L23" i="8" s="1"/>
  <c r="J23" i="8"/>
  <c r="H23" i="8"/>
  <c r="K22" i="8"/>
  <c r="J22" i="8"/>
  <c r="H22" i="8"/>
  <c r="L22" i="8" s="1"/>
  <c r="L21" i="8"/>
  <c r="K21" i="8"/>
  <c r="H21" i="8"/>
  <c r="J21" i="8" s="1"/>
  <c r="K20" i="8"/>
  <c r="H20" i="8"/>
  <c r="L20" i="8" s="1"/>
  <c r="K19" i="8"/>
  <c r="H19" i="8"/>
  <c r="L19" i="8" s="1"/>
  <c r="K18" i="8"/>
  <c r="L18" i="8" s="1"/>
  <c r="J18" i="8"/>
  <c r="H18" i="8"/>
  <c r="K17" i="8"/>
  <c r="H17" i="8"/>
  <c r="L17" i="8" s="1"/>
  <c r="E16" i="8"/>
  <c r="K15" i="8"/>
  <c r="H15" i="8"/>
  <c r="L15" i="8" s="1"/>
  <c r="K14" i="8"/>
  <c r="H14" i="8"/>
  <c r="L14" i="8" s="1"/>
  <c r="K13" i="8"/>
  <c r="L13" i="8" s="1"/>
  <c r="J13" i="8"/>
  <c r="H13" i="8"/>
  <c r="K12" i="8"/>
  <c r="H12" i="8"/>
  <c r="L12" i="8" s="1"/>
  <c r="L11" i="8"/>
  <c r="K11" i="8"/>
  <c r="J11" i="8"/>
  <c r="H11" i="8"/>
  <c r="K10" i="8"/>
  <c r="L10" i="8" s="1"/>
  <c r="J10" i="8"/>
  <c r="H10" i="8"/>
  <c r="L9" i="8"/>
  <c r="K9" i="8"/>
  <c r="J9" i="8"/>
  <c r="H9" i="8"/>
  <c r="L8" i="8"/>
  <c r="K8" i="8"/>
  <c r="H8" i="8"/>
  <c r="J8" i="8" s="1"/>
  <c r="E206" i="7"/>
  <c r="K205" i="7"/>
  <c r="H205" i="7"/>
  <c r="K204" i="7"/>
  <c r="H204" i="7"/>
  <c r="E203" i="7"/>
  <c r="K202" i="7"/>
  <c r="H202" i="7"/>
  <c r="J202" i="7" s="1"/>
  <c r="K201" i="7"/>
  <c r="H201" i="7"/>
  <c r="E200" i="7"/>
  <c r="K199" i="7"/>
  <c r="H199" i="7"/>
  <c r="K198" i="7"/>
  <c r="H198" i="7"/>
  <c r="E197" i="7"/>
  <c r="K196" i="7"/>
  <c r="H196" i="7"/>
  <c r="J196" i="7" s="1"/>
  <c r="K195" i="7"/>
  <c r="H195" i="7"/>
  <c r="E194" i="7"/>
  <c r="K193" i="7"/>
  <c r="H193" i="7"/>
  <c r="K192" i="7"/>
  <c r="H192" i="7"/>
  <c r="J192" i="7" s="1"/>
  <c r="E191" i="7"/>
  <c r="K190" i="7"/>
  <c r="H190" i="7"/>
  <c r="J190" i="7" s="1"/>
  <c r="K189" i="7"/>
  <c r="H189" i="7"/>
  <c r="E188" i="7"/>
  <c r="K187" i="7"/>
  <c r="H187" i="7"/>
  <c r="K186" i="7"/>
  <c r="H186" i="7"/>
  <c r="E185" i="7"/>
  <c r="K184" i="7"/>
  <c r="H184" i="7"/>
  <c r="J184" i="7" s="1"/>
  <c r="K183" i="7"/>
  <c r="H183" i="7"/>
  <c r="E237" i="7"/>
  <c r="E258" i="7"/>
  <c r="K257" i="7"/>
  <c r="H257" i="7"/>
  <c r="K256" i="7"/>
  <c r="H256" i="7"/>
  <c r="J256" i="7" s="1"/>
  <c r="E255" i="7"/>
  <c r="K254" i="7"/>
  <c r="H254" i="7"/>
  <c r="K253" i="7"/>
  <c r="H253" i="7"/>
  <c r="J253" i="7" s="1"/>
  <c r="E252" i="7"/>
  <c r="K251" i="7"/>
  <c r="H251" i="7"/>
  <c r="K250" i="7"/>
  <c r="H250" i="7"/>
  <c r="J250" i="7" s="1"/>
  <c r="E249" i="7"/>
  <c r="K248" i="7"/>
  <c r="H248" i="7"/>
  <c r="J248" i="7" s="1"/>
  <c r="K247" i="7"/>
  <c r="H247" i="7"/>
  <c r="E246" i="7"/>
  <c r="K245" i="7"/>
  <c r="H245" i="7"/>
  <c r="J245" i="7" s="1"/>
  <c r="K244" i="7"/>
  <c r="H244" i="7"/>
  <c r="E243" i="7"/>
  <c r="K242" i="7"/>
  <c r="H242" i="7"/>
  <c r="K241" i="7"/>
  <c r="H241" i="7"/>
  <c r="J241" i="7" s="1"/>
  <c r="E240" i="7"/>
  <c r="K239" i="7"/>
  <c r="H239" i="7"/>
  <c r="K238" i="7"/>
  <c r="H238" i="7"/>
  <c r="J238" i="7" s="1"/>
  <c r="K236" i="7"/>
  <c r="H236" i="7"/>
  <c r="K235" i="7"/>
  <c r="H235" i="7"/>
  <c r="E234" i="7"/>
  <c r="K233" i="7"/>
  <c r="H233" i="7"/>
  <c r="J233" i="7" s="1"/>
  <c r="K232" i="7"/>
  <c r="H232" i="7"/>
  <c r="K231" i="7"/>
  <c r="H231" i="7"/>
  <c r="J231" i="7" s="1"/>
  <c r="K230" i="7"/>
  <c r="H230" i="7"/>
  <c r="K229" i="7"/>
  <c r="H229" i="7"/>
  <c r="K228" i="7"/>
  <c r="H228" i="7"/>
  <c r="J228" i="7" s="1"/>
  <c r="K227" i="7"/>
  <c r="H227" i="7"/>
  <c r="K226" i="7"/>
  <c r="H226" i="7"/>
  <c r="E225" i="7"/>
  <c r="K224" i="7"/>
  <c r="H224" i="7"/>
  <c r="J224" i="7" s="1"/>
  <c r="K223" i="7"/>
  <c r="H223" i="7"/>
  <c r="K222" i="7"/>
  <c r="H222" i="7"/>
  <c r="J222" i="7" s="1"/>
  <c r="K221" i="7"/>
  <c r="H221" i="7"/>
  <c r="K220" i="7"/>
  <c r="H220" i="7"/>
  <c r="K219" i="7"/>
  <c r="H219" i="7"/>
  <c r="J219" i="7" s="1"/>
  <c r="K218" i="7"/>
  <c r="H218" i="7"/>
  <c r="K217" i="7"/>
  <c r="H217" i="7"/>
  <c r="E216" i="7"/>
  <c r="K215" i="7"/>
  <c r="H215" i="7"/>
  <c r="K214" i="7"/>
  <c r="H214" i="7"/>
  <c r="K213" i="7"/>
  <c r="H213" i="7"/>
  <c r="J213" i="7" s="1"/>
  <c r="K212" i="7"/>
  <c r="H212" i="7"/>
  <c r="K211" i="7"/>
  <c r="H211" i="7"/>
  <c r="K210" i="7"/>
  <c r="H210" i="7"/>
  <c r="J210" i="7" s="1"/>
  <c r="K209" i="7"/>
  <c r="H209" i="7"/>
  <c r="K208" i="7"/>
  <c r="H208" i="7"/>
  <c r="E181" i="7"/>
  <c r="K180" i="7"/>
  <c r="H180" i="7"/>
  <c r="K179" i="7"/>
  <c r="H179" i="7"/>
  <c r="E178" i="7"/>
  <c r="K177" i="7"/>
  <c r="H177" i="7"/>
  <c r="J177" i="7" s="1"/>
  <c r="K176" i="7"/>
  <c r="H176" i="7"/>
  <c r="E175" i="7"/>
  <c r="K174" i="7"/>
  <c r="H174" i="7"/>
  <c r="K173" i="7"/>
  <c r="H173" i="7"/>
  <c r="E172" i="7"/>
  <c r="K171" i="7"/>
  <c r="H171" i="7"/>
  <c r="J171" i="7" s="1"/>
  <c r="K170" i="7"/>
  <c r="H170" i="7"/>
  <c r="E169" i="7"/>
  <c r="K168" i="7"/>
  <c r="H168" i="7"/>
  <c r="K167" i="7"/>
  <c r="H167" i="7"/>
  <c r="E166" i="7"/>
  <c r="K165" i="7"/>
  <c r="H165" i="7"/>
  <c r="J165" i="7" s="1"/>
  <c r="K164" i="7"/>
  <c r="H164" i="7"/>
  <c r="E163" i="7"/>
  <c r="K162" i="7"/>
  <c r="H162" i="7"/>
  <c r="K161" i="7"/>
  <c r="H161" i="7"/>
  <c r="E160" i="7"/>
  <c r="K159" i="7"/>
  <c r="H159" i="7"/>
  <c r="J159" i="7" s="1"/>
  <c r="K158" i="7"/>
  <c r="H158" i="7"/>
  <c r="E156" i="7"/>
  <c r="K155" i="7"/>
  <c r="H155" i="7"/>
  <c r="K154" i="7"/>
  <c r="H154" i="7"/>
  <c r="J154" i="7" s="1"/>
  <c r="K153" i="7"/>
  <c r="H153" i="7"/>
  <c r="E152" i="7"/>
  <c r="K151" i="7"/>
  <c r="H151" i="7"/>
  <c r="J151" i="7" s="1"/>
  <c r="K150" i="7"/>
  <c r="H150" i="7"/>
  <c r="K149" i="7"/>
  <c r="H149" i="7"/>
  <c r="E148" i="7"/>
  <c r="K147" i="7"/>
  <c r="H147" i="7"/>
  <c r="K146" i="7"/>
  <c r="H146" i="7"/>
  <c r="J146" i="7" s="1"/>
  <c r="K145" i="7"/>
  <c r="H145" i="7"/>
  <c r="E144" i="7"/>
  <c r="K143" i="7"/>
  <c r="H143" i="7"/>
  <c r="J143" i="7" s="1"/>
  <c r="K142" i="7"/>
  <c r="H142" i="7"/>
  <c r="K141" i="7"/>
  <c r="H141" i="7"/>
  <c r="E140" i="7"/>
  <c r="K139" i="7"/>
  <c r="H139" i="7"/>
  <c r="K138" i="7"/>
  <c r="H138" i="7"/>
  <c r="J138" i="7" s="1"/>
  <c r="K137" i="7"/>
  <c r="H137" i="7"/>
  <c r="E136" i="7"/>
  <c r="K135" i="7"/>
  <c r="H135" i="7"/>
  <c r="J135" i="7" s="1"/>
  <c r="K134" i="7"/>
  <c r="H134" i="7"/>
  <c r="K133" i="7"/>
  <c r="H133" i="7"/>
  <c r="E132" i="7"/>
  <c r="K131" i="7"/>
  <c r="H131" i="7"/>
  <c r="K130" i="7"/>
  <c r="H130" i="7"/>
  <c r="J130" i="7" s="1"/>
  <c r="K129" i="7"/>
  <c r="H129" i="7"/>
  <c r="E128" i="7"/>
  <c r="K127" i="7"/>
  <c r="H127" i="7"/>
  <c r="J127" i="7" s="1"/>
  <c r="K126" i="7"/>
  <c r="H126" i="7"/>
  <c r="K125" i="7"/>
  <c r="H125" i="7"/>
  <c r="E115" i="7"/>
  <c r="E95" i="7"/>
  <c r="E123" i="7"/>
  <c r="K122" i="7"/>
  <c r="H122" i="7"/>
  <c r="K121" i="7"/>
  <c r="H121" i="7"/>
  <c r="J121" i="7" s="1"/>
  <c r="K120" i="7"/>
  <c r="H120" i="7"/>
  <c r="E119" i="7"/>
  <c r="K118" i="7"/>
  <c r="H118" i="7"/>
  <c r="J118" i="7" s="1"/>
  <c r="K117" i="7"/>
  <c r="H117" i="7"/>
  <c r="K116" i="7"/>
  <c r="H116" i="7"/>
  <c r="K114" i="7"/>
  <c r="H114" i="7"/>
  <c r="K113" i="7"/>
  <c r="H113" i="7"/>
  <c r="J113" i="7" s="1"/>
  <c r="K112" i="7"/>
  <c r="H112" i="7"/>
  <c r="E111" i="7"/>
  <c r="K110" i="7"/>
  <c r="H110" i="7"/>
  <c r="J110" i="7" s="1"/>
  <c r="K109" i="7"/>
  <c r="H109" i="7"/>
  <c r="K108" i="7"/>
  <c r="H108" i="7"/>
  <c r="J108" i="7" s="1"/>
  <c r="E107" i="7"/>
  <c r="K106" i="7"/>
  <c r="H106" i="7"/>
  <c r="K105" i="7"/>
  <c r="H105" i="7"/>
  <c r="J105" i="7" s="1"/>
  <c r="K104" i="7"/>
  <c r="H104" i="7"/>
  <c r="E103" i="7"/>
  <c r="K102" i="7"/>
  <c r="H102" i="7"/>
  <c r="J102" i="7" s="1"/>
  <c r="K101" i="7"/>
  <c r="H101" i="7"/>
  <c r="K100" i="7"/>
  <c r="H100" i="7"/>
  <c r="E99" i="7"/>
  <c r="K98" i="7"/>
  <c r="H98" i="7"/>
  <c r="K97" i="7"/>
  <c r="H97" i="7"/>
  <c r="J97" i="7" s="1"/>
  <c r="K96" i="7"/>
  <c r="H96" i="7"/>
  <c r="K94" i="7"/>
  <c r="H94" i="7"/>
  <c r="J94" i="7" s="1"/>
  <c r="K93" i="7"/>
  <c r="H93" i="7"/>
  <c r="K92" i="7"/>
  <c r="H92" i="7"/>
  <c r="J92" i="7" s="1"/>
  <c r="E90" i="7"/>
  <c r="K89" i="7"/>
  <c r="H89" i="7"/>
  <c r="K88" i="7"/>
  <c r="H88" i="7"/>
  <c r="J88" i="7" s="1"/>
  <c r="K87" i="7"/>
  <c r="H87" i="7"/>
  <c r="E86" i="7"/>
  <c r="K85" i="7"/>
  <c r="H85" i="7"/>
  <c r="J85" i="7" s="1"/>
  <c r="K84" i="7"/>
  <c r="H84" i="7"/>
  <c r="K83" i="7"/>
  <c r="H83" i="7"/>
  <c r="E82" i="7"/>
  <c r="K81" i="7"/>
  <c r="H81" i="7"/>
  <c r="K80" i="7"/>
  <c r="H80" i="7"/>
  <c r="J80" i="7" s="1"/>
  <c r="K79" i="7"/>
  <c r="H79" i="7"/>
  <c r="E78" i="7"/>
  <c r="K77" i="7"/>
  <c r="H77" i="7"/>
  <c r="J77" i="7" s="1"/>
  <c r="K76" i="7"/>
  <c r="H76" i="7"/>
  <c r="K75" i="7"/>
  <c r="H75" i="7"/>
  <c r="E74" i="7"/>
  <c r="K73" i="7"/>
  <c r="H73" i="7"/>
  <c r="K72" i="7"/>
  <c r="H72" i="7"/>
  <c r="J72" i="7" s="1"/>
  <c r="K71" i="7"/>
  <c r="H71" i="7"/>
  <c r="E70" i="7"/>
  <c r="K69" i="7"/>
  <c r="H69" i="7"/>
  <c r="J69" i="7" s="1"/>
  <c r="K68" i="7"/>
  <c r="H68" i="7"/>
  <c r="K67" i="7"/>
  <c r="H67" i="7"/>
  <c r="E66" i="7"/>
  <c r="K65" i="7"/>
  <c r="H65" i="7"/>
  <c r="K64" i="7"/>
  <c r="H64" i="7"/>
  <c r="J64" i="7" s="1"/>
  <c r="K63" i="7"/>
  <c r="H63" i="7"/>
  <c r="E62" i="7"/>
  <c r="K61" i="7"/>
  <c r="H61" i="7"/>
  <c r="J61" i="7" s="1"/>
  <c r="K60" i="7"/>
  <c r="H60" i="7"/>
  <c r="K59" i="7"/>
  <c r="H59" i="7"/>
  <c r="K56" i="7"/>
  <c r="K55" i="7"/>
  <c r="K54" i="7"/>
  <c r="K52" i="7"/>
  <c r="K51" i="7"/>
  <c r="K50" i="7"/>
  <c r="K48" i="7"/>
  <c r="K47" i="7"/>
  <c r="K46" i="7"/>
  <c r="K44" i="7"/>
  <c r="K43" i="7"/>
  <c r="K42" i="7"/>
  <c r="K40" i="7"/>
  <c r="K39" i="7"/>
  <c r="K38" i="7"/>
  <c r="K36" i="7"/>
  <c r="K35" i="7"/>
  <c r="K34" i="7"/>
  <c r="K32" i="7"/>
  <c r="K31" i="7"/>
  <c r="K30" i="7"/>
  <c r="K28" i="7"/>
  <c r="K27" i="7"/>
  <c r="K26" i="7"/>
  <c r="E57" i="7"/>
  <c r="H56" i="7"/>
  <c r="J56" i="7" s="1"/>
  <c r="H55" i="7"/>
  <c r="J55" i="7" s="1"/>
  <c r="H54" i="7"/>
  <c r="J54" i="7" s="1"/>
  <c r="E53" i="7"/>
  <c r="H52" i="7"/>
  <c r="J52" i="7" s="1"/>
  <c r="H51" i="7"/>
  <c r="J51" i="7" s="1"/>
  <c r="H50" i="7"/>
  <c r="J50" i="7" s="1"/>
  <c r="E49" i="7"/>
  <c r="H48" i="7"/>
  <c r="J48" i="7" s="1"/>
  <c r="H47" i="7"/>
  <c r="J47" i="7" s="1"/>
  <c r="H46" i="7"/>
  <c r="J46" i="7" s="1"/>
  <c r="E45" i="7"/>
  <c r="H44" i="7"/>
  <c r="J44" i="7" s="1"/>
  <c r="H43" i="7"/>
  <c r="J43" i="7" s="1"/>
  <c r="H42" i="7"/>
  <c r="J42" i="7" s="1"/>
  <c r="E41" i="7"/>
  <c r="H40" i="7"/>
  <c r="J40" i="7" s="1"/>
  <c r="H39" i="7"/>
  <c r="J39" i="7" s="1"/>
  <c r="H38" i="7"/>
  <c r="J38" i="7" s="1"/>
  <c r="E37" i="7"/>
  <c r="H36" i="7"/>
  <c r="J36" i="7" s="1"/>
  <c r="H35" i="7"/>
  <c r="J35" i="7" s="1"/>
  <c r="H34" i="7"/>
  <c r="J34" i="7" s="1"/>
  <c r="E33" i="7"/>
  <c r="H32" i="7"/>
  <c r="J32" i="7" s="1"/>
  <c r="H31" i="7"/>
  <c r="J31" i="7" s="1"/>
  <c r="H30" i="7"/>
  <c r="J30" i="7" s="1"/>
  <c r="E29" i="7"/>
  <c r="H28" i="7"/>
  <c r="J28" i="7" s="1"/>
  <c r="H27" i="7"/>
  <c r="J27" i="7" s="1"/>
  <c r="H26" i="7"/>
  <c r="J26" i="7" s="1"/>
  <c r="E25" i="7"/>
  <c r="K24" i="7"/>
  <c r="H24" i="7"/>
  <c r="J24" i="7" s="1"/>
  <c r="K23" i="7"/>
  <c r="H23" i="7"/>
  <c r="K22" i="7"/>
  <c r="H22" i="7"/>
  <c r="J22" i="7" s="1"/>
  <c r="K21" i="7"/>
  <c r="H21" i="7"/>
  <c r="K20" i="7"/>
  <c r="H20" i="7"/>
  <c r="K19" i="7"/>
  <c r="H19" i="7"/>
  <c r="J19" i="7" s="1"/>
  <c r="K18" i="7"/>
  <c r="H18" i="7"/>
  <c r="K17" i="7"/>
  <c r="H17" i="7"/>
  <c r="J17" i="7" s="1"/>
  <c r="E16" i="7"/>
  <c r="K9" i="7"/>
  <c r="K10" i="7"/>
  <c r="K11" i="7"/>
  <c r="K12" i="7"/>
  <c r="K13" i="7"/>
  <c r="K14" i="7"/>
  <c r="K15" i="7"/>
  <c r="K8" i="7"/>
  <c r="H15" i="7"/>
  <c r="J15" i="7" s="1"/>
  <c r="H14" i="7"/>
  <c r="J14" i="7" s="1"/>
  <c r="H13" i="7"/>
  <c r="J13" i="7" s="1"/>
  <c r="H12" i="7"/>
  <c r="H11" i="7"/>
  <c r="J11" i="7" s="1"/>
  <c r="H10" i="7"/>
  <c r="J10" i="7" s="1"/>
  <c r="H9" i="7"/>
  <c r="J9" i="7" s="1"/>
  <c r="H8" i="7"/>
  <c r="J8" i="7" s="1"/>
  <c r="L33" i="8" l="1"/>
  <c r="L16" i="8"/>
  <c r="L29" i="8"/>
  <c r="J53" i="8"/>
  <c r="L53" i="8"/>
  <c r="J66" i="8"/>
  <c r="L37" i="8"/>
  <c r="J74" i="8"/>
  <c r="L25" i="8"/>
  <c r="L49" i="8"/>
  <c r="L41" i="8"/>
  <c r="J15" i="8"/>
  <c r="J20" i="8"/>
  <c r="H33" i="8"/>
  <c r="H41" i="8"/>
  <c r="J56" i="8"/>
  <c r="J76" i="8"/>
  <c r="J78" i="8" s="1"/>
  <c r="L76" i="8"/>
  <c r="L95" i="8"/>
  <c r="J12" i="8"/>
  <c r="J17" i="8"/>
  <c r="J30" i="8"/>
  <c r="J38" i="8"/>
  <c r="J43" i="8"/>
  <c r="J45" i="8" s="1"/>
  <c r="L74" i="8"/>
  <c r="E91" i="8"/>
  <c r="L93" i="8"/>
  <c r="J93" i="8"/>
  <c r="J95" i="8" s="1"/>
  <c r="L140" i="8"/>
  <c r="J216" i="8"/>
  <c r="L57" i="8"/>
  <c r="L72" i="8"/>
  <c r="J72" i="8"/>
  <c r="L88" i="8"/>
  <c r="L90" i="8" s="1"/>
  <c r="J88" i="8"/>
  <c r="J90" i="8" s="1"/>
  <c r="J111" i="8"/>
  <c r="J97" i="8"/>
  <c r="J99" i="8" s="1"/>
  <c r="L97" i="8"/>
  <c r="J14" i="8"/>
  <c r="J19" i="8"/>
  <c r="J32" i="8"/>
  <c r="J40" i="8"/>
  <c r="L45" i="8"/>
  <c r="J51" i="8"/>
  <c r="L86" i="8"/>
  <c r="H99" i="8"/>
  <c r="L103" i="8"/>
  <c r="L132" i="8"/>
  <c r="L216" i="8"/>
  <c r="H29" i="8"/>
  <c r="H37" i="8"/>
  <c r="H45" i="8"/>
  <c r="E58" i="8"/>
  <c r="J68" i="8"/>
  <c r="J70" i="8" s="1"/>
  <c r="L68" i="8"/>
  <c r="H78" i="8"/>
  <c r="J84" i="8"/>
  <c r="J86" i="8" s="1"/>
  <c r="L84" i="8"/>
  <c r="L101" i="8"/>
  <c r="J101" i="8"/>
  <c r="J103" i="8" s="1"/>
  <c r="J136" i="8"/>
  <c r="J166" i="8"/>
  <c r="L172" i="8"/>
  <c r="H49" i="8"/>
  <c r="L62" i="8"/>
  <c r="H95" i="8"/>
  <c r="J115" i="8"/>
  <c r="J148" i="8"/>
  <c r="E260" i="8"/>
  <c r="H53" i="8"/>
  <c r="L60" i="8"/>
  <c r="L64" i="8"/>
  <c r="J64" i="8"/>
  <c r="H74" i="8"/>
  <c r="L80" i="8"/>
  <c r="J80" i="8"/>
  <c r="J82" i="8" s="1"/>
  <c r="H90" i="8"/>
  <c r="J107" i="8"/>
  <c r="J128" i="8"/>
  <c r="J160" i="8"/>
  <c r="L166" i="8"/>
  <c r="J191" i="8"/>
  <c r="L105" i="8"/>
  <c r="L113" i="8"/>
  <c r="L121" i="8"/>
  <c r="L126" i="8"/>
  <c r="L134" i="8"/>
  <c r="L142" i="8"/>
  <c r="L150" i="8"/>
  <c r="J165" i="8"/>
  <c r="L171" i="8"/>
  <c r="J173" i="8"/>
  <c r="J175" i="8" s="1"/>
  <c r="L179" i="8"/>
  <c r="H181" i="8"/>
  <c r="L184" i="8"/>
  <c r="J186" i="8"/>
  <c r="J188" i="8" s="1"/>
  <c r="L192" i="8"/>
  <c r="H194" i="8"/>
  <c r="J202" i="8"/>
  <c r="J203" i="8" s="1"/>
  <c r="J215" i="8"/>
  <c r="J220" i="8"/>
  <c r="J233" i="8"/>
  <c r="L236" i="8"/>
  <c r="J238" i="8"/>
  <c r="J240" i="8" s="1"/>
  <c r="L244" i="8"/>
  <c r="L252" i="8"/>
  <c r="J254" i="8"/>
  <c r="L257" i="8"/>
  <c r="L99" i="8"/>
  <c r="L107" i="8"/>
  <c r="J109" i="8"/>
  <c r="J117" i="8"/>
  <c r="J119" i="8" s="1"/>
  <c r="L128" i="8"/>
  <c r="J130" i="8"/>
  <c r="J132" i="8" s="1"/>
  <c r="L136" i="8"/>
  <c r="J138" i="8"/>
  <c r="J146" i="8"/>
  <c r="J154" i="8"/>
  <c r="J156" i="8" s="1"/>
  <c r="J159" i="8"/>
  <c r="L165" i="8"/>
  <c r="J167" i="8"/>
  <c r="J169" i="8" s="1"/>
  <c r="L173" i="8"/>
  <c r="L186" i="8"/>
  <c r="J196" i="8"/>
  <c r="J197" i="8" s="1"/>
  <c r="L202" i="8"/>
  <c r="J204" i="8"/>
  <c r="J206" i="8" s="1"/>
  <c r="J209" i="8"/>
  <c r="J222" i="8"/>
  <c r="L225" i="8"/>
  <c r="J227" i="8"/>
  <c r="L238" i="8"/>
  <c r="J248" i="8"/>
  <c r="J249" i="8" s="1"/>
  <c r="J256" i="8"/>
  <c r="J258" i="8" s="1"/>
  <c r="H172" i="8"/>
  <c r="J232" i="8"/>
  <c r="J245" i="8"/>
  <c r="J246" i="8" s="1"/>
  <c r="J253" i="8"/>
  <c r="L159" i="8"/>
  <c r="J161" i="8"/>
  <c r="J163" i="8" s="1"/>
  <c r="L167" i="8"/>
  <c r="J177" i="8"/>
  <c r="J190" i="8"/>
  <c r="L196" i="8"/>
  <c r="J198" i="8"/>
  <c r="J200" i="8" s="1"/>
  <c r="L204" i="8"/>
  <c r="J211" i="8"/>
  <c r="J224" i="8"/>
  <c r="J229" i="8"/>
  <c r="L248" i="8"/>
  <c r="L256" i="8"/>
  <c r="L253" i="8"/>
  <c r="L161" i="8"/>
  <c r="L198" i="8"/>
  <c r="L205" i="7"/>
  <c r="L193" i="7"/>
  <c r="L198" i="7"/>
  <c r="H237" i="7"/>
  <c r="L204" i="7"/>
  <c r="L187" i="7"/>
  <c r="L190" i="7"/>
  <c r="N190" i="7" s="1"/>
  <c r="L201" i="7"/>
  <c r="E207" i="7"/>
  <c r="L189" i="7"/>
  <c r="L186" i="7"/>
  <c r="L199" i="7"/>
  <c r="J198" i="7"/>
  <c r="L184" i="7"/>
  <c r="N184" i="7" s="1"/>
  <c r="J186" i="7"/>
  <c r="L183" i="7"/>
  <c r="L192" i="7"/>
  <c r="N192" i="7" s="1"/>
  <c r="L196" i="7"/>
  <c r="N196" i="7" s="1"/>
  <c r="L195" i="7"/>
  <c r="H185" i="7"/>
  <c r="H191" i="7"/>
  <c r="H197" i="7"/>
  <c r="H188" i="7"/>
  <c r="H194" i="7"/>
  <c r="H200" i="7"/>
  <c r="H206" i="7"/>
  <c r="L202" i="7"/>
  <c r="N202" i="7" s="1"/>
  <c r="J204" i="7"/>
  <c r="J187" i="7"/>
  <c r="J193" i="7"/>
  <c r="J199" i="7"/>
  <c r="J205" i="7"/>
  <c r="H203" i="7"/>
  <c r="J183" i="7"/>
  <c r="J185" i="7" s="1"/>
  <c r="J189" i="7"/>
  <c r="J191" i="7" s="1"/>
  <c r="J195" i="7"/>
  <c r="J197" i="7" s="1"/>
  <c r="J201" i="7"/>
  <c r="J203" i="7" s="1"/>
  <c r="L251" i="7"/>
  <c r="H246" i="7"/>
  <c r="L209" i="7"/>
  <c r="L226" i="7"/>
  <c r="L230" i="7"/>
  <c r="L254" i="7"/>
  <c r="L236" i="7"/>
  <c r="L257" i="7"/>
  <c r="L248" i="7"/>
  <c r="N248" i="7" s="1"/>
  <c r="L231" i="7"/>
  <c r="N231" i="7" s="1"/>
  <c r="L241" i="7"/>
  <c r="N241" i="7" s="1"/>
  <c r="H243" i="7"/>
  <c r="H249" i="7"/>
  <c r="L208" i="7"/>
  <c r="L212" i="7"/>
  <c r="L229" i="7"/>
  <c r="L256" i="7"/>
  <c r="N256" i="7" s="1"/>
  <c r="H258" i="7"/>
  <c r="J254" i="7"/>
  <c r="J255" i="7" s="1"/>
  <c r="L253" i="7"/>
  <c r="H255" i="7"/>
  <c r="J251" i="7"/>
  <c r="J252" i="7" s="1"/>
  <c r="L250" i="7"/>
  <c r="J242" i="7"/>
  <c r="J243" i="7" s="1"/>
  <c r="L242" i="7"/>
  <c r="L238" i="7"/>
  <c r="N238" i="7" s="1"/>
  <c r="H240" i="7"/>
  <c r="E259" i="7"/>
  <c r="J235" i="7"/>
  <c r="J239" i="7"/>
  <c r="J240" i="7" s="1"/>
  <c r="L245" i="7"/>
  <c r="N245" i="7" s="1"/>
  <c r="J247" i="7"/>
  <c r="J249" i="7" s="1"/>
  <c r="J236" i="7"/>
  <c r="J244" i="7"/>
  <c r="J246" i="7" s="1"/>
  <c r="H252" i="7"/>
  <c r="L239" i="7"/>
  <c r="L247" i="7"/>
  <c r="J257" i="7"/>
  <c r="J258" i="7" s="1"/>
  <c r="L227" i="7"/>
  <c r="L244" i="7"/>
  <c r="L220" i="7"/>
  <c r="L232" i="7"/>
  <c r="L235" i="7"/>
  <c r="L233" i="7"/>
  <c r="N233" i="7" s="1"/>
  <c r="L228" i="7"/>
  <c r="N228" i="7" s="1"/>
  <c r="J232" i="7"/>
  <c r="J226" i="7"/>
  <c r="J230" i="7"/>
  <c r="L217" i="7"/>
  <c r="L221" i="7"/>
  <c r="J227" i="7"/>
  <c r="L218" i="7"/>
  <c r="J229" i="7"/>
  <c r="L222" i="7"/>
  <c r="N222" i="7" s="1"/>
  <c r="L211" i="7"/>
  <c r="L215" i="7"/>
  <c r="L223" i="7"/>
  <c r="L224" i="7"/>
  <c r="N224" i="7" s="1"/>
  <c r="L219" i="7"/>
  <c r="N219" i="7" s="1"/>
  <c r="J221" i="7"/>
  <c r="J218" i="7"/>
  <c r="J223" i="7"/>
  <c r="J220" i="7"/>
  <c r="J217" i="7"/>
  <c r="L214" i="7"/>
  <c r="J208" i="7"/>
  <c r="L213" i="7"/>
  <c r="N213" i="7" s="1"/>
  <c r="L210" i="7"/>
  <c r="N210" i="7" s="1"/>
  <c r="J215" i="7"/>
  <c r="J212" i="7"/>
  <c r="L133" i="7"/>
  <c r="J209" i="7"/>
  <c r="J214" i="7"/>
  <c r="J211" i="7"/>
  <c r="L176" i="7"/>
  <c r="L180" i="7"/>
  <c r="L89" i="7"/>
  <c r="L109" i="7"/>
  <c r="L168" i="7"/>
  <c r="L141" i="7"/>
  <c r="L150" i="7"/>
  <c r="L170" i="7"/>
  <c r="L131" i="7"/>
  <c r="L173" i="7"/>
  <c r="L129" i="7"/>
  <c r="L167" i="7"/>
  <c r="L73" i="7"/>
  <c r="L87" i="7"/>
  <c r="L139" i="7"/>
  <c r="L174" i="7"/>
  <c r="L106" i="7"/>
  <c r="H175" i="7"/>
  <c r="L179" i="7"/>
  <c r="L149" i="7"/>
  <c r="E182" i="7"/>
  <c r="L96" i="7"/>
  <c r="H132" i="7"/>
  <c r="L137" i="7"/>
  <c r="L155" i="7"/>
  <c r="H163" i="7"/>
  <c r="L77" i="7"/>
  <c r="N77" i="7" s="1"/>
  <c r="L142" i="7"/>
  <c r="L164" i="7"/>
  <c r="L65" i="7"/>
  <c r="L93" i="7"/>
  <c r="L158" i="7"/>
  <c r="L71" i="7"/>
  <c r="L171" i="7"/>
  <c r="N171" i="7" s="1"/>
  <c r="L177" i="7"/>
  <c r="N177" i="7" s="1"/>
  <c r="L67" i="7"/>
  <c r="L76" i="7"/>
  <c r="L100" i="7"/>
  <c r="L159" i="7"/>
  <c r="N159" i="7" s="1"/>
  <c r="L162" i="7"/>
  <c r="L165" i="7"/>
  <c r="N165" i="7" s="1"/>
  <c r="L116" i="7"/>
  <c r="J161" i="7"/>
  <c r="J167" i="7"/>
  <c r="J173" i="7"/>
  <c r="J179" i="7"/>
  <c r="H169" i="7"/>
  <c r="H181" i="7"/>
  <c r="L108" i="7"/>
  <c r="N108" i="7" s="1"/>
  <c r="L117" i="7"/>
  <c r="L134" i="7"/>
  <c r="L147" i="7"/>
  <c r="L151" i="7"/>
  <c r="N151" i="7" s="1"/>
  <c r="L161" i="7"/>
  <c r="J162" i="7"/>
  <c r="J168" i="7"/>
  <c r="J174" i="7"/>
  <c r="J180" i="7"/>
  <c r="N180" i="7" s="1"/>
  <c r="L130" i="7"/>
  <c r="N130" i="7" s="1"/>
  <c r="L138" i="7"/>
  <c r="N138" i="7" s="1"/>
  <c r="H160" i="7"/>
  <c r="H166" i="7"/>
  <c r="H172" i="7"/>
  <c r="H178" i="7"/>
  <c r="L143" i="7"/>
  <c r="N143" i="7" s="1"/>
  <c r="L153" i="7"/>
  <c r="J158" i="7"/>
  <c r="J164" i="7"/>
  <c r="J170" i="7"/>
  <c r="J176" i="7"/>
  <c r="L113" i="7"/>
  <c r="N113" i="7" s="1"/>
  <c r="L127" i="7"/>
  <c r="N127" i="7" s="1"/>
  <c r="L135" i="7"/>
  <c r="N135" i="7" s="1"/>
  <c r="L101" i="7"/>
  <c r="L105" i="7"/>
  <c r="N105" i="7" s="1"/>
  <c r="L114" i="7"/>
  <c r="L145" i="7"/>
  <c r="L126" i="7"/>
  <c r="L125" i="7"/>
  <c r="L154" i="7"/>
  <c r="N154" i="7" s="1"/>
  <c r="L146" i="7"/>
  <c r="N146" i="7" s="1"/>
  <c r="E157" i="7"/>
  <c r="H140" i="7"/>
  <c r="H148" i="7"/>
  <c r="H156" i="7"/>
  <c r="J129" i="7"/>
  <c r="J137" i="7"/>
  <c r="J145" i="7"/>
  <c r="J153" i="7"/>
  <c r="L97" i="7"/>
  <c r="N97" i="7" s="1"/>
  <c r="J126" i="7"/>
  <c r="J134" i="7"/>
  <c r="J142" i="7"/>
  <c r="J150" i="7"/>
  <c r="L75" i="7"/>
  <c r="L84" i="7"/>
  <c r="L98" i="7"/>
  <c r="L110" i="7"/>
  <c r="N110" i="7" s="1"/>
  <c r="J131" i="7"/>
  <c r="J139" i="7"/>
  <c r="J147" i="7"/>
  <c r="J155" i="7"/>
  <c r="H128" i="7"/>
  <c r="H136" i="7"/>
  <c r="H144" i="7"/>
  <c r="H152" i="7"/>
  <c r="L94" i="7"/>
  <c r="N94" i="7" s="1"/>
  <c r="H107" i="7"/>
  <c r="L112" i="7"/>
  <c r="J125" i="7"/>
  <c r="J133" i="7"/>
  <c r="J141" i="7"/>
  <c r="J149" i="7"/>
  <c r="H66" i="7"/>
  <c r="L81" i="7"/>
  <c r="L59" i="7"/>
  <c r="L68" i="7"/>
  <c r="L92" i="7"/>
  <c r="N92" i="7" s="1"/>
  <c r="L122" i="7"/>
  <c r="L121" i="7"/>
  <c r="N121" i="7" s="1"/>
  <c r="H123" i="7"/>
  <c r="L118" i="7"/>
  <c r="N118" i="7" s="1"/>
  <c r="J116" i="7"/>
  <c r="H115" i="7"/>
  <c r="L102" i="7"/>
  <c r="N102" i="7" s="1"/>
  <c r="J100" i="7"/>
  <c r="E124" i="7"/>
  <c r="H99" i="7"/>
  <c r="J96" i="7"/>
  <c r="J104" i="7"/>
  <c r="J112" i="7"/>
  <c r="J120" i="7"/>
  <c r="J93" i="7"/>
  <c r="J95" i="7" s="1"/>
  <c r="J101" i="7"/>
  <c r="J109" i="7"/>
  <c r="J117" i="7"/>
  <c r="J98" i="7"/>
  <c r="L104" i="7"/>
  <c r="J106" i="7"/>
  <c r="J114" i="7"/>
  <c r="L120" i="7"/>
  <c r="J122" i="7"/>
  <c r="L60" i="7"/>
  <c r="L72" i="7"/>
  <c r="N72" i="7" s="1"/>
  <c r="H95" i="7"/>
  <c r="H103" i="7"/>
  <c r="H111" i="7"/>
  <c r="H119" i="7"/>
  <c r="L64" i="7"/>
  <c r="N64" i="7" s="1"/>
  <c r="L69" i="7"/>
  <c r="N69" i="7" s="1"/>
  <c r="L83" i="7"/>
  <c r="L54" i="7"/>
  <c r="N54" i="7" s="1"/>
  <c r="L61" i="7"/>
  <c r="N61" i="7" s="1"/>
  <c r="L79" i="7"/>
  <c r="L88" i="7"/>
  <c r="N88" i="7" s="1"/>
  <c r="L85" i="7"/>
  <c r="H82" i="7"/>
  <c r="L80" i="7"/>
  <c r="N80" i="7" s="1"/>
  <c r="E91" i="7"/>
  <c r="J59" i="7"/>
  <c r="H74" i="7"/>
  <c r="H90" i="7"/>
  <c r="L38" i="7"/>
  <c r="N38" i="7" s="1"/>
  <c r="L47" i="7"/>
  <c r="N47" i="7" s="1"/>
  <c r="J63" i="7"/>
  <c r="J71" i="7"/>
  <c r="J79" i="7"/>
  <c r="J87" i="7"/>
  <c r="J60" i="7"/>
  <c r="J68" i="7"/>
  <c r="J76" i="7"/>
  <c r="J84" i="7"/>
  <c r="L28" i="7"/>
  <c r="N28" i="7" s="1"/>
  <c r="L31" i="7"/>
  <c r="N31" i="7" s="1"/>
  <c r="L48" i="7"/>
  <c r="N48" i="7" s="1"/>
  <c r="L63" i="7"/>
  <c r="J65" i="7"/>
  <c r="J73" i="7"/>
  <c r="J81" i="7"/>
  <c r="J89" i="7"/>
  <c r="H62" i="7"/>
  <c r="H70" i="7"/>
  <c r="H78" i="7"/>
  <c r="H86" i="7"/>
  <c r="L43" i="7"/>
  <c r="N43" i="7" s="1"/>
  <c r="J67" i="7"/>
  <c r="J75" i="7"/>
  <c r="J83" i="7"/>
  <c r="L26" i="7"/>
  <c r="N26" i="7" s="1"/>
  <c r="L12" i="7"/>
  <c r="L56" i="7"/>
  <c r="N56" i="7" s="1"/>
  <c r="L55" i="7"/>
  <c r="N55" i="7" s="1"/>
  <c r="L52" i="7"/>
  <c r="L51" i="7"/>
  <c r="N51" i="7" s="1"/>
  <c r="L50" i="7"/>
  <c r="N50" i="7" s="1"/>
  <c r="L46" i="7"/>
  <c r="L44" i="7"/>
  <c r="N44" i="7" s="1"/>
  <c r="L42" i="7"/>
  <c r="N42" i="7" s="1"/>
  <c r="L40" i="7"/>
  <c r="L39" i="7"/>
  <c r="N39" i="7" s="1"/>
  <c r="L36" i="7"/>
  <c r="N36" i="7" s="1"/>
  <c r="L35" i="7"/>
  <c r="N35" i="7" s="1"/>
  <c r="L34" i="7"/>
  <c r="N34" i="7" s="1"/>
  <c r="L32" i="7"/>
  <c r="N32" i="7" s="1"/>
  <c r="L30" i="7"/>
  <c r="N30" i="7" s="1"/>
  <c r="L27" i="7"/>
  <c r="N27" i="7" s="1"/>
  <c r="H57" i="7"/>
  <c r="L23" i="7"/>
  <c r="L21" i="7"/>
  <c r="L18" i="7"/>
  <c r="H41" i="7"/>
  <c r="J45" i="7"/>
  <c r="H45" i="7"/>
  <c r="J29" i="7"/>
  <c r="J33" i="7"/>
  <c r="J49" i="7"/>
  <c r="H29" i="7"/>
  <c r="H33" i="7"/>
  <c r="H49" i="7"/>
  <c r="J37" i="7"/>
  <c r="J53" i="7"/>
  <c r="H37" i="7"/>
  <c r="L20" i="7"/>
  <c r="J41" i="7"/>
  <c r="J57" i="7"/>
  <c r="E58" i="7"/>
  <c r="L24" i="7"/>
  <c r="N24" i="7" s="1"/>
  <c r="H53" i="7"/>
  <c r="L17" i="7"/>
  <c r="N17" i="7" s="1"/>
  <c r="L19" i="7"/>
  <c r="N19" i="7" s="1"/>
  <c r="L22" i="7"/>
  <c r="N22" i="7" s="1"/>
  <c r="J21" i="7"/>
  <c r="J18" i="7"/>
  <c r="J23" i="7"/>
  <c r="J20" i="7"/>
  <c r="J12" i="7"/>
  <c r="L15" i="7"/>
  <c r="N15" i="7" s="1"/>
  <c r="L14" i="7"/>
  <c r="N14" i="7" s="1"/>
  <c r="L13" i="7"/>
  <c r="N13" i="7" s="1"/>
  <c r="L11" i="7"/>
  <c r="N11" i="7" s="1"/>
  <c r="L10" i="7"/>
  <c r="N10" i="7" s="1"/>
  <c r="L9" i="7"/>
  <c r="N9" i="7" s="1"/>
  <c r="L8" i="7"/>
  <c r="N8" i="7" s="1"/>
  <c r="J124" i="8" l="1"/>
  <c r="J91" i="8"/>
  <c r="L175" i="8"/>
  <c r="L185" i="8"/>
  <c r="J16" i="8"/>
  <c r="J207" i="8"/>
  <c r="L169" i="8"/>
  <c r="L181" i="8"/>
  <c r="L200" i="8"/>
  <c r="L203" i="8"/>
  <c r="L237" i="8"/>
  <c r="J225" i="8"/>
  <c r="L206" i="8"/>
  <c r="L123" i="8"/>
  <c r="J234" i="8"/>
  <c r="J140" i="8"/>
  <c r="J157" i="8" s="1"/>
  <c r="J178" i="8"/>
  <c r="L58" i="8"/>
  <c r="J41" i="8"/>
  <c r="L249" i="8"/>
  <c r="L163" i="8"/>
  <c r="L160" i="8"/>
  <c r="L240" i="8"/>
  <c r="L152" i="8"/>
  <c r="L246" i="8"/>
  <c r="L78" i="8"/>
  <c r="L255" i="8"/>
  <c r="L197" i="8"/>
  <c r="J255" i="8"/>
  <c r="J259" i="8" s="1"/>
  <c r="L188" i="8"/>
  <c r="L115" i="8"/>
  <c r="L82" i="8"/>
  <c r="J33" i="8"/>
  <c r="L66" i="8"/>
  <c r="L258" i="8"/>
  <c r="L144" i="8"/>
  <c r="L194" i="8"/>
  <c r="L157" i="8"/>
  <c r="L70" i="8"/>
  <c r="J25" i="8"/>
  <c r="J57" i="8"/>
  <c r="E260" i="7"/>
  <c r="L255" i="7"/>
  <c r="N214" i="7"/>
  <c r="N198" i="7"/>
  <c r="N205" i="7"/>
  <c r="N204" i="7"/>
  <c r="J200" i="7"/>
  <c r="N187" i="7"/>
  <c r="L185" i="7"/>
  <c r="N185" i="7" s="1"/>
  <c r="L197" i="7"/>
  <c r="N197" i="7" s="1"/>
  <c r="J194" i="7"/>
  <c r="L194" i="7"/>
  <c r="N226" i="7"/>
  <c r="N186" i="7"/>
  <c r="L191" i="7"/>
  <c r="N191" i="7" s="1"/>
  <c r="L203" i="7"/>
  <c r="N203" i="7" s="1"/>
  <c r="L252" i="7"/>
  <c r="N252" i="7" s="1"/>
  <c r="N193" i="7"/>
  <c r="L188" i="7"/>
  <c r="N199" i="7"/>
  <c r="J188" i="7"/>
  <c r="L206" i="7"/>
  <c r="N201" i="7"/>
  <c r="J206" i="7"/>
  <c r="N195" i="7"/>
  <c r="N189" i="7"/>
  <c r="L200" i="7"/>
  <c r="N183" i="7"/>
  <c r="N236" i="7"/>
  <c r="N250" i="7"/>
  <c r="N209" i="7"/>
  <c r="N230" i="7"/>
  <c r="N212" i="7"/>
  <c r="N229" i="7"/>
  <c r="N253" i="7"/>
  <c r="N218" i="7"/>
  <c r="N251" i="7"/>
  <c r="N227" i="7"/>
  <c r="N109" i="7"/>
  <c r="N242" i="7"/>
  <c r="N220" i="7"/>
  <c r="J237" i="7"/>
  <c r="J259" i="7" s="1"/>
  <c r="L258" i="7"/>
  <c r="N258" i="7" s="1"/>
  <c r="N208" i="7"/>
  <c r="L234" i="7"/>
  <c r="N257" i="7"/>
  <c r="N255" i="7"/>
  <c r="N254" i="7"/>
  <c r="L243" i="7"/>
  <c r="N243" i="7" s="1"/>
  <c r="N239" i="7"/>
  <c r="L249" i="7"/>
  <c r="N249" i="7" s="1"/>
  <c r="N247" i="7"/>
  <c r="N235" i="7"/>
  <c r="L237" i="7"/>
  <c r="N221" i="7"/>
  <c r="N232" i="7"/>
  <c r="L246" i="7"/>
  <c r="N244" i="7"/>
  <c r="L240" i="7"/>
  <c r="N240" i="7" s="1"/>
  <c r="J234" i="7"/>
  <c r="N150" i="7"/>
  <c r="N223" i="7"/>
  <c r="N215" i="7"/>
  <c r="N211" i="7"/>
  <c r="L225" i="7"/>
  <c r="J225" i="7"/>
  <c r="N217" i="7"/>
  <c r="L216" i="7"/>
  <c r="J216" i="7"/>
  <c r="N133" i="7"/>
  <c r="N73" i="7"/>
  <c r="N65" i="7"/>
  <c r="J181" i="7"/>
  <c r="N116" i="7"/>
  <c r="N168" i="7"/>
  <c r="N89" i="7"/>
  <c r="N147" i="7"/>
  <c r="N106" i="7"/>
  <c r="N131" i="7"/>
  <c r="L169" i="7"/>
  <c r="L140" i="7"/>
  <c r="N167" i="7"/>
  <c r="N164" i="7"/>
  <c r="L175" i="7"/>
  <c r="N100" i="7"/>
  <c r="N155" i="7"/>
  <c r="L70" i="7"/>
  <c r="N12" i="7"/>
  <c r="L181" i="7"/>
  <c r="L99" i="7"/>
  <c r="L172" i="7"/>
  <c r="N174" i="7"/>
  <c r="N142" i="7"/>
  <c r="N114" i="7"/>
  <c r="N139" i="7"/>
  <c r="L152" i="7"/>
  <c r="N134" i="7"/>
  <c r="L160" i="7"/>
  <c r="N21" i="7"/>
  <c r="N98" i="7"/>
  <c r="L132" i="7"/>
  <c r="L128" i="7"/>
  <c r="N162" i="7"/>
  <c r="L166" i="7"/>
  <c r="N158" i="7"/>
  <c r="L78" i="7"/>
  <c r="L115" i="7"/>
  <c r="L136" i="7"/>
  <c r="J178" i="7"/>
  <c r="L148" i="7"/>
  <c r="N84" i="7"/>
  <c r="L103" i="7"/>
  <c r="N126" i="7"/>
  <c r="N176" i="7"/>
  <c r="N76" i="7"/>
  <c r="L178" i="7"/>
  <c r="N68" i="7"/>
  <c r="N153" i="7"/>
  <c r="L119" i="7"/>
  <c r="J175" i="7"/>
  <c r="L156" i="7"/>
  <c r="J169" i="7"/>
  <c r="J163" i="7"/>
  <c r="N179" i="7"/>
  <c r="L144" i="7"/>
  <c r="N161" i="7"/>
  <c r="L163" i="7"/>
  <c r="N81" i="7"/>
  <c r="N117" i="7"/>
  <c r="L111" i="7"/>
  <c r="J172" i="7"/>
  <c r="N170" i="7"/>
  <c r="J156" i="7"/>
  <c r="J166" i="7"/>
  <c r="J103" i="7"/>
  <c r="J144" i="7"/>
  <c r="J148" i="7"/>
  <c r="J160" i="7"/>
  <c r="N173" i="7"/>
  <c r="J152" i="7"/>
  <c r="N149" i="7"/>
  <c r="N141" i="7"/>
  <c r="J62" i="7"/>
  <c r="L74" i="7"/>
  <c r="J99" i="7"/>
  <c r="J115" i="7"/>
  <c r="J90" i="7"/>
  <c r="N59" i="7"/>
  <c r="L95" i="7"/>
  <c r="N95" i="7" s="1"/>
  <c r="J136" i="7"/>
  <c r="J140" i="7"/>
  <c r="N137" i="7"/>
  <c r="N122" i="7"/>
  <c r="J128" i="7"/>
  <c r="J132" i="7"/>
  <c r="N125" i="7"/>
  <c r="L33" i="7"/>
  <c r="N33" i="7" s="1"/>
  <c r="N129" i="7"/>
  <c r="N145" i="7"/>
  <c r="J119" i="7"/>
  <c r="N101" i="7"/>
  <c r="J78" i="7"/>
  <c r="N78" i="7" s="1"/>
  <c r="N104" i="7"/>
  <c r="L107" i="7"/>
  <c r="J107" i="7"/>
  <c r="L90" i="7"/>
  <c r="N96" i="7"/>
  <c r="J82" i="7"/>
  <c r="L57" i="7"/>
  <c r="N57" i="7" s="1"/>
  <c r="J74" i="7"/>
  <c r="N112" i="7"/>
  <c r="J111" i="7"/>
  <c r="L62" i="7"/>
  <c r="N120" i="7"/>
  <c r="L123" i="7"/>
  <c r="N93" i="7"/>
  <c r="N75" i="7"/>
  <c r="L86" i="7"/>
  <c r="J123" i="7"/>
  <c r="N85" i="7"/>
  <c r="J86" i="7"/>
  <c r="L82" i="7"/>
  <c r="J70" i="7"/>
  <c r="L53" i="7"/>
  <c r="N53" i="7" s="1"/>
  <c r="N52" i="7"/>
  <c r="L45" i="7"/>
  <c r="N45" i="7" s="1"/>
  <c r="N63" i="7"/>
  <c r="L66" i="7"/>
  <c r="L37" i="7"/>
  <c r="N37" i="7" s="1"/>
  <c r="N71" i="7"/>
  <c r="L41" i="7"/>
  <c r="N41" i="7" s="1"/>
  <c r="N40" i="7"/>
  <c r="L29" i="7"/>
  <c r="N29" i="7" s="1"/>
  <c r="J66" i="7"/>
  <c r="L49" i="7"/>
  <c r="N49" i="7" s="1"/>
  <c r="N46" i="7"/>
  <c r="N60" i="7"/>
  <c r="N87" i="7"/>
  <c r="N67" i="7"/>
  <c r="N83" i="7"/>
  <c r="N79" i="7"/>
  <c r="N23" i="7"/>
  <c r="N18" i="7"/>
  <c r="J58" i="7"/>
  <c r="N20" i="7"/>
  <c r="L25" i="7"/>
  <c r="J16" i="7"/>
  <c r="J25" i="7"/>
  <c r="L16" i="7"/>
  <c r="L91" i="8" l="1"/>
  <c r="J58" i="8"/>
  <c r="J182" i="8"/>
  <c r="J260" i="8" s="1"/>
  <c r="L124" i="8"/>
  <c r="L259" i="8"/>
  <c r="L182" i="8"/>
  <c r="L207" i="8"/>
  <c r="N181" i="7"/>
  <c r="N194" i="7"/>
  <c r="N200" i="7"/>
  <c r="N206" i="7"/>
  <c r="N188" i="7"/>
  <c r="J207" i="7"/>
  <c r="L207" i="7"/>
  <c r="N216" i="7"/>
  <c r="N234" i="7"/>
  <c r="N237" i="7"/>
  <c r="N246" i="7"/>
  <c r="L259" i="7"/>
  <c r="N225" i="7"/>
  <c r="N115" i="7"/>
  <c r="N140" i="7"/>
  <c r="N119" i="7"/>
  <c r="N172" i="7"/>
  <c r="N99" i="7"/>
  <c r="N169" i="7"/>
  <c r="N132" i="7"/>
  <c r="N175" i="7"/>
  <c r="N62" i="7"/>
  <c r="N70" i="7"/>
  <c r="N82" i="7"/>
  <c r="N152" i="7"/>
  <c r="N148" i="7"/>
  <c r="N128" i="7"/>
  <c r="N156" i="7"/>
  <c r="L182" i="7"/>
  <c r="N136" i="7"/>
  <c r="N166" i="7"/>
  <c r="N160" i="7"/>
  <c r="N178" i="7"/>
  <c r="N144" i="7"/>
  <c r="N103" i="7"/>
  <c r="L157" i="7"/>
  <c r="J182" i="7"/>
  <c r="N111" i="7"/>
  <c r="N90" i="7"/>
  <c r="N163" i="7"/>
  <c r="J157" i="7"/>
  <c r="J124" i="7"/>
  <c r="N86" i="7"/>
  <c r="J91" i="7"/>
  <c r="N107" i="7"/>
  <c r="L124" i="7"/>
  <c r="N123" i="7"/>
  <c r="L58" i="7"/>
  <c r="N58" i="7" s="1"/>
  <c r="N66" i="7"/>
  <c r="N74" i="7"/>
  <c r="L91" i="7"/>
  <c r="N16" i="7"/>
  <c r="N25" i="7"/>
  <c r="L260" i="8" l="1"/>
  <c r="J260" i="7"/>
  <c r="N261" i="7" s="1"/>
  <c r="N259" i="7"/>
  <c r="L260" i="7"/>
  <c r="O261" i="7" s="1"/>
  <c r="N207" i="7"/>
  <c r="N182" i="7"/>
  <c r="N91" i="7"/>
  <c r="N157" i="7"/>
  <c r="N124" i="7"/>
  <c r="N260" i="7" l="1"/>
  <c r="B7" i="8"/>
  <c r="C7" i="8" s="1"/>
  <c r="D7" i="8" s="1"/>
  <c r="E7" i="8" s="1"/>
  <c r="F7" i="8" s="1"/>
  <c r="B7" i="7"/>
  <c r="C7" i="7" s="1"/>
  <c r="D7" i="7" s="1"/>
  <c r="E7" i="7" s="1"/>
  <c r="F7" i="7" s="1"/>
  <c r="G7" i="7" l="1"/>
  <c r="H7" i="7" s="1"/>
  <c r="K7" i="7" s="1"/>
  <c r="L7" i="7" s="1"/>
  <c r="I7" i="7"/>
  <c r="J7" i="7" s="1"/>
  <c r="G7" i="8"/>
  <c r="H7" i="8" s="1"/>
  <c r="I7" i="8" s="1"/>
  <c r="J7" i="8" s="1"/>
  <c r="K7" i="8" s="1"/>
  <c r="L7" i="8" s="1"/>
  <c r="F11" i="9"/>
</calcChain>
</file>

<file path=xl/sharedStrings.xml><?xml version="1.0" encoding="utf-8"?>
<sst xmlns="http://schemas.openxmlformats.org/spreadsheetml/2006/main" count="1334" uniqueCount="88">
  <si>
    <t>Сортимент</t>
  </si>
  <si>
    <t>към Договор № ….... / ….................... 20…... Год</t>
  </si>
  <si>
    <t>ТП ДГС, ДЛС</t>
  </si>
  <si>
    <t xml:space="preserve">ПРИЛОЖЕНИЕ 3 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</si>
  <si>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</si>
  <si>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</si>
  <si>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</si>
  <si>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</si>
  <si>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</si>
  <si>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</si>
  <si>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Трупи за бичене над 30</t>
  </si>
  <si>
    <r>
      <t>пл.м</t>
    </r>
    <r>
      <rPr>
        <vertAlign val="superscript"/>
        <sz val="10"/>
        <rFont val="Times New Roman"/>
        <family val="1"/>
        <charset val="204"/>
      </rPr>
      <t>3</t>
    </r>
  </si>
  <si>
    <t>Трупи за бичене от 18-29</t>
  </si>
  <si>
    <r>
      <t>пр.м</t>
    </r>
    <r>
      <rPr>
        <vertAlign val="superscript"/>
        <sz val="10"/>
        <rFont val="Times New Roman"/>
        <family val="1"/>
        <charset val="204"/>
      </rPr>
      <t>3</t>
    </r>
  </si>
  <si>
    <t xml:space="preserve">Технологична дървесина от ССД </t>
  </si>
  <si>
    <t>Технологична дървесина от ДСД</t>
  </si>
  <si>
    <t>Дърва за огрев</t>
  </si>
  <si>
    <t>цр</t>
  </si>
  <si>
    <t>Коеф. на плътност, съгласно Прил. №7 от Наредба №1</t>
  </si>
  <si>
    <t>мярка</t>
  </si>
  <si>
    <t>Отдел и под-отдел</t>
  </si>
  <si>
    <t xml:space="preserve">Изчислено прогнозно количество дървесина </t>
  </si>
  <si>
    <t>Дървесен   вид</t>
  </si>
  <si>
    <t>ПРИЛОЖЕНИЕ №2 (ДОСТИГНАТИ ЦЕНИ)
ТП "ДЛС Паламара"</t>
  </si>
  <si>
    <t>гбр</t>
  </si>
  <si>
    <t>ОБЩО</t>
  </si>
  <si>
    <t>кл</t>
  </si>
  <si>
    <t>ПРИЛОЖЕНИЕ №1 (НАЧАЛНИ ЦЕНИ)
ТП "ДЛС ПАЛАМАРА"</t>
  </si>
  <si>
    <t>Технологична дървесина от дърва</t>
  </si>
  <si>
    <t xml:space="preserve">ЗА ПРОДАВАЧ:                                </t>
  </si>
  <si>
    <t xml:space="preserve"> ЗА КУПУВАЧ:</t>
  </si>
  <si>
    <t>ТП "ДЛС ПАЛАМАРА"</t>
  </si>
  <si>
    <t>ДИРЕКТОР:</t>
  </si>
  <si>
    <t>УПРАВИТЕЛ:</t>
  </si>
  <si>
    <t>(инж. Муса Кязъм) 
…..................................</t>
  </si>
  <si>
    <t>Ръководител счетоводен отдел</t>
  </si>
  <si>
    <t>(Мария Димитрова)</t>
  </si>
  <si>
    <t xml:space="preserve">Технологична дървесина от ЕСД </t>
  </si>
  <si>
    <t>ОЗМ</t>
  </si>
  <si>
    <t>бл</t>
  </si>
  <si>
    <r>
      <t xml:space="preserve">Единична цена за продажба на стояща дървесина на корен, 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                                  </t>
    </r>
  </si>
  <si>
    <r>
      <t xml:space="preserve">Обща достигната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</si>
  <si>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Единична цена за продажба на стояща дървесина на корен, 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                                  </t>
    </r>
  </si>
  <si>
    <r>
      <t xml:space="preserve">Обща достигната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</si>
  <si>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t>Изготвил:</t>
  </si>
  <si>
    <t>(инж. Надежда Янкова - зам.-директор )</t>
  </si>
  <si>
    <t>2 "ж"</t>
  </si>
  <si>
    <t>Общо за подотдел 2 "ж"</t>
  </si>
  <si>
    <r>
      <t xml:space="preserve">Обща начална 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</si>
  <si>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начална 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</si>
  <si>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t>14 "в"</t>
  </si>
  <si>
    <t>Общо за подотдел 14 "в"</t>
  </si>
  <si>
    <t>15 "б"</t>
  </si>
  <si>
    <t>Общо за подотдел 15 "б"</t>
  </si>
  <si>
    <t>17 "н"</t>
  </si>
  <si>
    <t>Общо за подотдел 17 "н"</t>
  </si>
  <si>
    <t>17 "о"</t>
  </si>
  <si>
    <t>Общо за подотдел 17 "о"</t>
  </si>
  <si>
    <t>18 "з"</t>
  </si>
  <si>
    <t>Общо за подотдел 18 "з"</t>
  </si>
  <si>
    <t>29 "в"</t>
  </si>
  <si>
    <t>Общо за подотдел 29 "в"</t>
  </si>
  <si>
    <t>36 "е"</t>
  </si>
  <si>
    <t>Общо за подотдел 36 "е"</t>
  </si>
  <si>
    <t>36 "г"</t>
  </si>
  <si>
    <t>Общо за подотдел 36 "г"</t>
  </si>
  <si>
    <t>38 "д"</t>
  </si>
  <si>
    <t>Общо за подотдел 38 "д"</t>
  </si>
  <si>
    <t>127 "б"</t>
  </si>
  <si>
    <t>Общо за подотдел 127 "б"</t>
  </si>
  <si>
    <t>здб</t>
  </si>
  <si>
    <t>33 "в"</t>
  </si>
  <si>
    <t>Общо за подотдел 33 "в"</t>
  </si>
  <si>
    <t>1-1-26</t>
  </si>
  <si>
    <t xml:space="preserve">ОБЕКТ 1-1-26 </t>
  </si>
  <si>
    <t xml:space="preserve">(…................................) 
</t>
  </si>
  <si>
    <t>„….......................“ …..........</t>
  </si>
  <si>
    <t>към Договор № ……......... / …....................... год</t>
  </si>
  <si>
    <t>за обект № 1-1-26 , ТП "ДЛС Паламара"</t>
  </si>
  <si>
    <t>График за покупко-продажба на прогнозни количества стояща дървесина на корен по тримесечия на 2026 година</t>
  </si>
  <si>
    <t>Тримесечие на 2026 год. / прогнозно количество дървесиан (пл.куб.м)</t>
  </si>
  <si>
    <t xml:space="preserve">„…......................“ </t>
  </si>
  <si>
    <t xml:space="preserve">(…...............................) 
</t>
  </si>
  <si>
    <t>Обшо за ТП ДЛС Паламара</t>
  </si>
  <si>
    <t>към Договор №…….…... от …..................... г.</t>
  </si>
  <si>
    <t>Прогнозно количество дървесина по сортиментна ведомост от ГППД за 2026 г. пл.м3</t>
  </si>
  <si>
    <t>гаранция</t>
  </si>
  <si>
    <t>стъпка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</si>
</sst>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л_в_._-;\-* #,##0.00\ _л_в_._-;_-* &quot;-&quot;??\ _л_в_._-;_-@_-"/>
    <numFmt numFmtId="165" formatCode="0.000000"/>
    <numFmt numFmtId="166" formatCode="#,##0.00\ [$€-1]"/>
    <numFmt numFmtId="167" formatCode="#,##0.00\ &quot;лв.&quot;"/>
    <numFmt numFmtId="168" formatCode="#,##0\ &quot;лв.&quot;"/>
  </numFmts>
  <fonts count="3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0"/>
      <name val="Calibri"/>
      <family val="2"/>
      <charset val="204"/>
      <scheme val="minor"/>
    </font>
    <font>
      <sz val="10"/>
      <color theme="0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sz val="10"/>
      <color theme="0"/>
      <name val="Arial"/>
      <family val="2"/>
      <charset val="204"/>
    </font>
    <font>
      <b/>
      <i/>
      <sz val="10"/>
      <color theme="0"/>
      <name val="Times New Roman"/>
      <family val="1"/>
      <charset val="204"/>
    </font>
    <font>
      <sz val="11"/>
      <color theme="0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i/>
      <sz val="11"/>
      <color theme="0"/>
      <name val="Times New Roman"/>
      <family val="1"/>
      <charset val="204"/>
    </font>
    <font>
      <sz val="12"/>
      <color theme="0"/>
      <name val="Calibri"/>
      <family val="2"/>
      <charset val="204"/>
      <scheme val="minor"/>
    </font>
    <font>
      <b/>
      <i/>
      <sz val="10"/>
      <color rgb="FFFFFF00"/>
      <name val="Times New Roman"/>
      <family val="1"/>
      <charset val="204"/>
    </font>
    <font>
      <sz val="10"/>
      <color rgb="FFFFFF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5" fillId="0" borderId="0" applyNumberFormat="0" applyFont="0" applyFill="0" applyBorder="0" applyAlignment="0" applyProtection="0">
      <alignment vertical="top"/>
    </xf>
    <xf numFmtId="0" fontId="7" fillId="0" borderId="0"/>
  </cellStyleXfs>
  <cellXfs count="209">
    <xf numFmtId="0" fontId="0" fillId="0" borderId="0" xfId="0"/>
    <xf numFmtId="0" fontId="10" fillId="0" borderId="0" xfId="0" applyFont="1" applyFill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/>
    <xf numFmtId="0" fontId="13" fillId="0" borderId="0" xfId="0" applyFont="1"/>
    <xf numFmtId="0" fontId="14" fillId="0" borderId="0" xfId="0" applyFont="1" applyAlignment="1">
      <alignment vertical="top"/>
    </xf>
    <xf numFmtId="0" fontId="14" fillId="3" borderId="0" xfId="0" applyFont="1" applyFill="1" applyAlignment="1">
      <alignment vertical="top"/>
    </xf>
    <xf numFmtId="2" fontId="14" fillId="3" borderId="0" xfId="0" applyNumberFormat="1" applyFont="1" applyFill="1" applyAlignment="1">
      <alignment vertical="top"/>
    </xf>
    <xf numFmtId="0" fontId="14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" fillId="0" borderId="0" xfId="0" applyNumberFormat="1" applyFont="1" applyFill="1" applyBorder="1" applyAlignment="1" applyProtection="1">
      <alignment vertical="top"/>
    </xf>
    <xf numFmtId="0" fontId="19" fillId="2" borderId="23" xfId="0" applyNumberFormat="1" applyFont="1" applyFill="1" applyBorder="1" applyAlignment="1" applyProtection="1">
      <alignment vertical="top"/>
    </xf>
    <xf numFmtId="1" fontId="17" fillId="2" borderId="24" xfId="0" applyNumberFormat="1" applyFont="1" applyFill="1" applyBorder="1" applyAlignment="1" applyProtection="1">
      <alignment vertical="top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3" xfId="0" applyNumberFormat="1" applyFont="1" applyFill="1" applyBorder="1" applyAlignment="1" applyProtection="1">
      <alignment horizontal="center" vertical="center" wrapText="1"/>
    </xf>
    <xf numFmtId="1" fontId="4" fillId="0" borderId="24" xfId="0" applyNumberFormat="1" applyFont="1" applyFill="1" applyBorder="1" applyAlignment="1" applyProtection="1">
      <alignment horizontal="center" vertical="center" wrapText="1"/>
    </xf>
    <xf numFmtId="1" fontId="4" fillId="0" borderId="23" xfId="0" applyNumberFormat="1" applyFont="1" applyFill="1" applyBorder="1" applyAlignment="1" applyProtection="1">
      <alignment horizontal="center" vertical="center" wrapText="1"/>
    </xf>
    <xf numFmtId="1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top"/>
    </xf>
    <xf numFmtId="0" fontId="4" fillId="0" borderId="24" xfId="0" applyNumberFormat="1" applyFont="1" applyFill="1" applyBorder="1" applyAlignment="1" applyProtection="1">
      <alignment horizontal="center" vertical="top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1" fillId="0" borderId="0" xfId="0" applyFont="1" applyAlignment="1">
      <alignment vertical="top"/>
    </xf>
    <xf numFmtId="0" fontId="8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" fontId="4" fillId="3" borderId="5" xfId="0" applyNumberFormat="1" applyFont="1" applyFill="1" applyBorder="1" applyAlignment="1" applyProtection="1">
      <alignment horizontal="center" vertical="top"/>
    </xf>
    <xf numFmtId="1" fontId="4" fillId="3" borderId="24" xfId="0" applyNumberFormat="1" applyFont="1" applyFill="1" applyBorder="1" applyAlignment="1" applyProtection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2" fontId="17" fillId="0" borderId="40" xfId="0" applyNumberFormat="1" applyFont="1" applyBorder="1" applyAlignment="1">
      <alignment vertical="top"/>
    </xf>
    <xf numFmtId="1" fontId="4" fillId="0" borderId="1" xfId="0" applyNumberFormat="1" applyFont="1" applyBorder="1"/>
    <xf numFmtId="1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top"/>
    </xf>
    <xf numFmtId="0" fontId="4" fillId="3" borderId="43" xfId="0" applyFont="1" applyFill="1" applyBorder="1" applyAlignment="1">
      <alignment vertical="top"/>
    </xf>
    <xf numFmtId="0" fontId="4" fillId="3" borderId="17" xfId="0" applyFont="1" applyFill="1" applyBorder="1" applyAlignment="1">
      <alignment vertical="top"/>
    </xf>
    <xf numFmtId="0" fontId="19" fillId="0" borderId="17" xfId="0" applyFont="1" applyBorder="1" applyAlignment="1">
      <alignment vertical="top"/>
    </xf>
    <xf numFmtId="1" fontId="17" fillId="0" borderId="44" xfId="0" applyNumberFormat="1" applyFont="1" applyBorder="1" applyAlignment="1">
      <alignment vertical="top"/>
    </xf>
    <xf numFmtId="0" fontId="19" fillId="0" borderId="1" xfId="0" applyFont="1" applyBorder="1" applyAlignment="1">
      <alignment vertical="top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9" fillId="2" borderId="23" xfId="0" applyNumberFormat="1" applyFont="1" applyFill="1" applyBorder="1" applyAlignment="1" applyProtection="1">
      <alignment horizontal="center" vertical="top"/>
    </xf>
    <xf numFmtId="1" fontId="19" fillId="2" borderId="26" xfId="0" applyNumberFormat="1" applyFont="1" applyFill="1" applyBorder="1" applyAlignment="1" applyProtection="1">
      <alignment horizontal="center" vertical="top"/>
    </xf>
    <xf numFmtId="0" fontId="12" fillId="3" borderId="0" xfId="0" applyFont="1" applyFill="1" applyAlignment="1">
      <alignment vertical="center"/>
    </xf>
    <xf numFmtId="0" fontId="12" fillId="3" borderId="0" xfId="0" applyFont="1" applyFill="1" applyAlignment="1">
      <alignment vertical="top"/>
    </xf>
    <xf numFmtId="1" fontId="17" fillId="0" borderId="45" xfId="0" applyNumberFormat="1" applyFont="1" applyBorder="1" applyAlignment="1">
      <alignment vertical="top"/>
    </xf>
    <xf numFmtId="2" fontId="4" fillId="3" borderId="1" xfId="0" applyNumberFormat="1" applyFont="1" applyFill="1" applyBorder="1" applyAlignment="1">
      <alignment vertical="top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1" fontId="4" fillId="0" borderId="28" xfId="0" applyNumberFormat="1" applyFont="1" applyFill="1" applyBorder="1" applyAlignment="1" applyProtection="1">
      <alignment horizontal="center" vertical="center" wrapText="1"/>
    </xf>
    <xf numFmtId="0" fontId="20" fillId="0" borderId="0" xfId="0" applyFont="1"/>
    <xf numFmtId="165" fontId="1" fillId="0" borderId="0" xfId="0" applyNumberFormat="1" applyFont="1" applyAlignment="1">
      <alignment vertical="top"/>
    </xf>
    <xf numFmtId="0" fontId="4" fillId="3" borderId="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left"/>
    </xf>
    <xf numFmtId="0" fontId="17" fillId="3" borderId="17" xfId="0" applyFont="1" applyFill="1" applyBorder="1"/>
    <xf numFmtId="1" fontId="17" fillId="3" borderId="40" xfId="0" applyNumberFormat="1" applyFont="1" applyFill="1" applyBorder="1" applyAlignment="1">
      <alignment vertical="top"/>
    </xf>
    <xf numFmtId="0" fontId="4" fillId="3" borderId="43" xfId="0" applyFont="1" applyFill="1" applyBorder="1" applyAlignment="1">
      <alignment horizontal="center"/>
    </xf>
    <xf numFmtId="1" fontId="4" fillId="3" borderId="2" xfId="0" applyNumberFormat="1" applyFont="1" applyFill="1" applyBorder="1"/>
    <xf numFmtId="0" fontId="1" fillId="3" borderId="0" xfId="0" applyFont="1" applyFill="1" applyAlignment="1">
      <alignment vertical="top"/>
    </xf>
    <xf numFmtId="0" fontId="4" fillId="3" borderId="17" xfId="0" applyFont="1" applyFill="1" applyBorder="1" applyAlignment="1">
      <alignment horizontal="center"/>
    </xf>
    <xf numFmtId="1" fontId="4" fillId="3" borderId="1" xfId="0" applyNumberFormat="1" applyFont="1" applyFill="1" applyBorder="1"/>
    <xf numFmtId="0" fontId="4" fillId="3" borderId="1" xfId="0" applyFont="1" applyFill="1" applyBorder="1"/>
    <xf numFmtId="0" fontId="4" fillId="3" borderId="8" xfId="0" applyFont="1" applyFill="1" applyBorder="1" applyAlignment="1">
      <alignment horizontal="center"/>
    </xf>
    <xf numFmtId="1" fontId="17" fillId="3" borderId="1" xfId="0" applyNumberFormat="1" applyFont="1" applyFill="1" applyBorder="1"/>
    <xf numFmtId="0" fontId="4" fillId="3" borderId="8" xfId="0" applyFont="1" applyFill="1" applyBorder="1" applyAlignment="1">
      <alignment horizontal="left"/>
    </xf>
    <xf numFmtId="2" fontId="17" fillId="3" borderId="40" xfId="0" applyNumberFormat="1" applyFont="1" applyFill="1" applyBorder="1" applyAlignment="1">
      <alignment vertical="top"/>
    </xf>
    <xf numFmtId="0" fontId="19" fillId="3" borderId="17" xfId="0" applyFont="1" applyFill="1" applyBorder="1"/>
    <xf numFmtId="1" fontId="17" fillId="3" borderId="42" xfId="0" applyNumberFormat="1" applyFont="1" applyFill="1" applyBorder="1" applyAlignment="1">
      <alignment vertical="top"/>
    </xf>
    <xf numFmtId="2" fontId="4" fillId="3" borderId="17" xfId="0" applyNumberFormat="1" applyFont="1" applyFill="1" applyBorder="1" applyAlignment="1">
      <alignment vertical="top"/>
    </xf>
    <xf numFmtId="2" fontId="22" fillId="3" borderId="2" xfId="0" applyNumberFormat="1" applyFont="1" applyFill="1" applyBorder="1" applyAlignment="1">
      <alignment vertical="top"/>
    </xf>
    <xf numFmtId="2" fontId="23" fillId="3" borderId="12" xfId="0" applyNumberFormat="1" applyFont="1" applyFill="1" applyBorder="1" applyAlignment="1">
      <alignment vertical="top"/>
    </xf>
    <xf numFmtId="2" fontId="22" fillId="3" borderId="47" xfId="0" applyNumberFormat="1" applyFont="1" applyFill="1" applyBorder="1" applyAlignment="1">
      <alignment vertical="top"/>
    </xf>
    <xf numFmtId="2" fontId="23" fillId="3" borderId="30" xfId="0" applyNumberFormat="1" applyFont="1" applyFill="1" applyBorder="1" applyAlignment="1">
      <alignment vertical="top"/>
    </xf>
    <xf numFmtId="2" fontId="22" fillId="0" borderId="1" xfId="0" applyNumberFormat="1" applyFont="1" applyFill="1" applyBorder="1" applyAlignment="1">
      <alignment vertical="top"/>
    </xf>
    <xf numFmtId="2" fontId="22" fillId="3" borderId="43" xfId="0" applyNumberFormat="1" applyFont="1" applyFill="1" applyBorder="1" applyAlignment="1">
      <alignment vertical="top"/>
    </xf>
    <xf numFmtId="2" fontId="23" fillId="3" borderId="11" xfId="0" applyNumberFormat="1" applyFont="1" applyFill="1" applyBorder="1" applyAlignment="1">
      <alignment vertical="top"/>
    </xf>
    <xf numFmtId="0" fontId="24" fillId="0" borderId="1" xfId="0" applyFont="1" applyFill="1" applyBorder="1" applyAlignment="1">
      <alignment vertical="top"/>
    </xf>
    <xf numFmtId="2" fontId="25" fillId="3" borderId="8" xfId="0" applyNumberFormat="1" applyFont="1" applyFill="1" applyBorder="1" applyAlignment="1">
      <alignment vertical="top"/>
    </xf>
    <xf numFmtId="0" fontId="24" fillId="0" borderId="17" xfId="0" applyFont="1" applyFill="1" applyBorder="1" applyAlignment="1">
      <alignment vertical="top"/>
    </xf>
    <xf numFmtId="2" fontId="25" fillId="3" borderId="18" xfId="0" applyNumberFormat="1" applyFont="1" applyFill="1" applyBorder="1" applyAlignment="1">
      <alignment vertical="top"/>
    </xf>
    <xf numFmtId="0" fontId="24" fillId="3" borderId="1" xfId="0" applyFont="1" applyFill="1" applyBorder="1" applyAlignment="1">
      <alignment vertical="top"/>
    </xf>
    <xf numFmtId="2" fontId="23" fillId="3" borderId="8" xfId="0" applyNumberFormat="1" applyFont="1" applyFill="1" applyBorder="1"/>
    <xf numFmtId="0" fontId="24" fillId="3" borderId="17" xfId="0" applyFont="1" applyFill="1" applyBorder="1" applyAlignment="1">
      <alignment vertical="top"/>
    </xf>
    <xf numFmtId="2" fontId="23" fillId="3" borderId="18" xfId="0" applyNumberFormat="1" applyFont="1" applyFill="1" applyBorder="1"/>
    <xf numFmtId="2" fontId="25" fillId="3" borderId="9" xfId="0" applyNumberFormat="1" applyFont="1" applyFill="1" applyBorder="1"/>
    <xf numFmtId="2" fontId="25" fillId="3" borderId="48" xfId="0" applyNumberFormat="1" applyFont="1" applyFill="1" applyBorder="1"/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1" fillId="0" borderId="0" xfId="0" applyFont="1"/>
    <xf numFmtId="0" fontId="28" fillId="0" borderId="0" xfId="0" applyFont="1" applyAlignment="1">
      <alignment vertical="center" wrapText="1"/>
    </xf>
    <xf numFmtId="0" fontId="28" fillId="0" borderId="0" xfId="0" applyFont="1" applyAlignment="1">
      <alignment vertical="center"/>
    </xf>
    <xf numFmtId="0" fontId="29" fillId="0" borderId="0" xfId="0" applyFont="1"/>
    <xf numFmtId="0" fontId="26" fillId="0" borderId="0" xfId="0" applyFont="1" applyFill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0" fillId="3" borderId="0" xfId="0" applyFill="1"/>
    <xf numFmtId="0" fontId="30" fillId="2" borderId="23" xfId="0" applyNumberFormat="1" applyFont="1" applyFill="1" applyBorder="1" applyAlignment="1" applyProtection="1">
      <alignment horizontal="center" vertical="top"/>
    </xf>
    <xf numFmtId="1" fontId="30" fillId="2" borderId="26" xfId="0" applyNumberFormat="1" applyFont="1" applyFill="1" applyBorder="1" applyAlignment="1" applyProtection="1">
      <alignment horizontal="center" vertical="top"/>
    </xf>
    <xf numFmtId="0" fontId="31" fillId="2" borderId="23" xfId="0" applyNumberFormat="1" applyFont="1" applyFill="1" applyBorder="1" applyAlignment="1" applyProtection="1">
      <alignment vertical="top"/>
    </xf>
    <xf numFmtId="2" fontId="30" fillId="2" borderId="23" xfId="0" applyNumberFormat="1" applyFont="1" applyFill="1" applyBorder="1" applyAlignment="1" applyProtection="1">
      <alignment vertical="top"/>
    </xf>
    <xf numFmtId="0" fontId="8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right" vertical="center"/>
    </xf>
    <xf numFmtId="1" fontId="8" fillId="3" borderId="1" xfId="0" applyNumberFormat="1" applyFont="1" applyFill="1" applyBorder="1" applyAlignment="1">
      <alignment horizontal="right" vertical="center"/>
    </xf>
    <xf numFmtId="166" fontId="4" fillId="3" borderId="2" xfId="0" applyNumberFormat="1" applyFont="1" applyFill="1" applyBorder="1" applyAlignment="1">
      <alignment vertical="top"/>
    </xf>
    <xf numFmtId="166" fontId="17" fillId="3" borderId="12" xfId="0" applyNumberFormat="1" applyFont="1" applyFill="1" applyBorder="1" applyAlignment="1">
      <alignment vertical="top"/>
    </xf>
    <xf numFmtId="166" fontId="4" fillId="0" borderId="1" xfId="0" applyNumberFormat="1" applyFont="1" applyFill="1" applyBorder="1" applyAlignment="1">
      <alignment vertical="top"/>
    </xf>
    <xf numFmtId="166" fontId="1" fillId="0" borderId="1" xfId="0" applyNumberFormat="1" applyFont="1" applyFill="1" applyBorder="1" applyAlignment="1">
      <alignment vertical="top"/>
    </xf>
    <xf numFmtId="166" fontId="19" fillId="3" borderId="8" xfId="0" applyNumberFormat="1" applyFont="1" applyFill="1" applyBorder="1" applyAlignment="1">
      <alignment vertical="top"/>
    </xf>
    <xf numFmtId="166" fontId="1" fillId="3" borderId="1" xfId="0" applyNumberFormat="1" applyFont="1" applyFill="1" applyBorder="1" applyAlignment="1">
      <alignment vertical="top"/>
    </xf>
    <xf numFmtId="166" fontId="17" fillId="3" borderId="8" xfId="0" applyNumberFormat="1" applyFont="1" applyFill="1" applyBorder="1"/>
    <xf numFmtId="166" fontId="19" fillId="3" borderId="9" xfId="0" applyNumberFormat="1" applyFont="1" applyFill="1" applyBorder="1"/>
    <xf numFmtId="166" fontId="1" fillId="2" borderId="23" xfId="0" applyNumberFormat="1" applyFont="1" applyFill="1" applyBorder="1" applyAlignment="1" applyProtection="1">
      <alignment vertical="top"/>
    </xf>
    <xf numFmtId="166" fontId="19" fillId="2" borderId="23" xfId="0" applyNumberFormat="1" applyFont="1" applyFill="1" applyBorder="1" applyAlignment="1" applyProtection="1">
      <alignment vertical="top"/>
    </xf>
    <xf numFmtId="166" fontId="2" fillId="3" borderId="1" xfId="0" applyNumberFormat="1" applyFont="1" applyFill="1" applyBorder="1" applyAlignment="1">
      <alignment horizontal="right" vertical="center"/>
    </xf>
    <xf numFmtId="167" fontId="4" fillId="3" borderId="47" xfId="0" applyNumberFormat="1" applyFont="1" applyFill="1" applyBorder="1" applyAlignment="1">
      <alignment vertical="top"/>
    </xf>
    <xf numFmtId="167" fontId="17" fillId="3" borderId="30" xfId="0" applyNumberFormat="1" applyFont="1" applyFill="1" applyBorder="1" applyAlignment="1">
      <alignment vertical="top"/>
    </xf>
    <xf numFmtId="167" fontId="4" fillId="3" borderId="43" xfId="0" applyNumberFormat="1" applyFont="1" applyFill="1" applyBorder="1" applyAlignment="1">
      <alignment vertical="top"/>
    </xf>
    <xf numFmtId="167" fontId="17" fillId="3" borderId="11" xfId="0" applyNumberFormat="1" applyFont="1" applyFill="1" applyBorder="1" applyAlignment="1">
      <alignment vertical="top"/>
    </xf>
    <xf numFmtId="167" fontId="1" fillId="0" borderId="17" xfId="0" applyNumberFormat="1" applyFont="1" applyFill="1" applyBorder="1" applyAlignment="1">
      <alignment vertical="top"/>
    </xf>
    <xf numFmtId="167" fontId="19" fillId="3" borderId="18" xfId="0" applyNumberFormat="1" applyFont="1" applyFill="1" applyBorder="1" applyAlignment="1">
      <alignment vertical="top"/>
    </xf>
    <xf numFmtId="167" fontId="1" fillId="3" borderId="17" xfId="0" applyNumberFormat="1" applyFont="1" applyFill="1" applyBorder="1" applyAlignment="1">
      <alignment vertical="top"/>
    </xf>
    <xf numFmtId="167" fontId="17" fillId="3" borderId="18" xfId="0" applyNumberFormat="1" applyFont="1" applyFill="1" applyBorder="1"/>
    <xf numFmtId="167" fontId="19" fillId="3" borderId="48" xfId="0" applyNumberFormat="1" applyFont="1" applyFill="1" applyBorder="1"/>
    <xf numFmtId="167" fontId="1" fillId="2" borderId="23" xfId="0" applyNumberFormat="1" applyFont="1" applyFill="1" applyBorder="1" applyAlignment="1" applyProtection="1">
      <alignment vertical="top"/>
    </xf>
    <xf numFmtId="167" fontId="19" fillId="2" borderId="23" xfId="0" applyNumberFormat="1" applyFont="1" applyFill="1" applyBorder="1" applyAlignment="1" applyProtection="1">
      <alignment vertical="top"/>
    </xf>
    <xf numFmtId="167" fontId="2" fillId="3" borderId="1" xfId="0" applyNumberFormat="1" applyFont="1" applyFill="1" applyBorder="1" applyAlignment="1">
      <alignment horizontal="right" vertical="center"/>
    </xf>
    <xf numFmtId="168" fontId="2" fillId="3" borderId="1" xfId="0" applyNumberFormat="1" applyFont="1" applyFill="1" applyBorder="1" applyAlignment="1">
      <alignment horizontal="right" vertical="center"/>
    </xf>
    <xf numFmtId="0" fontId="9" fillId="0" borderId="4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1" fontId="4" fillId="3" borderId="33" xfId="0" applyNumberFormat="1" applyFont="1" applyFill="1" applyBorder="1" applyAlignment="1" applyProtection="1">
      <alignment horizontal="center" vertical="center" wrapText="1"/>
    </xf>
    <xf numFmtId="1" fontId="4" fillId="3" borderId="35" xfId="0" applyNumberFormat="1" applyFont="1" applyFill="1" applyBorder="1" applyAlignment="1" applyProtection="1">
      <alignment horizontal="center" vertical="center" wrapText="1"/>
    </xf>
    <xf numFmtId="0" fontId="9" fillId="2" borderId="37" xfId="1" applyFont="1" applyFill="1" applyBorder="1" applyAlignment="1">
      <alignment horizontal="center" vertical="center" wrapText="1"/>
    </xf>
    <xf numFmtId="0" fontId="9" fillId="2" borderId="38" xfId="1" applyFont="1" applyFill="1" applyBorder="1" applyAlignment="1">
      <alignment horizontal="center" vertical="center" wrapText="1"/>
    </xf>
    <xf numFmtId="0" fontId="9" fillId="2" borderId="39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4" fillId="3" borderId="29" xfId="0" applyNumberFormat="1" applyFont="1" applyFill="1" applyBorder="1" applyAlignment="1" applyProtection="1">
      <alignment horizontal="center" vertical="top" wrapText="1"/>
    </xf>
    <xf numFmtId="0" fontId="4" fillId="3" borderId="3" xfId="0" applyNumberFormat="1" applyFont="1" applyFill="1" applyBorder="1" applyAlignment="1" applyProtection="1">
      <alignment horizontal="center" vertical="top" wrapText="1"/>
    </xf>
    <xf numFmtId="0" fontId="4" fillId="0" borderId="31" xfId="0" applyNumberFormat="1" applyFont="1" applyFill="1" applyBorder="1" applyAlignment="1" applyProtection="1">
      <alignment horizontal="center" vertical="center" wrapText="1"/>
    </xf>
    <xf numFmtId="0" fontId="4" fillId="0" borderId="20" xfId="0" applyNumberFormat="1" applyFont="1" applyFill="1" applyBorder="1" applyAlignment="1" applyProtection="1">
      <alignment horizontal="center" vertical="center" wrapText="1"/>
    </xf>
    <xf numFmtId="0" fontId="4" fillId="0" borderId="36" xfId="0" applyNumberFormat="1" applyFont="1" applyFill="1" applyBorder="1" applyAlignment="1" applyProtection="1">
      <alignment horizontal="center" vertical="center" wrapText="1"/>
    </xf>
    <xf numFmtId="0" fontId="4" fillId="0" borderId="21" xfId="0" applyNumberFormat="1" applyFont="1" applyFill="1" applyBorder="1" applyAlignment="1" applyProtection="1">
      <alignment horizontal="center" vertical="center" wrapText="1"/>
    </xf>
    <xf numFmtId="0" fontId="4" fillId="0" borderId="29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/>
    </xf>
    <xf numFmtId="0" fontId="4" fillId="0" borderId="16" xfId="0" applyNumberFormat="1" applyFont="1" applyFill="1" applyBorder="1" applyAlignment="1" applyProtection="1">
      <alignment horizontal="center" vertical="center"/>
    </xf>
    <xf numFmtId="1" fontId="4" fillId="0" borderId="32" xfId="0" applyNumberFormat="1" applyFont="1" applyFill="1" applyBorder="1" applyAlignment="1" applyProtection="1">
      <alignment horizontal="center" vertical="center" wrapText="1"/>
    </xf>
    <xf numFmtId="1" fontId="4" fillId="0" borderId="34" xfId="0" applyNumberFormat="1" applyFont="1" applyFill="1" applyBorder="1" applyAlignment="1" applyProtection="1">
      <alignment horizontal="center" vertical="center" wrapText="1"/>
    </xf>
    <xf numFmtId="0" fontId="4" fillId="0" borderId="30" xfId="0" applyNumberFormat="1" applyFont="1" applyFill="1" applyBorder="1" applyAlignment="1" applyProtection="1">
      <alignment horizontal="center" vertical="center"/>
    </xf>
    <xf numFmtId="0" fontId="4" fillId="0" borderId="19" xfId="0" applyNumberFormat="1" applyFont="1" applyFill="1" applyBorder="1" applyAlignment="1" applyProtection="1">
      <alignment horizontal="center" vertical="center"/>
    </xf>
    <xf numFmtId="0" fontId="3" fillId="0" borderId="46" xfId="0" applyNumberFormat="1" applyFont="1" applyFill="1" applyBorder="1" applyAlignment="1" applyProtection="1">
      <alignment horizontal="center" vertical="center" wrapText="1"/>
    </xf>
    <xf numFmtId="0" fontId="3" fillId="0" borderId="22" xfId="0" applyNumberFormat="1" applyFont="1" applyFill="1" applyBorder="1" applyAlignment="1" applyProtection="1">
      <alignment horizontal="center" vertical="center" wrapText="1"/>
    </xf>
    <xf numFmtId="49" fontId="4" fillId="0" borderId="41" xfId="0" applyNumberFormat="1" applyFont="1" applyFill="1" applyBorder="1" applyAlignment="1" applyProtection="1">
      <alignment horizontal="center" vertical="center" wrapText="1"/>
    </xf>
    <xf numFmtId="49" fontId="4" fillId="0" borderId="42" xfId="0" applyNumberFormat="1" applyFont="1" applyFill="1" applyBorder="1" applyAlignment="1" applyProtection="1">
      <alignment horizontal="center" vertical="center" wrapText="1"/>
    </xf>
    <xf numFmtId="0" fontId="16" fillId="2" borderId="4" xfId="0" applyNumberFormat="1" applyFont="1" applyFill="1" applyBorder="1" applyAlignment="1" applyProtection="1">
      <alignment horizontal="center" vertical="top"/>
    </xf>
    <xf numFmtId="0" fontId="16" fillId="2" borderId="5" xfId="0" applyNumberFormat="1" applyFont="1" applyFill="1" applyBorder="1" applyAlignment="1" applyProtection="1">
      <alignment horizontal="center" vertical="top"/>
    </xf>
    <xf numFmtId="0" fontId="16" fillId="2" borderId="6" xfId="0" applyNumberFormat="1" applyFont="1" applyFill="1" applyBorder="1" applyAlignment="1" applyProtection="1">
      <alignment horizontal="center" vertical="top"/>
    </xf>
    <xf numFmtId="0" fontId="16" fillId="3" borderId="17" xfId="0" applyFont="1" applyFill="1" applyBorder="1" applyAlignment="1">
      <alignment horizontal="center" vertical="center"/>
    </xf>
    <xf numFmtId="0" fontId="16" fillId="3" borderId="43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6" fillId="3" borderId="8" xfId="0" applyFont="1" applyFill="1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9" fillId="3" borderId="4" xfId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0" fontId="9" fillId="3" borderId="6" xfId="1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1" fontId="4" fillId="0" borderId="33" xfId="0" applyNumberFormat="1" applyFont="1" applyBorder="1" applyAlignment="1">
      <alignment horizontal="center" vertical="center" wrapText="1"/>
    </xf>
    <xf numFmtId="1" fontId="4" fillId="0" borderId="35" xfId="0" applyNumberFormat="1" applyFont="1" applyBorder="1" applyAlignment="1">
      <alignment horizontal="center" vertical="center" wrapText="1"/>
    </xf>
    <xf numFmtId="49" fontId="4" fillId="0" borderId="31" xfId="0" applyNumberFormat="1" applyFont="1" applyFill="1" applyBorder="1" applyAlignment="1" applyProtection="1">
      <alignment horizontal="center" vertical="center" wrapText="1"/>
    </xf>
    <xf numFmtId="49" fontId="4" fillId="0" borderId="20" xfId="0" applyNumberFormat="1" applyFont="1" applyFill="1" applyBorder="1" applyAlignment="1" applyProtection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49" fontId="15" fillId="3" borderId="46" xfId="0" applyNumberFormat="1" applyFont="1" applyFill="1" applyBorder="1" applyAlignment="1" applyProtection="1">
      <alignment horizontal="center" vertical="center" textRotation="90" wrapText="1"/>
    </xf>
    <xf numFmtId="49" fontId="15" fillId="3" borderId="15" xfId="0" applyNumberFormat="1" applyFont="1" applyFill="1" applyBorder="1" applyAlignment="1" applyProtection="1">
      <alignment horizontal="center" vertical="center" textRotation="90" wrapText="1"/>
    </xf>
    <xf numFmtId="49" fontId="15" fillId="3" borderId="22" xfId="0" applyNumberFormat="1" applyFont="1" applyFill="1" applyBorder="1" applyAlignment="1" applyProtection="1">
      <alignment horizontal="center" vertical="center" textRotation="90" wrapText="1"/>
    </xf>
    <xf numFmtId="0" fontId="12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 vertical="top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</cellXfs>
  <cellStyles count="5">
    <cellStyle name="Normal 2" xfId="4" xr:uid="{00000000-0005-0000-0000-000000000000}"/>
    <cellStyle name="Normal_Sheet1" xfId="3" xr:uid="{00000000-0005-0000-0000-000001000000}"/>
    <cellStyle name="Запетая 2" xfId="2" xr:uid="{00000000-0005-0000-0000-000002000000}"/>
    <cellStyle name="Нормален" xfId="0" builtinId="0"/>
    <cellStyle name="Нормален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63"/>
  <sheetViews>
    <sheetView tabSelected="1" topLeftCell="A14" zoomScaleNormal="100" workbookViewId="0">
      <selection activeCell="A8" sqref="A8:A260"/>
    </sheetView>
  </sheetViews>
  <sheetFormatPr defaultRowHeight="14.4" x14ac:dyDescent="0.3"/>
  <cols>
    <col min="1" max="1" width="8.88671875" style="5" customWidth="1"/>
    <col min="2" max="2" width="7.6640625" style="5" customWidth="1"/>
    <col min="3" max="3" width="8.44140625" style="5" customWidth="1"/>
    <col min="4" max="4" width="32.33203125" style="5" customWidth="1"/>
    <col min="5" max="5" width="10.109375" style="5" customWidth="1"/>
    <col min="6" max="6" width="9.5546875" style="5" customWidth="1"/>
    <col min="7" max="7" width="6.5546875" style="5" customWidth="1"/>
    <col min="8" max="8" width="11.109375" style="5" customWidth="1"/>
    <col min="9" max="9" width="10.5546875" style="35" customWidth="1"/>
    <col min="10" max="10" width="12.109375" style="35" customWidth="1"/>
    <col min="11" max="11" width="10.21875" style="35" customWidth="1"/>
    <col min="12" max="12" width="13.6640625" style="35" customWidth="1"/>
    <col min="13" max="13" width="8.88671875" style="13"/>
    <col min="14" max="14" width="10.5546875" hidden="1" customWidth="1"/>
    <col min="15" max="15" width="0" hidden="1" customWidth="1"/>
  </cols>
  <sheetData>
    <row r="1" spans="1:14" x14ac:dyDescent="0.3">
      <c r="A1" s="11"/>
      <c r="B1" s="11"/>
      <c r="C1" s="11"/>
      <c r="D1" s="11"/>
      <c r="E1" s="11"/>
      <c r="F1" s="11"/>
      <c r="G1" s="11"/>
      <c r="H1" s="11"/>
      <c r="I1" s="34"/>
      <c r="K1" s="34"/>
    </row>
    <row r="2" spans="1:14" ht="34.200000000000003" customHeight="1" thickBot="1" x14ac:dyDescent="0.35">
      <c r="A2" s="146" t="s">
        <v>27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8"/>
    </row>
    <row r="3" spans="1:14" ht="15" hidden="1" thickBot="1" x14ac:dyDescent="0.35">
      <c r="A3" s="11"/>
      <c r="B3" s="11"/>
      <c r="C3" s="11"/>
      <c r="D3" s="151" t="s">
        <v>1</v>
      </c>
      <c r="E3" s="152"/>
      <c r="F3" s="152"/>
      <c r="G3" s="153"/>
      <c r="H3" s="11"/>
      <c r="I3" s="34"/>
      <c r="K3" s="34"/>
    </row>
    <row r="4" spans="1:14" ht="15" thickBot="1" x14ac:dyDescent="0.35">
      <c r="A4" s="7"/>
      <c r="B4" s="7"/>
      <c r="C4" s="7"/>
      <c r="D4" s="154"/>
      <c r="E4" s="154"/>
      <c r="F4" s="7"/>
      <c r="G4" s="7"/>
      <c r="H4" s="7"/>
      <c r="I4" s="34"/>
      <c r="K4" s="34"/>
    </row>
    <row r="5" spans="1:14" s="20" customFormat="1" ht="13.5" customHeight="1" x14ac:dyDescent="0.3">
      <c r="A5" s="157" t="s">
        <v>4</v>
      </c>
      <c r="B5" s="159" t="s">
        <v>20</v>
      </c>
      <c r="C5" s="161" t="s">
        <v>22</v>
      </c>
      <c r="D5" s="167" t="s">
        <v>0</v>
      </c>
      <c r="E5" s="169" t="s">
        <v>85</v>
      </c>
      <c r="F5" s="171" t="s">
        <v>18</v>
      </c>
      <c r="G5" s="163" t="s">
        <v>19</v>
      </c>
      <c r="H5" s="165" t="s">
        <v>21</v>
      </c>
      <c r="I5" s="155" t="s">
        <v>42</v>
      </c>
      <c r="J5" s="149" t="s">
        <v>48</v>
      </c>
      <c r="K5" s="155" t="s">
        <v>40</v>
      </c>
      <c r="L5" s="149" t="s">
        <v>49</v>
      </c>
    </row>
    <row r="6" spans="1:14" s="20" customFormat="1" ht="99" customHeight="1" thickBot="1" x14ac:dyDescent="0.35">
      <c r="A6" s="158"/>
      <c r="B6" s="160"/>
      <c r="C6" s="162"/>
      <c r="D6" s="168"/>
      <c r="E6" s="170"/>
      <c r="F6" s="172"/>
      <c r="G6" s="164"/>
      <c r="H6" s="166"/>
      <c r="I6" s="156"/>
      <c r="J6" s="150"/>
      <c r="K6" s="156"/>
      <c r="L6" s="150"/>
    </row>
    <row r="7" spans="1:14" s="29" customFormat="1" ht="13.8" thickBot="1" x14ac:dyDescent="0.35">
      <c r="A7" s="30">
        <v>1</v>
      </c>
      <c r="B7" s="31">
        <f>A7+1</f>
        <v>2</v>
      </c>
      <c r="C7" s="23">
        <f t="shared" ref="C7:E7" si="0">B7+1</f>
        <v>3</v>
      </c>
      <c r="D7" s="24">
        <f t="shared" si="0"/>
        <v>4</v>
      </c>
      <c r="E7" s="25">
        <f t="shared" si="0"/>
        <v>5</v>
      </c>
      <c r="F7" s="41">
        <f>E7+1</f>
        <v>6</v>
      </c>
      <c r="G7" s="27">
        <f>F7+1</f>
        <v>7</v>
      </c>
      <c r="H7" s="28">
        <f>G7+1</f>
        <v>8</v>
      </c>
      <c r="I7" s="36">
        <f>F7+1</f>
        <v>7</v>
      </c>
      <c r="J7" s="37">
        <f>I7+1</f>
        <v>8</v>
      </c>
      <c r="K7" s="36">
        <f>H7+1</f>
        <v>9</v>
      </c>
      <c r="L7" s="37">
        <f>K7+1</f>
        <v>10</v>
      </c>
    </row>
    <row r="8" spans="1:14" s="33" customFormat="1" ht="15.75" customHeight="1" x14ac:dyDescent="0.25">
      <c r="A8" s="196" t="s">
        <v>73</v>
      </c>
      <c r="B8" s="176" t="s">
        <v>46</v>
      </c>
      <c r="C8" s="42" t="s">
        <v>17</v>
      </c>
      <c r="D8" s="52" t="s">
        <v>10</v>
      </c>
      <c r="E8" s="43">
        <v>0</v>
      </c>
      <c r="F8" s="46"/>
      <c r="G8" s="32" t="s">
        <v>11</v>
      </c>
      <c r="H8" s="40">
        <f>E8</f>
        <v>0</v>
      </c>
      <c r="I8" s="122">
        <v>46</v>
      </c>
      <c r="J8" s="123">
        <f t="shared" ref="J8:J14" si="1">H8*I8</f>
        <v>0</v>
      </c>
      <c r="K8" s="133">
        <f>I8*1.95583</f>
        <v>89.968180000000004</v>
      </c>
      <c r="L8" s="134">
        <f>H8*K8</f>
        <v>0</v>
      </c>
      <c r="N8" s="70" t="e">
        <f t="shared" ref="N8:N15" si="2">L8/J8</f>
        <v>#DIV/0!</v>
      </c>
    </row>
    <row r="9" spans="1:14" s="33" customFormat="1" ht="15.75" customHeight="1" x14ac:dyDescent="0.25">
      <c r="A9" s="197"/>
      <c r="B9" s="177"/>
      <c r="C9" s="42" t="s">
        <v>17</v>
      </c>
      <c r="D9" s="52" t="s">
        <v>12</v>
      </c>
      <c r="E9" s="43">
        <v>7</v>
      </c>
      <c r="F9" s="46"/>
      <c r="G9" s="32" t="s">
        <v>11</v>
      </c>
      <c r="H9" s="40">
        <f>E9</f>
        <v>7</v>
      </c>
      <c r="I9" s="124">
        <v>43</v>
      </c>
      <c r="J9" s="123">
        <f t="shared" si="1"/>
        <v>301</v>
      </c>
      <c r="K9" s="135">
        <f t="shared" ref="K9:K15" si="3">I9*1.95583</f>
        <v>84.10069</v>
      </c>
      <c r="L9" s="136">
        <f t="shared" ref="L9:L15" si="4">H9*K9</f>
        <v>588.70483000000002</v>
      </c>
      <c r="N9" s="70">
        <f t="shared" si="2"/>
        <v>1.95583</v>
      </c>
    </row>
    <row r="10" spans="1:14" s="33" customFormat="1" ht="15.75" customHeight="1" x14ac:dyDescent="0.25">
      <c r="A10" s="197"/>
      <c r="B10" s="177"/>
      <c r="C10" s="42" t="s">
        <v>17</v>
      </c>
      <c r="D10" s="53" t="s">
        <v>37</v>
      </c>
      <c r="E10" s="44">
        <v>7</v>
      </c>
      <c r="F10" s="39">
        <v>0.6</v>
      </c>
      <c r="G10" s="32" t="s">
        <v>13</v>
      </c>
      <c r="H10" s="40">
        <f>ROUND(E10/F10,0)</f>
        <v>12</v>
      </c>
      <c r="I10" s="124">
        <v>25</v>
      </c>
      <c r="J10" s="123">
        <f t="shared" si="1"/>
        <v>300</v>
      </c>
      <c r="K10" s="135">
        <f t="shared" si="3"/>
        <v>48.89575</v>
      </c>
      <c r="L10" s="136">
        <f t="shared" si="4"/>
        <v>586.74900000000002</v>
      </c>
      <c r="N10" s="70">
        <f t="shared" si="2"/>
        <v>1.9558300000000002</v>
      </c>
    </row>
    <row r="11" spans="1:14" s="33" customFormat="1" ht="15.75" customHeight="1" x14ac:dyDescent="0.25">
      <c r="A11" s="197"/>
      <c r="B11" s="176"/>
      <c r="C11" s="42" t="s">
        <v>17</v>
      </c>
      <c r="D11" s="53" t="s">
        <v>14</v>
      </c>
      <c r="E11" s="44">
        <v>5</v>
      </c>
      <c r="F11" s="39">
        <v>0.6</v>
      </c>
      <c r="G11" s="32" t="s">
        <v>13</v>
      </c>
      <c r="H11" s="40">
        <f>ROUND(E11/F11,0)</f>
        <v>8</v>
      </c>
      <c r="I11" s="124">
        <v>23</v>
      </c>
      <c r="J11" s="123">
        <f t="shared" si="1"/>
        <v>184</v>
      </c>
      <c r="K11" s="135">
        <f t="shared" si="3"/>
        <v>44.984090000000002</v>
      </c>
      <c r="L11" s="136">
        <f t="shared" si="4"/>
        <v>359.87272000000002</v>
      </c>
      <c r="N11" s="70">
        <f t="shared" si="2"/>
        <v>1.9558300000000002</v>
      </c>
    </row>
    <row r="12" spans="1:14" s="33" customFormat="1" ht="15.75" customHeight="1" x14ac:dyDescent="0.25">
      <c r="A12" s="197"/>
      <c r="B12" s="176"/>
      <c r="C12" s="42" t="s">
        <v>17</v>
      </c>
      <c r="D12" s="53" t="s">
        <v>15</v>
      </c>
      <c r="E12" s="44">
        <v>0</v>
      </c>
      <c r="F12" s="39">
        <v>0.6</v>
      </c>
      <c r="G12" s="32" t="s">
        <v>13</v>
      </c>
      <c r="H12" s="40">
        <f>ROUND(E12/F12,0)</f>
        <v>0</v>
      </c>
      <c r="I12" s="124">
        <v>21</v>
      </c>
      <c r="J12" s="123">
        <f t="shared" si="1"/>
        <v>0</v>
      </c>
      <c r="K12" s="135">
        <f t="shared" si="3"/>
        <v>41.072429999999997</v>
      </c>
      <c r="L12" s="136">
        <f t="shared" si="4"/>
        <v>0</v>
      </c>
      <c r="N12" s="70" t="e">
        <f t="shared" si="2"/>
        <v>#DIV/0!</v>
      </c>
    </row>
    <row r="13" spans="1:14" s="33" customFormat="1" ht="15.75" customHeight="1" x14ac:dyDescent="0.25">
      <c r="A13" s="197"/>
      <c r="B13" s="176"/>
      <c r="C13" s="42" t="s">
        <v>17</v>
      </c>
      <c r="D13" s="52" t="s">
        <v>38</v>
      </c>
      <c r="E13" s="43">
        <v>14</v>
      </c>
      <c r="F13" s="46"/>
      <c r="G13" s="32" t="s">
        <v>11</v>
      </c>
      <c r="H13" s="40">
        <f>E13</f>
        <v>14</v>
      </c>
      <c r="I13" s="124">
        <v>41</v>
      </c>
      <c r="J13" s="123">
        <f t="shared" si="1"/>
        <v>574</v>
      </c>
      <c r="K13" s="135">
        <f t="shared" si="3"/>
        <v>80.189030000000002</v>
      </c>
      <c r="L13" s="136">
        <f t="shared" si="4"/>
        <v>1122.64642</v>
      </c>
      <c r="N13" s="70">
        <f t="shared" si="2"/>
        <v>1.95583</v>
      </c>
    </row>
    <row r="14" spans="1:14" s="33" customFormat="1" ht="15.75" customHeight="1" x14ac:dyDescent="0.25">
      <c r="A14" s="197"/>
      <c r="B14" s="176"/>
      <c r="C14" s="42" t="s">
        <v>17</v>
      </c>
      <c r="D14" s="53" t="s">
        <v>28</v>
      </c>
      <c r="E14" s="44">
        <v>40</v>
      </c>
      <c r="F14" s="39">
        <v>0.6</v>
      </c>
      <c r="G14" s="32" t="s">
        <v>13</v>
      </c>
      <c r="H14" s="40">
        <f>ROUND(E14/F14,0)</f>
        <v>67</v>
      </c>
      <c r="I14" s="124">
        <v>21</v>
      </c>
      <c r="J14" s="123">
        <f t="shared" si="1"/>
        <v>1407</v>
      </c>
      <c r="K14" s="135">
        <f t="shared" si="3"/>
        <v>41.072429999999997</v>
      </c>
      <c r="L14" s="136">
        <f t="shared" si="4"/>
        <v>2751.8528099999999</v>
      </c>
      <c r="N14" s="70">
        <f t="shared" si="2"/>
        <v>1.95583</v>
      </c>
    </row>
    <row r="15" spans="1:14" s="33" customFormat="1" ht="15.75" customHeight="1" x14ac:dyDescent="0.25">
      <c r="A15" s="197"/>
      <c r="B15" s="176"/>
      <c r="C15" s="42" t="s">
        <v>17</v>
      </c>
      <c r="D15" s="53" t="s">
        <v>16</v>
      </c>
      <c r="E15" s="44">
        <v>40</v>
      </c>
      <c r="F15" s="39">
        <v>0.55000000000000004</v>
      </c>
      <c r="G15" s="32" t="s">
        <v>13</v>
      </c>
      <c r="H15" s="40">
        <f>ROUND(E15/F15,0)</f>
        <v>73</v>
      </c>
      <c r="I15" s="124">
        <v>21</v>
      </c>
      <c r="J15" s="123">
        <f>H15*I15</f>
        <v>1533</v>
      </c>
      <c r="K15" s="135">
        <f t="shared" si="3"/>
        <v>41.072429999999997</v>
      </c>
      <c r="L15" s="136">
        <f t="shared" si="4"/>
        <v>2998.28739</v>
      </c>
      <c r="N15" s="70">
        <f t="shared" si="2"/>
        <v>1.95583</v>
      </c>
    </row>
    <row r="16" spans="1:14" s="33" customFormat="1" ht="13.5" customHeight="1" x14ac:dyDescent="0.25">
      <c r="A16" s="197"/>
      <c r="B16" s="176"/>
      <c r="C16" s="178" t="s">
        <v>47</v>
      </c>
      <c r="D16" s="179"/>
      <c r="E16" s="45">
        <f>SUM(E8:E15)</f>
        <v>113</v>
      </c>
      <c r="F16" s="62"/>
      <c r="G16" s="45"/>
      <c r="H16" s="47"/>
      <c r="I16" s="125"/>
      <c r="J16" s="126">
        <f>SUM(J8:J15)</f>
        <v>4299</v>
      </c>
      <c r="K16" s="137"/>
      <c r="L16" s="138">
        <f>SUM(L8:L15)</f>
        <v>8408.1131699999987</v>
      </c>
      <c r="N16" s="70">
        <f>L16/J16</f>
        <v>1.9558299999999997</v>
      </c>
    </row>
    <row r="17" spans="1:14" s="33" customFormat="1" ht="15.75" customHeight="1" x14ac:dyDescent="0.25">
      <c r="A17" s="197"/>
      <c r="B17" s="176" t="s">
        <v>50</v>
      </c>
      <c r="C17" s="42" t="s">
        <v>17</v>
      </c>
      <c r="D17" s="52" t="s">
        <v>10</v>
      </c>
      <c r="E17" s="43">
        <v>26</v>
      </c>
      <c r="F17" s="46"/>
      <c r="G17" s="32" t="s">
        <v>11</v>
      </c>
      <c r="H17" s="40">
        <f>E17</f>
        <v>26</v>
      </c>
      <c r="I17" s="122">
        <v>46</v>
      </c>
      <c r="J17" s="123">
        <f t="shared" ref="J17:J23" si="5">H17*I17</f>
        <v>1196</v>
      </c>
      <c r="K17" s="135">
        <f>I17*1.95583</f>
        <v>89.968180000000004</v>
      </c>
      <c r="L17" s="136">
        <f>H17*K17</f>
        <v>2339.1726800000001</v>
      </c>
      <c r="N17" s="70">
        <f t="shared" ref="N17:N24" si="6">L17/J17</f>
        <v>1.9558300000000002</v>
      </c>
    </row>
    <row r="18" spans="1:14" s="33" customFormat="1" ht="15.75" customHeight="1" x14ac:dyDescent="0.25">
      <c r="A18" s="197"/>
      <c r="B18" s="177"/>
      <c r="C18" s="42" t="s">
        <v>17</v>
      </c>
      <c r="D18" s="52" t="s">
        <v>12</v>
      </c>
      <c r="E18" s="43">
        <v>32</v>
      </c>
      <c r="F18" s="46"/>
      <c r="G18" s="32" t="s">
        <v>11</v>
      </c>
      <c r="H18" s="40">
        <f>E18</f>
        <v>32</v>
      </c>
      <c r="I18" s="124">
        <v>43</v>
      </c>
      <c r="J18" s="123">
        <f t="shared" si="5"/>
        <v>1376</v>
      </c>
      <c r="K18" s="135">
        <f t="shared" ref="K18:K24" si="7">I18*1.95583</f>
        <v>84.10069</v>
      </c>
      <c r="L18" s="136">
        <f t="shared" ref="L18:L24" si="8">H18*K18</f>
        <v>2691.22208</v>
      </c>
      <c r="N18" s="70">
        <f t="shared" si="6"/>
        <v>1.95583</v>
      </c>
    </row>
    <row r="19" spans="1:14" s="33" customFormat="1" ht="15.75" customHeight="1" x14ac:dyDescent="0.25">
      <c r="A19" s="197"/>
      <c r="B19" s="177"/>
      <c r="C19" s="42" t="s">
        <v>17</v>
      </c>
      <c r="D19" s="53" t="s">
        <v>37</v>
      </c>
      <c r="E19" s="44">
        <v>60</v>
      </c>
      <c r="F19" s="39">
        <v>0.6</v>
      </c>
      <c r="G19" s="32" t="s">
        <v>13</v>
      </c>
      <c r="H19" s="40">
        <f>ROUND(E19/F19,0)</f>
        <v>100</v>
      </c>
      <c r="I19" s="124">
        <v>25</v>
      </c>
      <c r="J19" s="123">
        <f t="shared" si="5"/>
        <v>2500</v>
      </c>
      <c r="K19" s="135">
        <f t="shared" si="7"/>
        <v>48.89575</v>
      </c>
      <c r="L19" s="136">
        <f t="shared" si="8"/>
        <v>4889.5749999999998</v>
      </c>
      <c r="N19" s="70">
        <f t="shared" si="6"/>
        <v>1.95583</v>
      </c>
    </row>
    <row r="20" spans="1:14" s="33" customFormat="1" ht="15.75" customHeight="1" x14ac:dyDescent="0.25">
      <c r="A20" s="197"/>
      <c r="B20" s="176"/>
      <c r="C20" s="42" t="s">
        <v>17</v>
      </c>
      <c r="D20" s="53" t="s">
        <v>14</v>
      </c>
      <c r="E20" s="44">
        <v>12</v>
      </c>
      <c r="F20" s="39">
        <v>0.6</v>
      </c>
      <c r="G20" s="32" t="s">
        <v>13</v>
      </c>
      <c r="H20" s="40">
        <f>ROUND(E20/F20,0)</f>
        <v>20</v>
      </c>
      <c r="I20" s="124">
        <v>23</v>
      </c>
      <c r="J20" s="123">
        <f t="shared" si="5"/>
        <v>460</v>
      </c>
      <c r="K20" s="135">
        <f t="shared" si="7"/>
        <v>44.984090000000002</v>
      </c>
      <c r="L20" s="136">
        <f t="shared" si="8"/>
        <v>899.68180000000007</v>
      </c>
      <c r="N20" s="70">
        <f t="shared" si="6"/>
        <v>1.9558300000000002</v>
      </c>
    </row>
    <row r="21" spans="1:14" s="33" customFormat="1" ht="15.75" customHeight="1" x14ac:dyDescent="0.25">
      <c r="A21" s="197"/>
      <c r="B21" s="176"/>
      <c r="C21" s="42" t="s">
        <v>17</v>
      </c>
      <c r="D21" s="53" t="s">
        <v>15</v>
      </c>
      <c r="E21" s="44">
        <v>0</v>
      </c>
      <c r="F21" s="39">
        <v>0.6</v>
      </c>
      <c r="G21" s="32" t="s">
        <v>13</v>
      </c>
      <c r="H21" s="40">
        <f>ROUND(E21/F21,0)</f>
        <v>0</v>
      </c>
      <c r="I21" s="124">
        <v>21</v>
      </c>
      <c r="J21" s="123">
        <f t="shared" si="5"/>
        <v>0</v>
      </c>
      <c r="K21" s="135">
        <f t="shared" si="7"/>
        <v>41.072429999999997</v>
      </c>
      <c r="L21" s="136">
        <f t="shared" si="8"/>
        <v>0</v>
      </c>
      <c r="N21" s="70" t="e">
        <f t="shared" si="6"/>
        <v>#DIV/0!</v>
      </c>
    </row>
    <row r="22" spans="1:14" s="33" customFormat="1" ht="15.75" customHeight="1" x14ac:dyDescent="0.25">
      <c r="A22" s="197"/>
      <c r="B22" s="176"/>
      <c r="C22" s="42" t="s">
        <v>17</v>
      </c>
      <c r="D22" s="52" t="s">
        <v>38</v>
      </c>
      <c r="E22" s="43">
        <v>60</v>
      </c>
      <c r="F22" s="46"/>
      <c r="G22" s="32" t="s">
        <v>11</v>
      </c>
      <c r="H22" s="40">
        <f>E22</f>
        <v>60</v>
      </c>
      <c r="I22" s="124">
        <v>41</v>
      </c>
      <c r="J22" s="123">
        <f t="shared" si="5"/>
        <v>2460</v>
      </c>
      <c r="K22" s="135">
        <f t="shared" si="7"/>
        <v>80.189030000000002</v>
      </c>
      <c r="L22" s="136">
        <f t="shared" si="8"/>
        <v>4811.3418000000001</v>
      </c>
      <c r="N22" s="70">
        <f t="shared" si="6"/>
        <v>1.95583</v>
      </c>
    </row>
    <row r="23" spans="1:14" s="33" customFormat="1" ht="15.75" customHeight="1" x14ac:dyDescent="0.25">
      <c r="A23" s="197"/>
      <c r="B23" s="176"/>
      <c r="C23" s="42" t="s">
        <v>17</v>
      </c>
      <c r="D23" s="53" t="s">
        <v>28</v>
      </c>
      <c r="E23" s="44">
        <v>100</v>
      </c>
      <c r="F23" s="39">
        <v>0.6</v>
      </c>
      <c r="G23" s="32" t="s">
        <v>13</v>
      </c>
      <c r="H23" s="40">
        <f>ROUND(E23/F23,0)</f>
        <v>167</v>
      </c>
      <c r="I23" s="124">
        <v>21</v>
      </c>
      <c r="J23" s="123">
        <f t="shared" si="5"/>
        <v>3507</v>
      </c>
      <c r="K23" s="135">
        <f t="shared" si="7"/>
        <v>41.072429999999997</v>
      </c>
      <c r="L23" s="136">
        <f t="shared" si="8"/>
        <v>6859.0958099999998</v>
      </c>
      <c r="N23" s="70">
        <f t="shared" si="6"/>
        <v>1.95583</v>
      </c>
    </row>
    <row r="24" spans="1:14" s="33" customFormat="1" ht="15.75" customHeight="1" x14ac:dyDescent="0.25">
      <c r="A24" s="197"/>
      <c r="B24" s="176"/>
      <c r="C24" s="42" t="s">
        <v>17</v>
      </c>
      <c r="D24" s="53" t="s">
        <v>16</v>
      </c>
      <c r="E24" s="44">
        <v>100</v>
      </c>
      <c r="F24" s="39">
        <v>0.55000000000000004</v>
      </c>
      <c r="G24" s="32" t="s">
        <v>13</v>
      </c>
      <c r="H24" s="40">
        <f>ROUND(E24/F24,0)</f>
        <v>182</v>
      </c>
      <c r="I24" s="124">
        <v>21</v>
      </c>
      <c r="J24" s="123">
        <f>H24*I24</f>
        <v>3822</v>
      </c>
      <c r="K24" s="135">
        <f t="shared" si="7"/>
        <v>41.072429999999997</v>
      </c>
      <c r="L24" s="136">
        <f t="shared" si="8"/>
        <v>7475.1822599999996</v>
      </c>
      <c r="N24" s="70">
        <f t="shared" si="6"/>
        <v>1.95583</v>
      </c>
    </row>
    <row r="25" spans="1:14" s="33" customFormat="1" ht="13.5" customHeight="1" x14ac:dyDescent="0.25">
      <c r="A25" s="197"/>
      <c r="B25" s="176"/>
      <c r="C25" s="178" t="s">
        <v>51</v>
      </c>
      <c r="D25" s="179"/>
      <c r="E25" s="45">
        <f>SUM(E17:E24)</f>
        <v>390</v>
      </c>
      <c r="F25" s="62"/>
      <c r="G25" s="45"/>
      <c r="H25" s="47"/>
      <c r="I25" s="125"/>
      <c r="J25" s="126">
        <f>SUM(J17:J24)</f>
        <v>15321</v>
      </c>
      <c r="K25" s="137"/>
      <c r="L25" s="138">
        <f>SUM(L17:L24)</f>
        <v>29965.271430000001</v>
      </c>
      <c r="N25" s="70">
        <f>L25/J25</f>
        <v>1.95583</v>
      </c>
    </row>
    <row r="26" spans="1:14" s="77" customFormat="1" ht="15.75" customHeight="1" x14ac:dyDescent="0.25">
      <c r="A26" s="197"/>
      <c r="B26" s="176" t="s">
        <v>52</v>
      </c>
      <c r="C26" s="71" t="s">
        <v>17</v>
      </c>
      <c r="D26" s="72" t="s">
        <v>10</v>
      </c>
      <c r="E26" s="73">
        <v>11</v>
      </c>
      <c r="F26" s="74"/>
      <c r="G26" s="75" t="s">
        <v>11</v>
      </c>
      <c r="H26" s="76">
        <f>E26</f>
        <v>11</v>
      </c>
      <c r="I26" s="122">
        <v>46</v>
      </c>
      <c r="J26" s="123">
        <f t="shared" ref="J26:J28" si="9">H26*I26</f>
        <v>506</v>
      </c>
      <c r="K26" s="135">
        <f t="shared" ref="K26:K28" si="10">I26*1.95583</f>
        <v>89.968180000000004</v>
      </c>
      <c r="L26" s="136">
        <f t="shared" ref="L26:L28" si="11">H26*K26</f>
        <v>989.64998000000003</v>
      </c>
      <c r="N26" s="70">
        <f t="shared" ref="N26:N58" si="12">L26/J26</f>
        <v>1.95583</v>
      </c>
    </row>
    <row r="27" spans="1:14" s="77" customFormat="1" ht="15.75" customHeight="1" x14ac:dyDescent="0.25">
      <c r="A27" s="197"/>
      <c r="B27" s="176"/>
      <c r="C27" s="71" t="s">
        <v>24</v>
      </c>
      <c r="D27" s="72" t="s">
        <v>10</v>
      </c>
      <c r="E27" s="73">
        <v>0</v>
      </c>
      <c r="F27" s="74"/>
      <c r="G27" s="78" t="s">
        <v>11</v>
      </c>
      <c r="H27" s="79">
        <f>E27</f>
        <v>0</v>
      </c>
      <c r="I27" s="122">
        <v>48</v>
      </c>
      <c r="J27" s="123">
        <f t="shared" si="9"/>
        <v>0</v>
      </c>
      <c r="K27" s="135">
        <f t="shared" si="10"/>
        <v>93.879840000000002</v>
      </c>
      <c r="L27" s="136">
        <f t="shared" si="11"/>
        <v>0</v>
      </c>
      <c r="N27" s="70" t="e">
        <f t="shared" si="12"/>
        <v>#DIV/0!</v>
      </c>
    </row>
    <row r="28" spans="1:14" s="77" customFormat="1" ht="15.75" customHeight="1" x14ac:dyDescent="0.25">
      <c r="A28" s="197"/>
      <c r="B28" s="176"/>
      <c r="C28" s="71" t="s">
        <v>26</v>
      </c>
      <c r="D28" s="72" t="s">
        <v>10</v>
      </c>
      <c r="E28" s="73">
        <v>0</v>
      </c>
      <c r="F28" s="74"/>
      <c r="G28" s="78" t="s">
        <v>11</v>
      </c>
      <c r="H28" s="79">
        <f>E28</f>
        <v>0</v>
      </c>
      <c r="I28" s="122">
        <v>48</v>
      </c>
      <c r="J28" s="123">
        <f t="shared" si="9"/>
        <v>0</v>
      </c>
      <c r="K28" s="135">
        <f t="shared" si="10"/>
        <v>93.879840000000002</v>
      </c>
      <c r="L28" s="136">
        <f t="shared" si="11"/>
        <v>0</v>
      </c>
      <c r="N28" s="70" t="e">
        <f t="shared" si="12"/>
        <v>#DIV/0!</v>
      </c>
    </row>
    <row r="29" spans="1:14" s="77" customFormat="1" ht="12.75" customHeight="1" x14ac:dyDescent="0.25">
      <c r="A29" s="197"/>
      <c r="B29" s="176"/>
      <c r="C29" s="80"/>
      <c r="D29" s="81" t="s">
        <v>25</v>
      </c>
      <c r="E29" s="73">
        <f>SUM(E26:E28)</f>
        <v>11</v>
      </c>
      <c r="F29" s="74"/>
      <c r="G29" s="78"/>
      <c r="H29" s="82">
        <f>SUM(H26:H28)</f>
        <v>11</v>
      </c>
      <c r="I29" s="127"/>
      <c r="J29" s="128">
        <f>SUM(J26:J28)</f>
        <v>506</v>
      </c>
      <c r="K29" s="139"/>
      <c r="L29" s="140">
        <f>SUM(L26:L28)</f>
        <v>989.64998000000003</v>
      </c>
      <c r="N29" s="70">
        <f t="shared" si="12"/>
        <v>1.95583</v>
      </c>
    </row>
    <row r="30" spans="1:14" s="77" customFormat="1" ht="15.75" customHeight="1" x14ac:dyDescent="0.25">
      <c r="A30" s="197"/>
      <c r="B30" s="176"/>
      <c r="C30" s="71" t="s">
        <v>17</v>
      </c>
      <c r="D30" s="72" t="s">
        <v>12</v>
      </c>
      <c r="E30" s="73">
        <v>18</v>
      </c>
      <c r="F30" s="74"/>
      <c r="G30" s="78" t="s">
        <v>11</v>
      </c>
      <c r="H30" s="79">
        <f>E30</f>
        <v>18</v>
      </c>
      <c r="I30" s="122">
        <v>43</v>
      </c>
      <c r="J30" s="123">
        <f t="shared" ref="J30:J32" si="13">H30*I30</f>
        <v>774</v>
      </c>
      <c r="K30" s="135">
        <f>I30*1.95583</f>
        <v>84.10069</v>
      </c>
      <c r="L30" s="136">
        <f>H30*K30</f>
        <v>1513.81242</v>
      </c>
      <c r="N30" s="70">
        <f t="shared" si="12"/>
        <v>1.95583</v>
      </c>
    </row>
    <row r="31" spans="1:14" s="77" customFormat="1" ht="15.75" customHeight="1" x14ac:dyDescent="0.25">
      <c r="A31" s="197"/>
      <c r="B31" s="176"/>
      <c r="C31" s="71" t="s">
        <v>24</v>
      </c>
      <c r="D31" s="72" t="s">
        <v>12</v>
      </c>
      <c r="E31" s="73">
        <v>0</v>
      </c>
      <c r="F31" s="74"/>
      <c r="G31" s="78" t="s">
        <v>11</v>
      </c>
      <c r="H31" s="79">
        <f>E31</f>
        <v>0</v>
      </c>
      <c r="I31" s="122">
        <v>43</v>
      </c>
      <c r="J31" s="123">
        <f t="shared" si="13"/>
        <v>0</v>
      </c>
      <c r="K31" s="135">
        <f t="shared" ref="K31:K32" si="14">I31*1.95583</f>
        <v>84.10069</v>
      </c>
      <c r="L31" s="136">
        <f t="shared" ref="L31:L32" si="15">H31*K31</f>
        <v>0</v>
      </c>
      <c r="N31" s="70" t="e">
        <f t="shared" si="12"/>
        <v>#DIV/0!</v>
      </c>
    </row>
    <row r="32" spans="1:14" s="77" customFormat="1" ht="15.75" customHeight="1" x14ac:dyDescent="0.25">
      <c r="A32" s="197"/>
      <c r="B32" s="176"/>
      <c r="C32" s="71" t="s">
        <v>26</v>
      </c>
      <c r="D32" s="72" t="s">
        <v>12</v>
      </c>
      <c r="E32" s="73">
        <v>0</v>
      </c>
      <c r="F32" s="74"/>
      <c r="G32" s="78" t="s">
        <v>11</v>
      </c>
      <c r="H32" s="79">
        <f>E32</f>
        <v>0</v>
      </c>
      <c r="I32" s="122">
        <v>43</v>
      </c>
      <c r="J32" s="123">
        <f t="shared" si="13"/>
        <v>0</v>
      </c>
      <c r="K32" s="135">
        <f t="shared" si="14"/>
        <v>84.10069</v>
      </c>
      <c r="L32" s="136">
        <f t="shared" si="15"/>
        <v>0</v>
      </c>
      <c r="N32" s="70" t="e">
        <f t="shared" si="12"/>
        <v>#DIV/0!</v>
      </c>
    </row>
    <row r="33" spans="1:14" s="77" customFormat="1" ht="12.75" customHeight="1" x14ac:dyDescent="0.25">
      <c r="A33" s="197"/>
      <c r="B33" s="176"/>
      <c r="C33" s="80"/>
      <c r="D33" s="81" t="s">
        <v>25</v>
      </c>
      <c r="E33" s="73">
        <f>SUM(E30:E32)</f>
        <v>18</v>
      </c>
      <c r="F33" s="74"/>
      <c r="G33" s="78"/>
      <c r="H33" s="82">
        <f>SUM(H30:H32)</f>
        <v>18</v>
      </c>
      <c r="I33" s="127"/>
      <c r="J33" s="128">
        <f>SUM(J30:J32)</f>
        <v>774</v>
      </c>
      <c r="K33" s="139"/>
      <c r="L33" s="140">
        <f>SUM(L30:L32)</f>
        <v>1513.81242</v>
      </c>
      <c r="N33" s="70">
        <f t="shared" si="12"/>
        <v>1.95583</v>
      </c>
    </row>
    <row r="34" spans="1:14" s="77" customFormat="1" ht="15.75" customHeight="1" x14ac:dyDescent="0.25">
      <c r="A34" s="197"/>
      <c r="B34" s="176"/>
      <c r="C34" s="71" t="s">
        <v>17</v>
      </c>
      <c r="D34" s="83" t="s">
        <v>37</v>
      </c>
      <c r="E34" s="73">
        <v>60</v>
      </c>
      <c r="F34" s="84">
        <v>0.6</v>
      </c>
      <c r="G34" s="78" t="s">
        <v>13</v>
      </c>
      <c r="H34" s="79">
        <f>ROUND(E34/F34,0)</f>
        <v>100</v>
      </c>
      <c r="I34" s="122">
        <v>25</v>
      </c>
      <c r="J34" s="123">
        <f t="shared" ref="J34:J36" si="16">H34*I34</f>
        <v>2500</v>
      </c>
      <c r="K34" s="135">
        <f t="shared" ref="K34:K36" si="17">I34*1.95583</f>
        <v>48.89575</v>
      </c>
      <c r="L34" s="136">
        <f t="shared" ref="L34:L36" si="18">H34*K34</f>
        <v>4889.5749999999998</v>
      </c>
      <c r="N34" s="70">
        <f t="shared" si="12"/>
        <v>1.95583</v>
      </c>
    </row>
    <row r="35" spans="1:14" s="77" customFormat="1" ht="15.75" customHeight="1" x14ac:dyDescent="0.25">
      <c r="A35" s="197"/>
      <c r="B35" s="176"/>
      <c r="C35" s="71" t="s">
        <v>24</v>
      </c>
      <c r="D35" s="83" t="s">
        <v>37</v>
      </c>
      <c r="E35" s="73">
        <v>0</v>
      </c>
      <c r="F35" s="84">
        <v>0.6</v>
      </c>
      <c r="G35" s="78" t="s">
        <v>13</v>
      </c>
      <c r="H35" s="79">
        <f>ROUND(E35/F35,0)</f>
        <v>0</v>
      </c>
      <c r="I35" s="122">
        <v>25</v>
      </c>
      <c r="J35" s="123">
        <f t="shared" si="16"/>
        <v>0</v>
      </c>
      <c r="K35" s="135">
        <f t="shared" si="17"/>
        <v>48.89575</v>
      </c>
      <c r="L35" s="136">
        <f t="shared" si="18"/>
        <v>0</v>
      </c>
      <c r="N35" s="70" t="e">
        <f t="shared" si="12"/>
        <v>#DIV/0!</v>
      </c>
    </row>
    <row r="36" spans="1:14" s="77" customFormat="1" ht="15.75" customHeight="1" x14ac:dyDescent="0.25">
      <c r="A36" s="197"/>
      <c r="B36" s="176"/>
      <c r="C36" s="71" t="s">
        <v>26</v>
      </c>
      <c r="D36" s="83" t="s">
        <v>37</v>
      </c>
      <c r="E36" s="73">
        <v>0</v>
      </c>
      <c r="F36" s="84">
        <v>0.6</v>
      </c>
      <c r="G36" s="78" t="s">
        <v>13</v>
      </c>
      <c r="H36" s="79">
        <f>ROUND(E36/F36,0)</f>
        <v>0</v>
      </c>
      <c r="I36" s="122">
        <v>25</v>
      </c>
      <c r="J36" s="123">
        <f t="shared" si="16"/>
        <v>0</v>
      </c>
      <c r="K36" s="135">
        <f t="shared" si="17"/>
        <v>48.89575</v>
      </c>
      <c r="L36" s="136">
        <f t="shared" si="18"/>
        <v>0</v>
      </c>
      <c r="N36" s="70" t="e">
        <f t="shared" si="12"/>
        <v>#DIV/0!</v>
      </c>
    </row>
    <row r="37" spans="1:14" s="77" customFormat="1" ht="12.75" customHeight="1" x14ac:dyDescent="0.25">
      <c r="A37" s="197"/>
      <c r="B37" s="176"/>
      <c r="C37" s="80"/>
      <c r="D37" s="81" t="s">
        <v>25</v>
      </c>
      <c r="E37" s="73">
        <f>SUM(E34:E36)</f>
        <v>60</v>
      </c>
      <c r="F37" s="84"/>
      <c r="G37" s="78"/>
      <c r="H37" s="82">
        <f>SUM(H34:H36)</f>
        <v>100</v>
      </c>
      <c r="I37" s="127"/>
      <c r="J37" s="128">
        <f>SUM(J34:J36)</f>
        <v>2500</v>
      </c>
      <c r="K37" s="139"/>
      <c r="L37" s="140">
        <f>SUM(L34:L36)</f>
        <v>4889.5749999999998</v>
      </c>
      <c r="N37" s="70">
        <f t="shared" si="12"/>
        <v>1.95583</v>
      </c>
    </row>
    <row r="38" spans="1:14" s="77" customFormat="1" ht="15.75" customHeight="1" x14ac:dyDescent="0.25">
      <c r="A38" s="197"/>
      <c r="B38" s="176"/>
      <c r="C38" s="71" t="s">
        <v>17</v>
      </c>
      <c r="D38" s="83" t="s">
        <v>14</v>
      </c>
      <c r="E38" s="73">
        <v>15</v>
      </c>
      <c r="F38" s="84">
        <v>0.6</v>
      </c>
      <c r="G38" s="78" t="s">
        <v>13</v>
      </c>
      <c r="H38" s="79">
        <f>ROUND(E38/F38,0)</f>
        <v>25</v>
      </c>
      <c r="I38" s="122">
        <v>23</v>
      </c>
      <c r="J38" s="123">
        <f t="shared" ref="J38:J40" si="19">H38*I38</f>
        <v>575</v>
      </c>
      <c r="K38" s="135">
        <f t="shared" ref="K38:K40" si="20">I38*1.95583</f>
        <v>44.984090000000002</v>
      </c>
      <c r="L38" s="136">
        <f t="shared" ref="L38:L40" si="21">H38*K38</f>
        <v>1124.6022500000001</v>
      </c>
      <c r="N38" s="70">
        <f t="shared" si="12"/>
        <v>1.9558300000000002</v>
      </c>
    </row>
    <row r="39" spans="1:14" s="77" customFormat="1" ht="15.75" customHeight="1" x14ac:dyDescent="0.25">
      <c r="A39" s="197"/>
      <c r="B39" s="176"/>
      <c r="C39" s="71" t="s">
        <v>24</v>
      </c>
      <c r="D39" s="83" t="s">
        <v>14</v>
      </c>
      <c r="E39" s="73">
        <v>0</v>
      </c>
      <c r="F39" s="84">
        <v>0.6</v>
      </c>
      <c r="G39" s="78" t="s">
        <v>13</v>
      </c>
      <c r="H39" s="79">
        <f>ROUND(E39/F39,0)</f>
        <v>0</v>
      </c>
      <c r="I39" s="122">
        <v>23</v>
      </c>
      <c r="J39" s="123">
        <f t="shared" si="19"/>
        <v>0</v>
      </c>
      <c r="K39" s="135">
        <f t="shared" si="20"/>
        <v>44.984090000000002</v>
      </c>
      <c r="L39" s="136">
        <f t="shared" si="21"/>
        <v>0</v>
      </c>
      <c r="N39" s="70" t="e">
        <f t="shared" si="12"/>
        <v>#DIV/0!</v>
      </c>
    </row>
    <row r="40" spans="1:14" s="77" customFormat="1" ht="15.75" customHeight="1" x14ac:dyDescent="0.25">
      <c r="A40" s="197"/>
      <c r="B40" s="176"/>
      <c r="C40" s="71" t="s">
        <v>26</v>
      </c>
      <c r="D40" s="83" t="s">
        <v>14</v>
      </c>
      <c r="E40" s="73">
        <v>0</v>
      </c>
      <c r="F40" s="84">
        <v>0.6</v>
      </c>
      <c r="G40" s="78" t="s">
        <v>13</v>
      </c>
      <c r="H40" s="79">
        <f>ROUND(E40/F40,0)</f>
        <v>0</v>
      </c>
      <c r="I40" s="122">
        <v>23</v>
      </c>
      <c r="J40" s="123">
        <f t="shared" si="19"/>
        <v>0</v>
      </c>
      <c r="K40" s="135">
        <f t="shared" si="20"/>
        <v>44.984090000000002</v>
      </c>
      <c r="L40" s="136">
        <f t="shared" si="21"/>
        <v>0</v>
      </c>
      <c r="N40" s="70" t="e">
        <f t="shared" si="12"/>
        <v>#DIV/0!</v>
      </c>
    </row>
    <row r="41" spans="1:14" s="77" customFormat="1" ht="12.75" customHeight="1" x14ac:dyDescent="0.25">
      <c r="A41" s="197"/>
      <c r="B41" s="176"/>
      <c r="C41" s="80"/>
      <c r="D41" s="81" t="s">
        <v>25</v>
      </c>
      <c r="E41" s="73">
        <f>SUM(E38:E40)</f>
        <v>15</v>
      </c>
      <c r="F41" s="84"/>
      <c r="G41" s="78"/>
      <c r="H41" s="82">
        <f>SUM(H38:H40)</f>
        <v>25</v>
      </c>
      <c r="I41" s="127"/>
      <c r="J41" s="128">
        <f>SUM(J38:J40)</f>
        <v>575</v>
      </c>
      <c r="K41" s="139"/>
      <c r="L41" s="140">
        <f>SUM(L38:L40)</f>
        <v>1124.6022500000001</v>
      </c>
      <c r="N41" s="70">
        <f t="shared" si="12"/>
        <v>1.9558300000000002</v>
      </c>
    </row>
    <row r="42" spans="1:14" s="77" customFormat="1" ht="15.75" customHeight="1" x14ac:dyDescent="0.25">
      <c r="A42" s="197"/>
      <c r="B42" s="176"/>
      <c r="C42" s="71" t="s">
        <v>17</v>
      </c>
      <c r="D42" s="83" t="s">
        <v>15</v>
      </c>
      <c r="E42" s="73">
        <v>0</v>
      </c>
      <c r="F42" s="84">
        <v>0.6</v>
      </c>
      <c r="G42" s="78" t="s">
        <v>13</v>
      </c>
      <c r="H42" s="79">
        <f>ROUND(E42/F42,0)</f>
        <v>0</v>
      </c>
      <c r="I42" s="122">
        <v>21</v>
      </c>
      <c r="J42" s="123">
        <f t="shared" ref="J42:J44" si="22">H42*I42</f>
        <v>0</v>
      </c>
      <c r="K42" s="135">
        <f t="shared" ref="K42:K44" si="23">I42*1.95583</f>
        <v>41.072429999999997</v>
      </c>
      <c r="L42" s="136">
        <f t="shared" ref="L42:L44" si="24">H42*K42</f>
        <v>0</v>
      </c>
      <c r="N42" s="70" t="e">
        <f t="shared" si="12"/>
        <v>#DIV/0!</v>
      </c>
    </row>
    <row r="43" spans="1:14" s="77" customFormat="1" ht="15.75" customHeight="1" x14ac:dyDescent="0.25">
      <c r="A43" s="197"/>
      <c r="B43" s="176"/>
      <c r="C43" s="71" t="s">
        <v>24</v>
      </c>
      <c r="D43" s="83" t="s">
        <v>15</v>
      </c>
      <c r="E43" s="73">
        <v>0</v>
      </c>
      <c r="F43" s="84">
        <v>0.6</v>
      </c>
      <c r="G43" s="78" t="s">
        <v>13</v>
      </c>
      <c r="H43" s="79">
        <f>ROUND(E43/F43,0)</f>
        <v>0</v>
      </c>
      <c r="I43" s="122">
        <v>21</v>
      </c>
      <c r="J43" s="123">
        <f t="shared" si="22"/>
        <v>0</v>
      </c>
      <c r="K43" s="135">
        <f t="shared" si="23"/>
        <v>41.072429999999997</v>
      </c>
      <c r="L43" s="136">
        <f t="shared" si="24"/>
        <v>0</v>
      </c>
      <c r="N43" s="70" t="e">
        <f t="shared" si="12"/>
        <v>#DIV/0!</v>
      </c>
    </row>
    <row r="44" spans="1:14" s="77" customFormat="1" ht="15.75" customHeight="1" x14ac:dyDescent="0.25">
      <c r="A44" s="197"/>
      <c r="B44" s="176"/>
      <c r="C44" s="71" t="s">
        <v>26</v>
      </c>
      <c r="D44" s="83" t="s">
        <v>15</v>
      </c>
      <c r="E44" s="73">
        <v>0</v>
      </c>
      <c r="F44" s="84">
        <v>0.6</v>
      </c>
      <c r="G44" s="78" t="s">
        <v>13</v>
      </c>
      <c r="H44" s="79">
        <f>ROUND(E44/F44,0)</f>
        <v>0</v>
      </c>
      <c r="I44" s="122">
        <v>21</v>
      </c>
      <c r="J44" s="123">
        <f t="shared" si="22"/>
        <v>0</v>
      </c>
      <c r="K44" s="135">
        <f t="shared" si="23"/>
        <v>41.072429999999997</v>
      </c>
      <c r="L44" s="136">
        <f t="shared" si="24"/>
        <v>0</v>
      </c>
      <c r="N44" s="70" t="e">
        <f t="shared" si="12"/>
        <v>#DIV/0!</v>
      </c>
    </row>
    <row r="45" spans="1:14" s="77" customFormat="1" ht="12.75" customHeight="1" x14ac:dyDescent="0.25">
      <c r="A45" s="197"/>
      <c r="B45" s="176"/>
      <c r="C45" s="80"/>
      <c r="D45" s="81" t="s">
        <v>25</v>
      </c>
      <c r="E45" s="73">
        <f>SUM(E42:E44)</f>
        <v>0</v>
      </c>
      <c r="F45" s="84"/>
      <c r="G45" s="78"/>
      <c r="H45" s="82">
        <f>SUM(H42:H44)</f>
        <v>0</v>
      </c>
      <c r="I45" s="127"/>
      <c r="J45" s="128">
        <f>SUM(J42:J44)</f>
        <v>0</v>
      </c>
      <c r="K45" s="139"/>
      <c r="L45" s="140">
        <f>SUM(L42:L44)</f>
        <v>0</v>
      </c>
      <c r="N45" s="70" t="e">
        <f t="shared" si="12"/>
        <v>#DIV/0!</v>
      </c>
    </row>
    <row r="46" spans="1:14" s="77" customFormat="1" ht="15.75" customHeight="1" x14ac:dyDescent="0.25">
      <c r="A46" s="197"/>
      <c r="B46" s="176"/>
      <c r="C46" s="71" t="s">
        <v>17</v>
      </c>
      <c r="D46" s="72" t="s">
        <v>38</v>
      </c>
      <c r="E46" s="73">
        <v>44</v>
      </c>
      <c r="F46" s="74"/>
      <c r="G46" s="78" t="s">
        <v>11</v>
      </c>
      <c r="H46" s="79">
        <f>E46</f>
        <v>44</v>
      </c>
      <c r="I46" s="122">
        <v>41</v>
      </c>
      <c r="J46" s="123">
        <f t="shared" ref="J46:J48" si="25">H46*I46</f>
        <v>1804</v>
      </c>
      <c r="K46" s="135">
        <f t="shared" ref="K46:K48" si="26">I46*1.95583</f>
        <v>80.189030000000002</v>
      </c>
      <c r="L46" s="136">
        <f t="shared" ref="L46:L48" si="27">H46*K46</f>
        <v>3528.3173200000001</v>
      </c>
      <c r="N46" s="70">
        <f t="shared" si="12"/>
        <v>1.95583</v>
      </c>
    </row>
    <row r="47" spans="1:14" s="77" customFormat="1" ht="15.75" customHeight="1" x14ac:dyDescent="0.25">
      <c r="A47" s="197"/>
      <c r="B47" s="176"/>
      <c r="C47" s="71" t="s">
        <v>24</v>
      </c>
      <c r="D47" s="72" t="s">
        <v>38</v>
      </c>
      <c r="E47" s="73">
        <v>0</v>
      </c>
      <c r="F47" s="74"/>
      <c r="G47" s="78" t="s">
        <v>11</v>
      </c>
      <c r="H47" s="79">
        <f>E47</f>
        <v>0</v>
      </c>
      <c r="I47" s="122">
        <v>41</v>
      </c>
      <c r="J47" s="123">
        <f t="shared" si="25"/>
        <v>0</v>
      </c>
      <c r="K47" s="135">
        <f t="shared" si="26"/>
        <v>80.189030000000002</v>
      </c>
      <c r="L47" s="136">
        <f t="shared" si="27"/>
        <v>0</v>
      </c>
      <c r="N47" s="70" t="e">
        <f t="shared" si="12"/>
        <v>#DIV/0!</v>
      </c>
    </row>
    <row r="48" spans="1:14" s="77" customFormat="1" ht="15.75" customHeight="1" x14ac:dyDescent="0.25">
      <c r="A48" s="197"/>
      <c r="B48" s="176"/>
      <c r="C48" s="71" t="s">
        <v>26</v>
      </c>
      <c r="D48" s="72" t="s">
        <v>38</v>
      </c>
      <c r="E48" s="73">
        <v>0</v>
      </c>
      <c r="F48" s="74"/>
      <c r="G48" s="78" t="s">
        <v>11</v>
      </c>
      <c r="H48" s="79">
        <f>E48</f>
        <v>0</v>
      </c>
      <c r="I48" s="122">
        <v>41</v>
      </c>
      <c r="J48" s="123">
        <f t="shared" si="25"/>
        <v>0</v>
      </c>
      <c r="K48" s="135">
        <f t="shared" si="26"/>
        <v>80.189030000000002</v>
      </c>
      <c r="L48" s="136">
        <f t="shared" si="27"/>
        <v>0</v>
      </c>
      <c r="N48" s="70" t="e">
        <f t="shared" si="12"/>
        <v>#DIV/0!</v>
      </c>
    </row>
    <row r="49" spans="1:14" s="77" customFormat="1" ht="12.75" customHeight="1" x14ac:dyDescent="0.25">
      <c r="A49" s="197"/>
      <c r="B49" s="176"/>
      <c r="C49" s="80"/>
      <c r="D49" s="81" t="s">
        <v>25</v>
      </c>
      <c r="E49" s="73">
        <f>SUM(E46:E48)</f>
        <v>44</v>
      </c>
      <c r="F49" s="74"/>
      <c r="G49" s="78"/>
      <c r="H49" s="82">
        <f>SUM(H46:H48)</f>
        <v>44</v>
      </c>
      <c r="I49" s="127"/>
      <c r="J49" s="128">
        <f>SUM(J46:J48)</f>
        <v>1804</v>
      </c>
      <c r="K49" s="139"/>
      <c r="L49" s="140">
        <f>SUM(L46:L48)</f>
        <v>3528.3173200000001</v>
      </c>
      <c r="N49" s="70">
        <f t="shared" si="12"/>
        <v>1.95583</v>
      </c>
    </row>
    <row r="50" spans="1:14" s="77" customFormat="1" ht="15.75" customHeight="1" x14ac:dyDescent="0.25">
      <c r="A50" s="197"/>
      <c r="B50" s="176"/>
      <c r="C50" s="71" t="s">
        <v>17</v>
      </c>
      <c r="D50" s="83" t="s">
        <v>28</v>
      </c>
      <c r="E50" s="73">
        <v>100</v>
      </c>
      <c r="F50" s="84">
        <v>0.6</v>
      </c>
      <c r="G50" s="78" t="s">
        <v>13</v>
      </c>
      <c r="H50" s="79">
        <f>ROUND(E50/F50,0)</f>
        <v>167</v>
      </c>
      <c r="I50" s="122">
        <v>21</v>
      </c>
      <c r="J50" s="123">
        <f t="shared" ref="J50:J52" si="28">H50*I50</f>
        <v>3507</v>
      </c>
      <c r="K50" s="135">
        <f t="shared" ref="K50:K52" si="29">I50*1.95583</f>
        <v>41.072429999999997</v>
      </c>
      <c r="L50" s="136">
        <f t="shared" ref="L50:L52" si="30">H50*K50</f>
        <v>6859.0958099999998</v>
      </c>
      <c r="N50" s="70">
        <f t="shared" si="12"/>
        <v>1.95583</v>
      </c>
    </row>
    <row r="51" spans="1:14" s="77" customFormat="1" ht="15.75" customHeight="1" x14ac:dyDescent="0.25">
      <c r="A51" s="197"/>
      <c r="B51" s="176"/>
      <c r="C51" s="71" t="s">
        <v>24</v>
      </c>
      <c r="D51" s="83" t="s">
        <v>28</v>
      </c>
      <c r="E51" s="73">
        <v>0</v>
      </c>
      <c r="F51" s="84">
        <v>0.6</v>
      </c>
      <c r="G51" s="78" t="s">
        <v>13</v>
      </c>
      <c r="H51" s="79">
        <f>ROUND(E51/F51,0)</f>
        <v>0</v>
      </c>
      <c r="I51" s="122">
        <v>21</v>
      </c>
      <c r="J51" s="123">
        <f t="shared" si="28"/>
        <v>0</v>
      </c>
      <c r="K51" s="135">
        <f t="shared" si="29"/>
        <v>41.072429999999997</v>
      </c>
      <c r="L51" s="136">
        <f t="shared" si="30"/>
        <v>0</v>
      </c>
      <c r="N51" s="70" t="e">
        <f t="shared" si="12"/>
        <v>#DIV/0!</v>
      </c>
    </row>
    <row r="52" spans="1:14" s="77" customFormat="1" ht="15.75" customHeight="1" x14ac:dyDescent="0.25">
      <c r="A52" s="197"/>
      <c r="B52" s="176"/>
      <c r="C52" s="71" t="s">
        <v>26</v>
      </c>
      <c r="D52" s="83" t="s">
        <v>28</v>
      </c>
      <c r="E52" s="73">
        <v>0</v>
      </c>
      <c r="F52" s="84">
        <v>0.6</v>
      </c>
      <c r="G52" s="78" t="s">
        <v>13</v>
      </c>
      <c r="H52" s="79">
        <f>ROUND(E52/F52,0)</f>
        <v>0</v>
      </c>
      <c r="I52" s="122">
        <v>21</v>
      </c>
      <c r="J52" s="123">
        <f t="shared" si="28"/>
        <v>0</v>
      </c>
      <c r="K52" s="135">
        <f t="shared" si="29"/>
        <v>41.072429999999997</v>
      </c>
      <c r="L52" s="136">
        <f t="shared" si="30"/>
        <v>0</v>
      </c>
      <c r="N52" s="70" t="e">
        <f t="shared" si="12"/>
        <v>#DIV/0!</v>
      </c>
    </row>
    <row r="53" spans="1:14" s="77" customFormat="1" ht="12.75" customHeight="1" x14ac:dyDescent="0.25">
      <c r="A53" s="197"/>
      <c r="B53" s="176"/>
      <c r="C53" s="80"/>
      <c r="D53" s="81" t="s">
        <v>25</v>
      </c>
      <c r="E53" s="73">
        <f>SUM(E50:E52)</f>
        <v>100</v>
      </c>
      <c r="F53" s="84"/>
      <c r="G53" s="78"/>
      <c r="H53" s="82">
        <f>SUM(H50:H52)</f>
        <v>167</v>
      </c>
      <c r="I53" s="127"/>
      <c r="J53" s="128">
        <f>SUM(J50:J52)</f>
        <v>3507</v>
      </c>
      <c r="K53" s="139"/>
      <c r="L53" s="140">
        <f>SUM(L50:L52)</f>
        <v>6859.0958099999998</v>
      </c>
      <c r="N53" s="70">
        <f t="shared" si="12"/>
        <v>1.95583</v>
      </c>
    </row>
    <row r="54" spans="1:14" s="77" customFormat="1" ht="15.75" customHeight="1" x14ac:dyDescent="0.25">
      <c r="A54" s="197"/>
      <c r="B54" s="176"/>
      <c r="C54" s="71" t="s">
        <v>17</v>
      </c>
      <c r="D54" s="83" t="s">
        <v>16</v>
      </c>
      <c r="E54" s="73">
        <v>100</v>
      </c>
      <c r="F54" s="84">
        <v>0.55000000000000004</v>
      </c>
      <c r="G54" s="78" t="s">
        <v>13</v>
      </c>
      <c r="H54" s="79">
        <f>ROUND(E54/F54,0)</f>
        <v>182</v>
      </c>
      <c r="I54" s="122">
        <v>21</v>
      </c>
      <c r="J54" s="123">
        <f t="shared" ref="J54:J56" si="31">H54*I54</f>
        <v>3822</v>
      </c>
      <c r="K54" s="135">
        <f t="shared" ref="K54:K56" si="32">I54*1.95583</f>
        <v>41.072429999999997</v>
      </c>
      <c r="L54" s="136">
        <f t="shared" ref="L54:L56" si="33">H54*K54</f>
        <v>7475.1822599999996</v>
      </c>
      <c r="N54" s="70">
        <f t="shared" si="12"/>
        <v>1.95583</v>
      </c>
    </row>
    <row r="55" spans="1:14" s="77" customFormat="1" ht="15.75" customHeight="1" x14ac:dyDescent="0.25">
      <c r="A55" s="197"/>
      <c r="B55" s="176"/>
      <c r="C55" s="71" t="s">
        <v>24</v>
      </c>
      <c r="D55" s="83" t="s">
        <v>16</v>
      </c>
      <c r="E55" s="73">
        <v>1</v>
      </c>
      <c r="F55" s="84">
        <v>0.55000000000000004</v>
      </c>
      <c r="G55" s="78" t="s">
        <v>13</v>
      </c>
      <c r="H55" s="79">
        <f>ROUND(E55/F55,0)</f>
        <v>2</v>
      </c>
      <c r="I55" s="122">
        <v>21</v>
      </c>
      <c r="J55" s="123">
        <f t="shared" si="31"/>
        <v>42</v>
      </c>
      <c r="K55" s="135">
        <f t="shared" si="32"/>
        <v>41.072429999999997</v>
      </c>
      <c r="L55" s="136">
        <f t="shared" si="33"/>
        <v>82.144859999999994</v>
      </c>
      <c r="N55" s="70">
        <f t="shared" si="12"/>
        <v>1.95583</v>
      </c>
    </row>
    <row r="56" spans="1:14" s="77" customFormat="1" ht="15.75" customHeight="1" x14ac:dyDescent="0.25">
      <c r="A56" s="197"/>
      <c r="B56" s="176"/>
      <c r="C56" s="71" t="s">
        <v>26</v>
      </c>
      <c r="D56" s="83" t="s">
        <v>16</v>
      </c>
      <c r="E56" s="73">
        <v>1</v>
      </c>
      <c r="F56" s="84">
        <v>0.55000000000000004</v>
      </c>
      <c r="G56" s="78" t="s">
        <v>13</v>
      </c>
      <c r="H56" s="79">
        <f>ROUND(E56/F56,0)</f>
        <v>2</v>
      </c>
      <c r="I56" s="122">
        <v>21</v>
      </c>
      <c r="J56" s="123">
        <f t="shared" si="31"/>
        <v>42</v>
      </c>
      <c r="K56" s="135">
        <f t="shared" si="32"/>
        <v>41.072429999999997</v>
      </c>
      <c r="L56" s="136">
        <f t="shared" si="33"/>
        <v>82.144859999999994</v>
      </c>
      <c r="N56" s="70">
        <f t="shared" si="12"/>
        <v>1.95583</v>
      </c>
    </row>
    <row r="57" spans="1:14" s="77" customFormat="1" ht="12.75" customHeight="1" x14ac:dyDescent="0.25">
      <c r="A57" s="197"/>
      <c r="B57" s="176"/>
      <c r="C57" s="80"/>
      <c r="D57" s="81" t="s">
        <v>25</v>
      </c>
      <c r="E57" s="73">
        <f>SUM(E54:E56)</f>
        <v>102</v>
      </c>
      <c r="F57" s="74"/>
      <c r="G57" s="78"/>
      <c r="H57" s="82">
        <f>SUM(H54:H56)</f>
        <v>186</v>
      </c>
      <c r="I57" s="127"/>
      <c r="J57" s="128">
        <f>SUM(J54:J56)</f>
        <v>3906</v>
      </c>
      <c r="K57" s="139"/>
      <c r="L57" s="140">
        <f>SUM(L54:L56)</f>
        <v>7639.4719800000003</v>
      </c>
      <c r="N57" s="70">
        <f t="shared" si="12"/>
        <v>1.95583</v>
      </c>
    </row>
    <row r="58" spans="1:14" s="77" customFormat="1" ht="13.5" customHeight="1" x14ac:dyDescent="0.3">
      <c r="A58" s="197"/>
      <c r="B58" s="176"/>
      <c r="C58" s="180" t="s">
        <v>53</v>
      </c>
      <c r="D58" s="181"/>
      <c r="E58" s="85">
        <f>SUM(E57,E41,E29,E53,,E45,E33,E49,E37)</f>
        <v>350</v>
      </c>
      <c r="F58" s="86"/>
      <c r="G58" s="87"/>
      <c r="H58" s="63"/>
      <c r="I58" s="127"/>
      <c r="J58" s="129">
        <f>SUM(J57,J41,J29,J53,,J45,J33,J49,J37)</f>
        <v>13572</v>
      </c>
      <c r="K58" s="139"/>
      <c r="L58" s="141">
        <f>SUM(L57,L41,L29,L53,,L45,L33,L49,L37)</f>
        <v>26544.524759999997</v>
      </c>
      <c r="N58" s="70">
        <f t="shared" si="12"/>
        <v>1.9558299999999997</v>
      </c>
    </row>
    <row r="59" spans="1:14" s="77" customFormat="1" ht="15.75" customHeight="1" x14ac:dyDescent="0.25">
      <c r="A59" s="197"/>
      <c r="B59" s="176" t="s">
        <v>54</v>
      </c>
      <c r="C59" s="71" t="s">
        <v>17</v>
      </c>
      <c r="D59" s="72" t="s">
        <v>10</v>
      </c>
      <c r="E59" s="73">
        <v>8</v>
      </c>
      <c r="F59" s="74"/>
      <c r="G59" s="75" t="s">
        <v>11</v>
      </c>
      <c r="H59" s="76">
        <f>E59</f>
        <v>8</v>
      </c>
      <c r="I59" s="122">
        <v>46</v>
      </c>
      <c r="J59" s="123">
        <f t="shared" ref="J59:J61" si="34">H59*I59</f>
        <v>368</v>
      </c>
      <c r="K59" s="135">
        <f t="shared" ref="K59:K61" si="35">I59*1.95583</f>
        <v>89.968180000000004</v>
      </c>
      <c r="L59" s="136">
        <f t="shared" ref="L59:L61" si="36">H59*K59</f>
        <v>719.74544000000003</v>
      </c>
      <c r="N59" s="70">
        <f t="shared" ref="N59:N91" si="37">L59/J59</f>
        <v>1.9558300000000002</v>
      </c>
    </row>
    <row r="60" spans="1:14" s="77" customFormat="1" ht="15.75" customHeight="1" x14ac:dyDescent="0.25">
      <c r="A60" s="197"/>
      <c r="B60" s="176"/>
      <c r="C60" s="71" t="s">
        <v>24</v>
      </c>
      <c r="D60" s="72" t="s">
        <v>10</v>
      </c>
      <c r="E60" s="73">
        <v>0</v>
      </c>
      <c r="F60" s="74"/>
      <c r="G60" s="78" t="s">
        <v>11</v>
      </c>
      <c r="H60" s="79">
        <f>E60</f>
        <v>0</v>
      </c>
      <c r="I60" s="122">
        <v>48</v>
      </c>
      <c r="J60" s="123">
        <f t="shared" si="34"/>
        <v>0</v>
      </c>
      <c r="K60" s="135">
        <f t="shared" si="35"/>
        <v>93.879840000000002</v>
      </c>
      <c r="L60" s="136">
        <f t="shared" si="36"/>
        <v>0</v>
      </c>
      <c r="N60" s="70" t="e">
        <f t="shared" si="37"/>
        <v>#DIV/0!</v>
      </c>
    </row>
    <row r="61" spans="1:14" s="77" customFormat="1" ht="15.75" customHeight="1" x14ac:dyDescent="0.25">
      <c r="A61" s="197"/>
      <c r="B61" s="176"/>
      <c r="C61" s="71" t="s">
        <v>26</v>
      </c>
      <c r="D61" s="72" t="s">
        <v>10</v>
      </c>
      <c r="E61" s="73">
        <v>0</v>
      </c>
      <c r="F61" s="74"/>
      <c r="G61" s="78" t="s">
        <v>11</v>
      </c>
      <c r="H61" s="79">
        <f>E61</f>
        <v>0</v>
      </c>
      <c r="I61" s="122">
        <v>48</v>
      </c>
      <c r="J61" s="123">
        <f t="shared" si="34"/>
        <v>0</v>
      </c>
      <c r="K61" s="135">
        <f t="shared" si="35"/>
        <v>93.879840000000002</v>
      </c>
      <c r="L61" s="136">
        <f t="shared" si="36"/>
        <v>0</v>
      </c>
      <c r="N61" s="70" t="e">
        <f t="shared" si="37"/>
        <v>#DIV/0!</v>
      </c>
    </row>
    <row r="62" spans="1:14" s="77" customFormat="1" ht="12.75" customHeight="1" x14ac:dyDescent="0.25">
      <c r="A62" s="197"/>
      <c r="B62" s="176"/>
      <c r="C62" s="80"/>
      <c r="D62" s="81" t="s">
        <v>25</v>
      </c>
      <c r="E62" s="73">
        <f>SUM(E59:E61)</f>
        <v>8</v>
      </c>
      <c r="F62" s="74"/>
      <c r="G62" s="78"/>
      <c r="H62" s="82">
        <f>SUM(H59:H61)</f>
        <v>8</v>
      </c>
      <c r="I62" s="127"/>
      <c r="J62" s="128">
        <f>SUM(J59:J61)</f>
        <v>368</v>
      </c>
      <c r="K62" s="139"/>
      <c r="L62" s="140">
        <f>SUM(L59:L61)</f>
        <v>719.74544000000003</v>
      </c>
      <c r="N62" s="70">
        <f t="shared" si="37"/>
        <v>1.9558300000000002</v>
      </c>
    </row>
    <row r="63" spans="1:14" s="77" customFormat="1" ht="15.75" customHeight="1" x14ac:dyDescent="0.25">
      <c r="A63" s="197"/>
      <c r="B63" s="176"/>
      <c r="C63" s="71" t="s">
        <v>17</v>
      </c>
      <c r="D63" s="72" t="s">
        <v>12</v>
      </c>
      <c r="E63" s="73">
        <v>3</v>
      </c>
      <c r="F63" s="74"/>
      <c r="G63" s="78" t="s">
        <v>11</v>
      </c>
      <c r="H63" s="79">
        <f>E63</f>
        <v>3</v>
      </c>
      <c r="I63" s="122">
        <v>43</v>
      </c>
      <c r="J63" s="123">
        <f t="shared" ref="J63:J65" si="38">H63*I63</f>
        <v>129</v>
      </c>
      <c r="K63" s="135">
        <f>I63*1.95583</f>
        <v>84.10069</v>
      </c>
      <c r="L63" s="136">
        <f>H63*K63</f>
        <v>252.30207000000001</v>
      </c>
      <c r="N63" s="70">
        <f t="shared" si="37"/>
        <v>1.9558300000000002</v>
      </c>
    </row>
    <row r="64" spans="1:14" s="77" customFormat="1" ht="15.75" customHeight="1" x14ac:dyDescent="0.25">
      <c r="A64" s="197"/>
      <c r="B64" s="176"/>
      <c r="C64" s="71" t="s">
        <v>24</v>
      </c>
      <c r="D64" s="72" t="s">
        <v>12</v>
      </c>
      <c r="E64" s="73">
        <v>0</v>
      </c>
      <c r="F64" s="74"/>
      <c r="G64" s="78" t="s">
        <v>11</v>
      </c>
      <c r="H64" s="79">
        <f>E64</f>
        <v>0</v>
      </c>
      <c r="I64" s="122">
        <v>43</v>
      </c>
      <c r="J64" s="123">
        <f t="shared" si="38"/>
        <v>0</v>
      </c>
      <c r="K64" s="135">
        <f t="shared" ref="K64:K65" si="39">I64*1.95583</f>
        <v>84.10069</v>
      </c>
      <c r="L64" s="136">
        <f t="shared" ref="L64:L65" si="40">H64*K64</f>
        <v>0</v>
      </c>
      <c r="N64" s="70" t="e">
        <f t="shared" si="37"/>
        <v>#DIV/0!</v>
      </c>
    </row>
    <row r="65" spans="1:14" s="77" customFormat="1" ht="15.75" customHeight="1" x14ac:dyDescent="0.25">
      <c r="A65" s="197"/>
      <c r="B65" s="176"/>
      <c r="C65" s="71" t="s">
        <v>26</v>
      </c>
      <c r="D65" s="72" t="s">
        <v>12</v>
      </c>
      <c r="E65" s="73">
        <v>0</v>
      </c>
      <c r="F65" s="74"/>
      <c r="G65" s="78" t="s">
        <v>11</v>
      </c>
      <c r="H65" s="79">
        <f>E65</f>
        <v>0</v>
      </c>
      <c r="I65" s="122">
        <v>43</v>
      </c>
      <c r="J65" s="123">
        <f t="shared" si="38"/>
        <v>0</v>
      </c>
      <c r="K65" s="135">
        <f t="shared" si="39"/>
        <v>84.10069</v>
      </c>
      <c r="L65" s="136">
        <f t="shared" si="40"/>
        <v>0</v>
      </c>
      <c r="N65" s="70" t="e">
        <f t="shared" si="37"/>
        <v>#DIV/0!</v>
      </c>
    </row>
    <row r="66" spans="1:14" s="77" customFormat="1" ht="12.75" customHeight="1" x14ac:dyDescent="0.25">
      <c r="A66" s="197"/>
      <c r="B66" s="176"/>
      <c r="C66" s="80"/>
      <c r="D66" s="81" t="s">
        <v>25</v>
      </c>
      <c r="E66" s="73">
        <f>SUM(E63:E65)</f>
        <v>3</v>
      </c>
      <c r="F66" s="74"/>
      <c r="G66" s="78"/>
      <c r="H66" s="82">
        <f>SUM(H63:H65)</f>
        <v>3</v>
      </c>
      <c r="I66" s="127"/>
      <c r="J66" s="128">
        <f>SUM(J63:J65)</f>
        <v>129</v>
      </c>
      <c r="K66" s="139"/>
      <c r="L66" s="140">
        <f>SUM(L63:L65)</f>
        <v>252.30207000000001</v>
      </c>
      <c r="N66" s="70">
        <f t="shared" si="37"/>
        <v>1.9558300000000002</v>
      </c>
    </row>
    <row r="67" spans="1:14" s="77" customFormat="1" ht="15.75" customHeight="1" x14ac:dyDescent="0.25">
      <c r="A67" s="197"/>
      <c r="B67" s="176"/>
      <c r="C67" s="71" t="s">
        <v>17</v>
      </c>
      <c r="D67" s="83" t="s">
        <v>37</v>
      </c>
      <c r="E67" s="73">
        <v>3</v>
      </c>
      <c r="F67" s="84">
        <v>0.6</v>
      </c>
      <c r="G67" s="78" t="s">
        <v>13</v>
      </c>
      <c r="H67" s="79">
        <f>ROUND(E67/F67,0)</f>
        <v>5</v>
      </c>
      <c r="I67" s="122">
        <v>25</v>
      </c>
      <c r="J67" s="123">
        <f t="shared" ref="J67:J69" si="41">H67*I67</f>
        <v>125</v>
      </c>
      <c r="K67" s="135">
        <f t="shared" ref="K67:K69" si="42">I67*1.95583</f>
        <v>48.89575</v>
      </c>
      <c r="L67" s="136">
        <f t="shared" ref="L67:L69" si="43">H67*K67</f>
        <v>244.47874999999999</v>
      </c>
      <c r="N67" s="70">
        <f t="shared" si="37"/>
        <v>1.95583</v>
      </c>
    </row>
    <row r="68" spans="1:14" s="77" customFormat="1" ht="15.75" customHeight="1" x14ac:dyDescent="0.25">
      <c r="A68" s="197"/>
      <c r="B68" s="176"/>
      <c r="C68" s="71" t="s">
        <v>24</v>
      </c>
      <c r="D68" s="83" t="s">
        <v>37</v>
      </c>
      <c r="E68" s="73">
        <v>1</v>
      </c>
      <c r="F68" s="84">
        <v>0.6</v>
      </c>
      <c r="G68" s="78" t="s">
        <v>13</v>
      </c>
      <c r="H68" s="79">
        <f>ROUND(E68/F68,0)</f>
        <v>2</v>
      </c>
      <c r="I68" s="122">
        <v>25</v>
      </c>
      <c r="J68" s="123">
        <f t="shared" si="41"/>
        <v>50</v>
      </c>
      <c r="K68" s="135">
        <f t="shared" si="42"/>
        <v>48.89575</v>
      </c>
      <c r="L68" s="136">
        <f t="shared" si="43"/>
        <v>97.791499999999999</v>
      </c>
      <c r="N68" s="70">
        <f t="shared" si="37"/>
        <v>1.95583</v>
      </c>
    </row>
    <row r="69" spans="1:14" s="77" customFormat="1" ht="15.75" customHeight="1" x14ac:dyDescent="0.25">
      <c r="A69" s="197"/>
      <c r="B69" s="176"/>
      <c r="C69" s="71" t="s">
        <v>26</v>
      </c>
      <c r="D69" s="83" t="s">
        <v>37</v>
      </c>
      <c r="E69" s="73">
        <v>0</v>
      </c>
      <c r="F69" s="84">
        <v>0.6</v>
      </c>
      <c r="G69" s="78" t="s">
        <v>13</v>
      </c>
      <c r="H69" s="79">
        <f>ROUND(E69/F69,0)</f>
        <v>0</v>
      </c>
      <c r="I69" s="122">
        <v>25</v>
      </c>
      <c r="J69" s="123">
        <f t="shared" si="41"/>
        <v>0</v>
      </c>
      <c r="K69" s="135">
        <f t="shared" si="42"/>
        <v>48.89575</v>
      </c>
      <c r="L69" s="136">
        <f t="shared" si="43"/>
        <v>0</v>
      </c>
      <c r="N69" s="70" t="e">
        <f t="shared" si="37"/>
        <v>#DIV/0!</v>
      </c>
    </row>
    <row r="70" spans="1:14" s="77" customFormat="1" ht="12.75" customHeight="1" x14ac:dyDescent="0.25">
      <c r="A70" s="197"/>
      <c r="B70" s="176"/>
      <c r="C70" s="80"/>
      <c r="D70" s="81" t="s">
        <v>25</v>
      </c>
      <c r="E70" s="73">
        <f>SUM(E67:E69)</f>
        <v>4</v>
      </c>
      <c r="F70" s="84"/>
      <c r="G70" s="78"/>
      <c r="H70" s="82">
        <f>SUM(H67:H69)</f>
        <v>7</v>
      </c>
      <c r="I70" s="127"/>
      <c r="J70" s="128">
        <f>SUM(J67:J69)</f>
        <v>175</v>
      </c>
      <c r="K70" s="139"/>
      <c r="L70" s="140">
        <f>SUM(L67:L69)</f>
        <v>342.27024999999998</v>
      </c>
      <c r="N70" s="70">
        <f t="shared" si="37"/>
        <v>1.95583</v>
      </c>
    </row>
    <row r="71" spans="1:14" s="77" customFormat="1" ht="15.75" customHeight="1" x14ac:dyDescent="0.25">
      <c r="A71" s="197"/>
      <c r="B71" s="176"/>
      <c r="C71" s="71" t="s">
        <v>17</v>
      </c>
      <c r="D71" s="83" t="s">
        <v>14</v>
      </c>
      <c r="E71" s="73">
        <v>0</v>
      </c>
      <c r="F71" s="84">
        <v>0.6</v>
      </c>
      <c r="G71" s="78" t="s">
        <v>13</v>
      </c>
      <c r="H71" s="79">
        <f>ROUND(E71/F71,0)</f>
        <v>0</v>
      </c>
      <c r="I71" s="122">
        <v>23</v>
      </c>
      <c r="J71" s="123">
        <f t="shared" ref="J71:J73" si="44">H71*I71</f>
        <v>0</v>
      </c>
      <c r="K71" s="135">
        <f t="shared" ref="K71:K73" si="45">I71*1.95583</f>
        <v>44.984090000000002</v>
      </c>
      <c r="L71" s="136">
        <f t="shared" ref="L71:L73" si="46">H71*K71</f>
        <v>0</v>
      </c>
      <c r="N71" s="70" t="e">
        <f t="shared" si="37"/>
        <v>#DIV/0!</v>
      </c>
    </row>
    <row r="72" spans="1:14" s="77" customFormat="1" ht="15.75" customHeight="1" x14ac:dyDescent="0.25">
      <c r="A72" s="197"/>
      <c r="B72" s="176"/>
      <c r="C72" s="71" t="s">
        <v>24</v>
      </c>
      <c r="D72" s="83" t="s">
        <v>14</v>
      </c>
      <c r="E72" s="73">
        <v>0</v>
      </c>
      <c r="F72" s="84">
        <v>0.6</v>
      </c>
      <c r="G72" s="78" t="s">
        <v>13</v>
      </c>
      <c r="H72" s="79">
        <f>ROUND(E72/F72,0)</f>
        <v>0</v>
      </c>
      <c r="I72" s="122">
        <v>23</v>
      </c>
      <c r="J72" s="123">
        <f t="shared" si="44"/>
        <v>0</v>
      </c>
      <c r="K72" s="135">
        <f t="shared" si="45"/>
        <v>44.984090000000002</v>
      </c>
      <c r="L72" s="136">
        <f t="shared" si="46"/>
        <v>0</v>
      </c>
      <c r="N72" s="70" t="e">
        <f t="shared" si="37"/>
        <v>#DIV/0!</v>
      </c>
    </row>
    <row r="73" spans="1:14" s="77" customFormat="1" ht="15.75" customHeight="1" x14ac:dyDescent="0.25">
      <c r="A73" s="197"/>
      <c r="B73" s="176"/>
      <c r="C73" s="71" t="s">
        <v>26</v>
      </c>
      <c r="D73" s="83" t="s">
        <v>14</v>
      </c>
      <c r="E73" s="73">
        <v>0</v>
      </c>
      <c r="F73" s="84">
        <v>0.6</v>
      </c>
      <c r="G73" s="78" t="s">
        <v>13</v>
      </c>
      <c r="H73" s="79">
        <f>ROUND(E73/F73,0)</f>
        <v>0</v>
      </c>
      <c r="I73" s="122">
        <v>23</v>
      </c>
      <c r="J73" s="123">
        <f t="shared" si="44"/>
        <v>0</v>
      </c>
      <c r="K73" s="135">
        <f t="shared" si="45"/>
        <v>44.984090000000002</v>
      </c>
      <c r="L73" s="136">
        <f t="shared" si="46"/>
        <v>0</v>
      </c>
      <c r="N73" s="70" t="e">
        <f t="shared" si="37"/>
        <v>#DIV/0!</v>
      </c>
    </row>
    <row r="74" spans="1:14" s="77" customFormat="1" ht="12.75" customHeight="1" x14ac:dyDescent="0.25">
      <c r="A74" s="197"/>
      <c r="B74" s="176"/>
      <c r="C74" s="80"/>
      <c r="D74" s="81" t="s">
        <v>25</v>
      </c>
      <c r="E74" s="73">
        <f>SUM(E71:E73)</f>
        <v>0</v>
      </c>
      <c r="F74" s="84"/>
      <c r="G74" s="78"/>
      <c r="H74" s="82">
        <f>SUM(H71:H73)</f>
        <v>0</v>
      </c>
      <c r="I74" s="127"/>
      <c r="J74" s="128">
        <f>SUM(J71:J73)</f>
        <v>0</v>
      </c>
      <c r="K74" s="139"/>
      <c r="L74" s="140">
        <f>SUM(L71:L73)</f>
        <v>0</v>
      </c>
      <c r="N74" s="70" t="e">
        <f t="shared" si="37"/>
        <v>#DIV/0!</v>
      </c>
    </row>
    <row r="75" spans="1:14" s="77" customFormat="1" ht="15.75" customHeight="1" x14ac:dyDescent="0.25">
      <c r="A75" s="197"/>
      <c r="B75" s="176"/>
      <c r="C75" s="71" t="s">
        <v>17</v>
      </c>
      <c r="D75" s="83" t="s">
        <v>15</v>
      </c>
      <c r="E75" s="73">
        <v>0</v>
      </c>
      <c r="F75" s="84">
        <v>0.6</v>
      </c>
      <c r="G75" s="78" t="s">
        <v>13</v>
      </c>
      <c r="H75" s="79">
        <f>ROUND(E75/F75,0)</f>
        <v>0</v>
      </c>
      <c r="I75" s="122">
        <v>21</v>
      </c>
      <c r="J75" s="123">
        <f t="shared" ref="J75:J77" si="47">H75*I75</f>
        <v>0</v>
      </c>
      <c r="K75" s="135">
        <f t="shared" ref="K75:K77" si="48">I75*1.95583</f>
        <v>41.072429999999997</v>
      </c>
      <c r="L75" s="136">
        <f t="shared" ref="L75:L77" si="49">H75*K75</f>
        <v>0</v>
      </c>
      <c r="N75" s="70" t="e">
        <f t="shared" si="37"/>
        <v>#DIV/0!</v>
      </c>
    </row>
    <row r="76" spans="1:14" s="77" customFormat="1" ht="15.75" customHeight="1" x14ac:dyDescent="0.25">
      <c r="A76" s="197"/>
      <c r="B76" s="176"/>
      <c r="C76" s="71" t="s">
        <v>24</v>
      </c>
      <c r="D76" s="83" t="s">
        <v>15</v>
      </c>
      <c r="E76" s="73">
        <v>0</v>
      </c>
      <c r="F76" s="84">
        <v>0.6</v>
      </c>
      <c r="G76" s="78" t="s">
        <v>13</v>
      </c>
      <c r="H76" s="79">
        <f>ROUND(E76/F76,0)</f>
        <v>0</v>
      </c>
      <c r="I76" s="122">
        <v>21</v>
      </c>
      <c r="J76" s="123">
        <f t="shared" si="47"/>
        <v>0</v>
      </c>
      <c r="K76" s="135">
        <f t="shared" si="48"/>
        <v>41.072429999999997</v>
      </c>
      <c r="L76" s="136">
        <f t="shared" si="49"/>
        <v>0</v>
      </c>
      <c r="N76" s="70" t="e">
        <f t="shared" si="37"/>
        <v>#DIV/0!</v>
      </c>
    </row>
    <row r="77" spans="1:14" s="77" customFormat="1" ht="15.75" customHeight="1" x14ac:dyDescent="0.25">
      <c r="A77" s="197"/>
      <c r="B77" s="176"/>
      <c r="C77" s="71" t="s">
        <v>26</v>
      </c>
      <c r="D77" s="83" t="s">
        <v>15</v>
      </c>
      <c r="E77" s="73">
        <v>0</v>
      </c>
      <c r="F77" s="84">
        <v>0.6</v>
      </c>
      <c r="G77" s="78" t="s">
        <v>13</v>
      </c>
      <c r="H77" s="79">
        <f>ROUND(E77/F77,0)</f>
        <v>0</v>
      </c>
      <c r="I77" s="122">
        <v>21</v>
      </c>
      <c r="J77" s="123">
        <f t="shared" si="47"/>
        <v>0</v>
      </c>
      <c r="K77" s="135">
        <f t="shared" si="48"/>
        <v>41.072429999999997</v>
      </c>
      <c r="L77" s="136">
        <f t="shared" si="49"/>
        <v>0</v>
      </c>
      <c r="N77" s="70" t="e">
        <f t="shared" si="37"/>
        <v>#DIV/0!</v>
      </c>
    </row>
    <row r="78" spans="1:14" s="77" customFormat="1" ht="12.75" customHeight="1" x14ac:dyDescent="0.25">
      <c r="A78" s="197"/>
      <c r="B78" s="176"/>
      <c r="C78" s="80"/>
      <c r="D78" s="81" t="s">
        <v>25</v>
      </c>
      <c r="E78" s="73">
        <f>SUM(E75:E77)</f>
        <v>0</v>
      </c>
      <c r="F78" s="84"/>
      <c r="G78" s="78"/>
      <c r="H78" s="82">
        <f>SUM(H75:H77)</f>
        <v>0</v>
      </c>
      <c r="I78" s="127"/>
      <c r="J78" s="128">
        <f>SUM(J75:J77)</f>
        <v>0</v>
      </c>
      <c r="K78" s="139"/>
      <c r="L78" s="140">
        <f>SUM(L75:L77)</f>
        <v>0</v>
      </c>
      <c r="N78" s="70" t="e">
        <f t="shared" si="37"/>
        <v>#DIV/0!</v>
      </c>
    </row>
    <row r="79" spans="1:14" s="77" customFormat="1" ht="15.75" customHeight="1" x14ac:dyDescent="0.25">
      <c r="A79" s="197"/>
      <c r="B79" s="176"/>
      <c r="C79" s="71" t="s">
        <v>17</v>
      </c>
      <c r="D79" s="72" t="s">
        <v>38</v>
      </c>
      <c r="E79" s="73">
        <v>3</v>
      </c>
      <c r="F79" s="74"/>
      <c r="G79" s="78" t="s">
        <v>11</v>
      </c>
      <c r="H79" s="79">
        <f>E79</f>
        <v>3</v>
      </c>
      <c r="I79" s="122">
        <v>41</v>
      </c>
      <c r="J79" s="123">
        <f t="shared" ref="J79:J81" si="50">H79*I79</f>
        <v>123</v>
      </c>
      <c r="K79" s="135">
        <f t="shared" ref="K79:K81" si="51">I79*1.95583</f>
        <v>80.189030000000002</v>
      </c>
      <c r="L79" s="136">
        <f t="shared" ref="L79:L81" si="52">H79*K79</f>
        <v>240.56709000000001</v>
      </c>
      <c r="N79" s="70">
        <f t="shared" si="37"/>
        <v>1.95583</v>
      </c>
    </row>
    <row r="80" spans="1:14" s="77" customFormat="1" ht="15.75" customHeight="1" x14ac:dyDescent="0.25">
      <c r="A80" s="197"/>
      <c r="B80" s="176"/>
      <c r="C80" s="71" t="s">
        <v>24</v>
      </c>
      <c r="D80" s="72" t="s">
        <v>38</v>
      </c>
      <c r="E80" s="73">
        <v>0</v>
      </c>
      <c r="F80" s="74"/>
      <c r="G80" s="78" t="s">
        <v>11</v>
      </c>
      <c r="H80" s="79">
        <f>E80</f>
        <v>0</v>
      </c>
      <c r="I80" s="122">
        <v>41</v>
      </c>
      <c r="J80" s="123">
        <f t="shared" si="50"/>
        <v>0</v>
      </c>
      <c r="K80" s="135">
        <f t="shared" si="51"/>
        <v>80.189030000000002</v>
      </c>
      <c r="L80" s="136">
        <f t="shared" si="52"/>
        <v>0</v>
      </c>
      <c r="N80" s="70" t="e">
        <f t="shared" si="37"/>
        <v>#DIV/0!</v>
      </c>
    </row>
    <row r="81" spans="1:14" s="77" customFormat="1" ht="15.75" customHeight="1" x14ac:dyDescent="0.25">
      <c r="A81" s="197"/>
      <c r="B81" s="176"/>
      <c r="C81" s="71" t="s">
        <v>26</v>
      </c>
      <c r="D81" s="72" t="s">
        <v>38</v>
      </c>
      <c r="E81" s="73">
        <v>0</v>
      </c>
      <c r="F81" s="74"/>
      <c r="G81" s="78" t="s">
        <v>11</v>
      </c>
      <c r="H81" s="79">
        <f>E81</f>
        <v>0</v>
      </c>
      <c r="I81" s="122">
        <v>41</v>
      </c>
      <c r="J81" s="123">
        <f t="shared" si="50"/>
        <v>0</v>
      </c>
      <c r="K81" s="135">
        <f t="shared" si="51"/>
        <v>80.189030000000002</v>
      </c>
      <c r="L81" s="136">
        <f t="shared" si="52"/>
        <v>0</v>
      </c>
      <c r="N81" s="70" t="e">
        <f t="shared" si="37"/>
        <v>#DIV/0!</v>
      </c>
    </row>
    <row r="82" spans="1:14" s="77" customFormat="1" ht="12.75" customHeight="1" x14ac:dyDescent="0.25">
      <c r="A82" s="197"/>
      <c r="B82" s="176"/>
      <c r="C82" s="80"/>
      <c r="D82" s="81" t="s">
        <v>25</v>
      </c>
      <c r="E82" s="73">
        <f>SUM(E79:E81)</f>
        <v>3</v>
      </c>
      <c r="F82" s="74"/>
      <c r="G82" s="78"/>
      <c r="H82" s="82">
        <f>SUM(H79:H81)</f>
        <v>3</v>
      </c>
      <c r="I82" s="127"/>
      <c r="J82" s="128">
        <f>SUM(J79:J81)</f>
        <v>123</v>
      </c>
      <c r="K82" s="139"/>
      <c r="L82" s="140">
        <f>SUM(L79:L81)</f>
        <v>240.56709000000001</v>
      </c>
      <c r="N82" s="70">
        <f t="shared" si="37"/>
        <v>1.95583</v>
      </c>
    </row>
    <row r="83" spans="1:14" s="77" customFormat="1" ht="15.75" customHeight="1" x14ac:dyDescent="0.25">
      <c r="A83" s="197"/>
      <c r="B83" s="176"/>
      <c r="C83" s="71" t="s">
        <v>17</v>
      </c>
      <c r="D83" s="83" t="s">
        <v>28</v>
      </c>
      <c r="E83" s="73">
        <v>30</v>
      </c>
      <c r="F83" s="84">
        <v>0.6</v>
      </c>
      <c r="G83" s="78" t="s">
        <v>13</v>
      </c>
      <c r="H83" s="79">
        <f>ROUND(E83/F83,0)</f>
        <v>50</v>
      </c>
      <c r="I83" s="122">
        <v>21</v>
      </c>
      <c r="J83" s="123">
        <f t="shared" ref="J83:J85" si="53">H83*I83</f>
        <v>1050</v>
      </c>
      <c r="K83" s="135">
        <f t="shared" ref="K83:K85" si="54">I83*1.95583</f>
        <v>41.072429999999997</v>
      </c>
      <c r="L83" s="136">
        <f t="shared" ref="L83:L85" si="55">H83*K83</f>
        <v>2053.6214999999997</v>
      </c>
      <c r="N83" s="70">
        <f t="shared" si="37"/>
        <v>1.9558299999999997</v>
      </c>
    </row>
    <row r="84" spans="1:14" s="77" customFormat="1" ht="15.75" customHeight="1" x14ac:dyDescent="0.25">
      <c r="A84" s="197"/>
      <c r="B84" s="176"/>
      <c r="C84" s="71" t="s">
        <v>24</v>
      </c>
      <c r="D84" s="83" t="s">
        <v>28</v>
      </c>
      <c r="E84" s="73">
        <v>9</v>
      </c>
      <c r="F84" s="84">
        <v>0.6</v>
      </c>
      <c r="G84" s="78" t="s">
        <v>13</v>
      </c>
      <c r="H84" s="79">
        <f>ROUND(E84/F84,0)</f>
        <v>15</v>
      </c>
      <c r="I84" s="122">
        <v>21</v>
      </c>
      <c r="J84" s="123">
        <f t="shared" si="53"/>
        <v>315</v>
      </c>
      <c r="K84" s="135">
        <f t="shared" si="54"/>
        <v>41.072429999999997</v>
      </c>
      <c r="L84" s="136">
        <f t="shared" si="55"/>
        <v>616.08645000000001</v>
      </c>
      <c r="N84" s="70">
        <f t="shared" si="37"/>
        <v>1.95583</v>
      </c>
    </row>
    <row r="85" spans="1:14" s="77" customFormat="1" ht="15.75" customHeight="1" x14ac:dyDescent="0.25">
      <c r="A85" s="197"/>
      <c r="B85" s="176"/>
      <c r="C85" s="71" t="s">
        <v>26</v>
      </c>
      <c r="D85" s="83" t="s">
        <v>28</v>
      </c>
      <c r="E85" s="73">
        <v>4</v>
      </c>
      <c r="F85" s="84">
        <v>0.6</v>
      </c>
      <c r="G85" s="78" t="s">
        <v>13</v>
      </c>
      <c r="H85" s="79">
        <f>ROUND(E85/F85,0)</f>
        <v>7</v>
      </c>
      <c r="I85" s="122">
        <v>21</v>
      </c>
      <c r="J85" s="123">
        <f t="shared" si="53"/>
        <v>147</v>
      </c>
      <c r="K85" s="135">
        <f t="shared" si="54"/>
        <v>41.072429999999997</v>
      </c>
      <c r="L85" s="136">
        <f t="shared" si="55"/>
        <v>287.50700999999998</v>
      </c>
      <c r="N85" s="70">
        <f t="shared" si="37"/>
        <v>1.95583</v>
      </c>
    </row>
    <row r="86" spans="1:14" s="77" customFormat="1" ht="12.75" customHeight="1" x14ac:dyDescent="0.25">
      <c r="A86" s="197"/>
      <c r="B86" s="176"/>
      <c r="C86" s="80"/>
      <c r="D86" s="81" t="s">
        <v>25</v>
      </c>
      <c r="E86" s="73">
        <f>SUM(E83:E85)</f>
        <v>43</v>
      </c>
      <c r="F86" s="84"/>
      <c r="G86" s="78"/>
      <c r="H86" s="82">
        <f>SUM(H83:H85)</f>
        <v>72</v>
      </c>
      <c r="I86" s="127"/>
      <c r="J86" s="128">
        <f>SUM(J83:J85)</f>
        <v>1512</v>
      </c>
      <c r="K86" s="139"/>
      <c r="L86" s="140">
        <f>SUM(L83:L85)</f>
        <v>2957.2149599999998</v>
      </c>
      <c r="N86" s="70">
        <f t="shared" si="37"/>
        <v>1.95583</v>
      </c>
    </row>
    <row r="87" spans="1:14" s="77" customFormat="1" ht="15.75" customHeight="1" x14ac:dyDescent="0.25">
      <c r="A87" s="197"/>
      <c r="B87" s="176"/>
      <c r="C87" s="71" t="s">
        <v>17</v>
      </c>
      <c r="D87" s="83" t="s">
        <v>16</v>
      </c>
      <c r="E87" s="73">
        <v>30</v>
      </c>
      <c r="F87" s="84">
        <v>0.55000000000000004</v>
      </c>
      <c r="G87" s="78" t="s">
        <v>13</v>
      </c>
      <c r="H87" s="79">
        <f>ROUND(E87/F87,0)</f>
        <v>55</v>
      </c>
      <c r="I87" s="122">
        <v>21</v>
      </c>
      <c r="J87" s="123">
        <f t="shared" ref="J87:J89" si="56">H87*I87</f>
        <v>1155</v>
      </c>
      <c r="K87" s="135">
        <f t="shared" ref="K87:K89" si="57">I87*1.95583</f>
        <v>41.072429999999997</v>
      </c>
      <c r="L87" s="136">
        <f t="shared" ref="L87:L89" si="58">H87*K87</f>
        <v>2258.9836499999997</v>
      </c>
      <c r="N87" s="70">
        <f t="shared" si="37"/>
        <v>1.9558299999999997</v>
      </c>
    </row>
    <row r="88" spans="1:14" s="77" customFormat="1" ht="15.75" customHeight="1" x14ac:dyDescent="0.25">
      <c r="A88" s="197"/>
      <c r="B88" s="176"/>
      <c r="C88" s="71" t="s">
        <v>24</v>
      </c>
      <c r="D88" s="83" t="s">
        <v>16</v>
      </c>
      <c r="E88" s="73">
        <v>9</v>
      </c>
      <c r="F88" s="84">
        <v>0.55000000000000004</v>
      </c>
      <c r="G88" s="78" t="s">
        <v>13</v>
      </c>
      <c r="H88" s="79">
        <f>ROUND(E88/F88,0)</f>
        <v>16</v>
      </c>
      <c r="I88" s="122">
        <v>21</v>
      </c>
      <c r="J88" s="123">
        <f t="shared" si="56"/>
        <v>336</v>
      </c>
      <c r="K88" s="135">
        <f t="shared" si="57"/>
        <v>41.072429999999997</v>
      </c>
      <c r="L88" s="136">
        <f t="shared" si="58"/>
        <v>657.15887999999995</v>
      </c>
      <c r="N88" s="70">
        <f t="shared" si="37"/>
        <v>1.95583</v>
      </c>
    </row>
    <row r="89" spans="1:14" s="77" customFormat="1" ht="15.75" customHeight="1" x14ac:dyDescent="0.25">
      <c r="A89" s="197"/>
      <c r="B89" s="176"/>
      <c r="C89" s="71" t="s">
        <v>26</v>
      </c>
      <c r="D89" s="83" t="s">
        <v>16</v>
      </c>
      <c r="E89" s="73">
        <v>4</v>
      </c>
      <c r="F89" s="84">
        <v>0.55000000000000004</v>
      </c>
      <c r="G89" s="78" t="s">
        <v>13</v>
      </c>
      <c r="H89" s="79">
        <f>ROUND(E89/F89,0)</f>
        <v>7</v>
      </c>
      <c r="I89" s="122">
        <v>21</v>
      </c>
      <c r="J89" s="123">
        <f t="shared" si="56"/>
        <v>147</v>
      </c>
      <c r="K89" s="135">
        <f t="shared" si="57"/>
        <v>41.072429999999997</v>
      </c>
      <c r="L89" s="136">
        <f t="shared" si="58"/>
        <v>287.50700999999998</v>
      </c>
      <c r="N89" s="70">
        <f t="shared" si="37"/>
        <v>1.95583</v>
      </c>
    </row>
    <row r="90" spans="1:14" s="77" customFormat="1" ht="12.75" customHeight="1" x14ac:dyDescent="0.25">
      <c r="A90" s="197"/>
      <c r="B90" s="176"/>
      <c r="C90" s="80"/>
      <c r="D90" s="81" t="s">
        <v>25</v>
      </c>
      <c r="E90" s="73">
        <f>SUM(E87:E89)</f>
        <v>43</v>
      </c>
      <c r="F90" s="74"/>
      <c r="G90" s="78"/>
      <c r="H90" s="82">
        <f>SUM(H87:H89)</f>
        <v>78</v>
      </c>
      <c r="I90" s="127"/>
      <c r="J90" s="128">
        <f>SUM(J87:J89)</f>
        <v>1638</v>
      </c>
      <c r="K90" s="139"/>
      <c r="L90" s="140">
        <f>SUM(L87:L89)</f>
        <v>3203.6495399999994</v>
      </c>
      <c r="N90" s="70">
        <f t="shared" si="37"/>
        <v>1.9558299999999997</v>
      </c>
    </row>
    <row r="91" spans="1:14" s="77" customFormat="1" ht="13.5" customHeight="1" x14ac:dyDescent="0.3">
      <c r="A91" s="197"/>
      <c r="B91" s="176"/>
      <c r="C91" s="180" t="s">
        <v>55</v>
      </c>
      <c r="D91" s="181"/>
      <c r="E91" s="85">
        <f>SUM(E90,E74,E62,E86,,E78,E66,E82,E70)</f>
        <v>104</v>
      </c>
      <c r="F91" s="86"/>
      <c r="G91" s="87"/>
      <c r="H91" s="63"/>
      <c r="I91" s="127"/>
      <c r="J91" s="129">
        <f>SUM(J90,J74,J62,J86,,J78,J66,J82,J70)</f>
        <v>3945</v>
      </c>
      <c r="K91" s="139"/>
      <c r="L91" s="141">
        <f>SUM(L90,L74,L62,L86,,L78,L66,L82,L70)</f>
        <v>7715.7493499999982</v>
      </c>
      <c r="N91" s="70">
        <f t="shared" si="37"/>
        <v>1.9558299999999995</v>
      </c>
    </row>
    <row r="92" spans="1:14" s="77" customFormat="1" ht="15.75" customHeight="1" x14ac:dyDescent="0.25">
      <c r="A92" s="197"/>
      <c r="B92" s="176" t="s">
        <v>56</v>
      </c>
      <c r="C92" s="71" t="s">
        <v>17</v>
      </c>
      <c r="D92" s="72" t="s">
        <v>10</v>
      </c>
      <c r="E92" s="73">
        <v>5</v>
      </c>
      <c r="F92" s="74"/>
      <c r="G92" s="75" t="s">
        <v>11</v>
      </c>
      <c r="H92" s="76">
        <f>E92</f>
        <v>5</v>
      </c>
      <c r="I92" s="122">
        <v>46</v>
      </c>
      <c r="J92" s="123">
        <f t="shared" ref="J92:J94" si="59">H92*I92</f>
        <v>230</v>
      </c>
      <c r="K92" s="135">
        <f t="shared" ref="K92:K94" si="60">I92*1.95583</f>
        <v>89.968180000000004</v>
      </c>
      <c r="L92" s="136">
        <f t="shared" ref="L92:L94" si="61">H92*K92</f>
        <v>449.84090000000003</v>
      </c>
      <c r="N92" s="70">
        <f t="shared" ref="N92:N124" si="62">L92/J92</f>
        <v>1.9558300000000002</v>
      </c>
    </row>
    <row r="93" spans="1:14" s="77" customFormat="1" ht="15.75" customHeight="1" x14ac:dyDescent="0.25">
      <c r="A93" s="197"/>
      <c r="B93" s="176"/>
      <c r="C93" s="71" t="s">
        <v>24</v>
      </c>
      <c r="D93" s="72" t="s">
        <v>10</v>
      </c>
      <c r="E93" s="73">
        <v>0</v>
      </c>
      <c r="F93" s="74"/>
      <c r="G93" s="78" t="s">
        <v>11</v>
      </c>
      <c r="H93" s="79">
        <f>E93</f>
        <v>0</v>
      </c>
      <c r="I93" s="122">
        <v>48</v>
      </c>
      <c r="J93" s="123">
        <f t="shared" si="59"/>
        <v>0</v>
      </c>
      <c r="K93" s="135">
        <f t="shared" si="60"/>
        <v>93.879840000000002</v>
      </c>
      <c r="L93" s="136">
        <f t="shared" si="61"/>
        <v>0</v>
      </c>
      <c r="N93" s="70" t="e">
        <f t="shared" si="62"/>
        <v>#DIV/0!</v>
      </c>
    </row>
    <row r="94" spans="1:14" s="77" customFormat="1" ht="15.75" customHeight="1" x14ac:dyDescent="0.25">
      <c r="A94" s="197"/>
      <c r="B94" s="176"/>
      <c r="C94" s="71" t="s">
        <v>26</v>
      </c>
      <c r="D94" s="72" t="s">
        <v>10</v>
      </c>
      <c r="E94" s="73">
        <v>0</v>
      </c>
      <c r="F94" s="74"/>
      <c r="G94" s="78" t="s">
        <v>11</v>
      </c>
      <c r="H94" s="79">
        <f>E94</f>
        <v>0</v>
      </c>
      <c r="I94" s="122">
        <v>48</v>
      </c>
      <c r="J94" s="123">
        <f t="shared" si="59"/>
        <v>0</v>
      </c>
      <c r="K94" s="135">
        <f t="shared" si="60"/>
        <v>93.879840000000002</v>
      </c>
      <c r="L94" s="136">
        <f t="shared" si="61"/>
        <v>0</v>
      </c>
      <c r="N94" s="70" t="e">
        <f t="shared" si="62"/>
        <v>#DIV/0!</v>
      </c>
    </row>
    <row r="95" spans="1:14" s="77" customFormat="1" ht="12.75" customHeight="1" x14ac:dyDescent="0.25">
      <c r="A95" s="197"/>
      <c r="B95" s="176"/>
      <c r="C95" s="80"/>
      <c r="D95" s="81" t="s">
        <v>25</v>
      </c>
      <c r="E95" s="73">
        <f>SUM(E92:E94)</f>
        <v>5</v>
      </c>
      <c r="F95" s="74"/>
      <c r="G95" s="78"/>
      <c r="H95" s="82">
        <f>SUM(H92:H94)</f>
        <v>5</v>
      </c>
      <c r="I95" s="127"/>
      <c r="J95" s="128">
        <f>SUM(J92:J94)</f>
        <v>230</v>
      </c>
      <c r="K95" s="139"/>
      <c r="L95" s="140">
        <f>SUM(L92:L94)</f>
        <v>449.84090000000003</v>
      </c>
      <c r="N95" s="70">
        <f t="shared" si="62"/>
        <v>1.9558300000000002</v>
      </c>
    </row>
    <row r="96" spans="1:14" s="77" customFormat="1" ht="15.75" customHeight="1" x14ac:dyDescent="0.25">
      <c r="A96" s="197"/>
      <c r="B96" s="176"/>
      <c r="C96" s="71" t="s">
        <v>17</v>
      </c>
      <c r="D96" s="72" t="s">
        <v>12</v>
      </c>
      <c r="E96" s="73">
        <v>1</v>
      </c>
      <c r="F96" s="74"/>
      <c r="G96" s="78" t="s">
        <v>11</v>
      </c>
      <c r="H96" s="79">
        <f>E96</f>
        <v>1</v>
      </c>
      <c r="I96" s="122">
        <v>43</v>
      </c>
      <c r="J96" s="123">
        <f t="shared" ref="J96:J98" si="63">H96*I96</f>
        <v>43</v>
      </c>
      <c r="K96" s="135">
        <f>I96*1.95583</f>
        <v>84.10069</v>
      </c>
      <c r="L96" s="136">
        <f>H96*K96</f>
        <v>84.10069</v>
      </c>
      <c r="N96" s="70">
        <f t="shared" si="62"/>
        <v>1.95583</v>
      </c>
    </row>
    <row r="97" spans="1:14" s="77" customFormat="1" ht="15.75" customHeight="1" x14ac:dyDescent="0.25">
      <c r="A97" s="197"/>
      <c r="B97" s="176"/>
      <c r="C97" s="71" t="s">
        <v>24</v>
      </c>
      <c r="D97" s="72" t="s">
        <v>12</v>
      </c>
      <c r="E97" s="73">
        <v>0</v>
      </c>
      <c r="F97" s="74"/>
      <c r="G97" s="78" t="s">
        <v>11</v>
      </c>
      <c r="H97" s="79">
        <f>E97</f>
        <v>0</v>
      </c>
      <c r="I97" s="122">
        <v>43</v>
      </c>
      <c r="J97" s="123">
        <f t="shared" si="63"/>
        <v>0</v>
      </c>
      <c r="K97" s="135">
        <f t="shared" ref="K97:K98" si="64">I97*1.95583</f>
        <v>84.10069</v>
      </c>
      <c r="L97" s="136">
        <f t="shared" ref="L97:L98" si="65">H97*K97</f>
        <v>0</v>
      </c>
      <c r="N97" s="70" t="e">
        <f t="shared" si="62"/>
        <v>#DIV/0!</v>
      </c>
    </row>
    <row r="98" spans="1:14" s="77" customFormat="1" ht="15.75" customHeight="1" x14ac:dyDescent="0.25">
      <c r="A98" s="197"/>
      <c r="B98" s="176"/>
      <c r="C98" s="71" t="s">
        <v>26</v>
      </c>
      <c r="D98" s="72" t="s">
        <v>12</v>
      </c>
      <c r="E98" s="73">
        <v>0</v>
      </c>
      <c r="F98" s="74"/>
      <c r="G98" s="78" t="s">
        <v>11</v>
      </c>
      <c r="H98" s="79">
        <f>E98</f>
        <v>0</v>
      </c>
      <c r="I98" s="122">
        <v>43</v>
      </c>
      <c r="J98" s="123">
        <f t="shared" si="63"/>
        <v>0</v>
      </c>
      <c r="K98" s="135">
        <f t="shared" si="64"/>
        <v>84.10069</v>
      </c>
      <c r="L98" s="136">
        <f t="shared" si="65"/>
        <v>0</v>
      </c>
      <c r="N98" s="70" t="e">
        <f t="shared" si="62"/>
        <v>#DIV/0!</v>
      </c>
    </row>
    <row r="99" spans="1:14" s="77" customFormat="1" ht="12.75" customHeight="1" x14ac:dyDescent="0.25">
      <c r="A99" s="197"/>
      <c r="B99" s="176"/>
      <c r="C99" s="80"/>
      <c r="D99" s="81" t="s">
        <v>25</v>
      </c>
      <c r="E99" s="73">
        <f>SUM(E96:E98)</f>
        <v>1</v>
      </c>
      <c r="F99" s="74"/>
      <c r="G99" s="78"/>
      <c r="H99" s="82">
        <f>SUM(H96:H98)</f>
        <v>1</v>
      </c>
      <c r="I99" s="127"/>
      <c r="J99" s="128">
        <f>SUM(J96:J98)</f>
        <v>43</v>
      </c>
      <c r="K99" s="139"/>
      <c r="L99" s="140">
        <f>SUM(L96:L98)</f>
        <v>84.10069</v>
      </c>
      <c r="N99" s="70">
        <f t="shared" si="62"/>
        <v>1.95583</v>
      </c>
    </row>
    <row r="100" spans="1:14" s="77" customFormat="1" ht="15.75" customHeight="1" x14ac:dyDescent="0.25">
      <c r="A100" s="197"/>
      <c r="B100" s="176"/>
      <c r="C100" s="71" t="s">
        <v>17</v>
      </c>
      <c r="D100" s="83" t="s">
        <v>37</v>
      </c>
      <c r="E100" s="73">
        <v>2</v>
      </c>
      <c r="F100" s="84">
        <v>0.6</v>
      </c>
      <c r="G100" s="78" t="s">
        <v>13</v>
      </c>
      <c r="H100" s="79">
        <f>ROUND(E100/F100,0)</f>
        <v>3</v>
      </c>
      <c r="I100" s="122">
        <v>25</v>
      </c>
      <c r="J100" s="123">
        <f t="shared" ref="J100:J102" si="66">H100*I100</f>
        <v>75</v>
      </c>
      <c r="K100" s="135">
        <f t="shared" ref="K100:K102" si="67">I100*1.95583</f>
        <v>48.89575</v>
      </c>
      <c r="L100" s="136">
        <f t="shared" ref="L100:L102" si="68">H100*K100</f>
        <v>146.68725000000001</v>
      </c>
      <c r="N100" s="70">
        <f t="shared" si="62"/>
        <v>1.9558300000000002</v>
      </c>
    </row>
    <row r="101" spans="1:14" s="77" customFormat="1" ht="15.75" customHeight="1" x14ac:dyDescent="0.25">
      <c r="A101" s="197"/>
      <c r="B101" s="176"/>
      <c r="C101" s="71" t="s">
        <v>24</v>
      </c>
      <c r="D101" s="83" t="s">
        <v>37</v>
      </c>
      <c r="E101" s="73">
        <v>0</v>
      </c>
      <c r="F101" s="84">
        <v>0.6</v>
      </c>
      <c r="G101" s="78" t="s">
        <v>13</v>
      </c>
      <c r="H101" s="79">
        <f>ROUND(E101/F101,0)</f>
        <v>0</v>
      </c>
      <c r="I101" s="122">
        <v>25</v>
      </c>
      <c r="J101" s="123">
        <f t="shared" si="66"/>
        <v>0</v>
      </c>
      <c r="K101" s="135">
        <f t="shared" si="67"/>
        <v>48.89575</v>
      </c>
      <c r="L101" s="136">
        <f t="shared" si="68"/>
        <v>0</v>
      </c>
      <c r="N101" s="70" t="e">
        <f t="shared" si="62"/>
        <v>#DIV/0!</v>
      </c>
    </row>
    <row r="102" spans="1:14" s="77" customFormat="1" ht="15.75" customHeight="1" x14ac:dyDescent="0.25">
      <c r="A102" s="197"/>
      <c r="B102" s="176"/>
      <c r="C102" s="71" t="s">
        <v>26</v>
      </c>
      <c r="D102" s="83" t="s">
        <v>37</v>
      </c>
      <c r="E102" s="73">
        <v>1</v>
      </c>
      <c r="F102" s="84">
        <v>0.6</v>
      </c>
      <c r="G102" s="78" t="s">
        <v>13</v>
      </c>
      <c r="H102" s="79">
        <f>ROUND(E102/F102,0)</f>
        <v>2</v>
      </c>
      <c r="I102" s="122">
        <v>25</v>
      </c>
      <c r="J102" s="123">
        <f t="shared" si="66"/>
        <v>50</v>
      </c>
      <c r="K102" s="135">
        <f t="shared" si="67"/>
        <v>48.89575</v>
      </c>
      <c r="L102" s="136">
        <f t="shared" si="68"/>
        <v>97.791499999999999</v>
      </c>
      <c r="N102" s="70">
        <f t="shared" si="62"/>
        <v>1.95583</v>
      </c>
    </row>
    <row r="103" spans="1:14" s="77" customFormat="1" ht="12.75" customHeight="1" x14ac:dyDescent="0.25">
      <c r="A103" s="197"/>
      <c r="B103" s="176"/>
      <c r="C103" s="80"/>
      <c r="D103" s="81" t="s">
        <v>25</v>
      </c>
      <c r="E103" s="73">
        <f>SUM(E100:E102)</f>
        <v>3</v>
      </c>
      <c r="F103" s="84"/>
      <c r="G103" s="78"/>
      <c r="H103" s="82">
        <f>SUM(H100:H102)</f>
        <v>5</v>
      </c>
      <c r="I103" s="127"/>
      <c r="J103" s="128">
        <f>SUM(J100:J102)</f>
        <v>125</v>
      </c>
      <c r="K103" s="139"/>
      <c r="L103" s="140">
        <f>SUM(L100:L102)</f>
        <v>244.47874999999999</v>
      </c>
      <c r="N103" s="70">
        <f t="shared" si="62"/>
        <v>1.95583</v>
      </c>
    </row>
    <row r="104" spans="1:14" s="77" customFormat="1" ht="15.75" customHeight="1" x14ac:dyDescent="0.25">
      <c r="A104" s="197"/>
      <c r="B104" s="176"/>
      <c r="C104" s="71" t="s">
        <v>17</v>
      </c>
      <c r="D104" s="83" t="s">
        <v>14</v>
      </c>
      <c r="E104" s="73">
        <v>0</v>
      </c>
      <c r="F104" s="84">
        <v>0.6</v>
      </c>
      <c r="G104" s="78" t="s">
        <v>13</v>
      </c>
      <c r="H104" s="79">
        <f>ROUND(E104/F104,0)</f>
        <v>0</v>
      </c>
      <c r="I104" s="122">
        <v>23</v>
      </c>
      <c r="J104" s="123">
        <f t="shared" ref="J104:J106" si="69">H104*I104</f>
        <v>0</v>
      </c>
      <c r="K104" s="135">
        <f t="shared" ref="K104:K106" si="70">I104*1.95583</f>
        <v>44.984090000000002</v>
      </c>
      <c r="L104" s="136">
        <f t="shared" ref="L104:L106" si="71">H104*K104</f>
        <v>0</v>
      </c>
      <c r="N104" s="70" t="e">
        <f t="shared" si="62"/>
        <v>#DIV/0!</v>
      </c>
    </row>
    <row r="105" spans="1:14" s="77" customFormat="1" ht="15.75" customHeight="1" x14ac:dyDescent="0.25">
      <c r="A105" s="197"/>
      <c r="B105" s="176"/>
      <c r="C105" s="71" t="s">
        <v>24</v>
      </c>
      <c r="D105" s="83" t="s">
        <v>14</v>
      </c>
      <c r="E105" s="73">
        <v>0</v>
      </c>
      <c r="F105" s="84">
        <v>0.6</v>
      </c>
      <c r="G105" s="78" t="s">
        <v>13</v>
      </c>
      <c r="H105" s="79">
        <f>ROUND(E105/F105,0)</f>
        <v>0</v>
      </c>
      <c r="I105" s="122">
        <v>23</v>
      </c>
      <c r="J105" s="123">
        <f t="shared" si="69"/>
        <v>0</v>
      </c>
      <c r="K105" s="135">
        <f t="shared" si="70"/>
        <v>44.984090000000002</v>
      </c>
      <c r="L105" s="136">
        <f t="shared" si="71"/>
        <v>0</v>
      </c>
      <c r="N105" s="70" t="e">
        <f t="shared" si="62"/>
        <v>#DIV/0!</v>
      </c>
    </row>
    <row r="106" spans="1:14" s="77" customFormat="1" ht="15.75" customHeight="1" x14ac:dyDescent="0.25">
      <c r="A106" s="197"/>
      <c r="B106" s="176"/>
      <c r="C106" s="71" t="s">
        <v>26</v>
      </c>
      <c r="D106" s="83" t="s">
        <v>14</v>
      </c>
      <c r="E106" s="73">
        <v>0</v>
      </c>
      <c r="F106" s="84">
        <v>0.6</v>
      </c>
      <c r="G106" s="78" t="s">
        <v>13</v>
      </c>
      <c r="H106" s="79">
        <f>ROUND(E106/F106,0)</f>
        <v>0</v>
      </c>
      <c r="I106" s="122">
        <v>23</v>
      </c>
      <c r="J106" s="123">
        <f t="shared" si="69"/>
        <v>0</v>
      </c>
      <c r="K106" s="135">
        <f t="shared" si="70"/>
        <v>44.984090000000002</v>
      </c>
      <c r="L106" s="136">
        <f t="shared" si="71"/>
        <v>0</v>
      </c>
      <c r="N106" s="70" t="e">
        <f t="shared" si="62"/>
        <v>#DIV/0!</v>
      </c>
    </row>
    <row r="107" spans="1:14" s="77" customFormat="1" ht="12.75" customHeight="1" x14ac:dyDescent="0.25">
      <c r="A107" s="197"/>
      <c r="B107" s="176"/>
      <c r="C107" s="80"/>
      <c r="D107" s="81" t="s">
        <v>25</v>
      </c>
      <c r="E107" s="73">
        <f>SUM(E104:E106)</f>
        <v>0</v>
      </c>
      <c r="F107" s="84"/>
      <c r="G107" s="78"/>
      <c r="H107" s="82">
        <f>SUM(H104:H106)</f>
        <v>0</v>
      </c>
      <c r="I107" s="127"/>
      <c r="J107" s="128">
        <f>SUM(J104:J106)</f>
        <v>0</v>
      </c>
      <c r="K107" s="139"/>
      <c r="L107" s="140">
        <f>SUM(L104:L106)</f>
        <v>0</v>
      </c>
      <c r="N107" s="70" t="e">
        <f t="shared" si="62"/>
        <v>#DIV/0!</v>
      </c>
    </row>
    <row r="108" spans="1:14" s="77" customFormat="1" ht="15.75" customHeight="1" x14ac:dyDescent="0.25">
      <c r="A108" s="197"/>
      <c r="B108" s="176"/>
      <c r="C108" s="71" t="s">
        <v>17</v>
      </c>
      <c r="D108" s="83" t="s">
        <v>15</v>
      </c>
      <c r="E108" s="73">
        <v>0</v>
      </c>
      <c r="F108" s="84">
        <v>0.6</v>
      </c>
      <c r="G108" s="78" t="s">
        <v>13</v>
      </c>
      <c r="H108" s="79">
        <f>ROUND(E108/F108,0)</f>
        <v>0</v>
      </c>
      <c r="I108" s="122">
        <v>21</v>
      </c>
      <c r="J108" s="123">
        <f t="shared" ref="J108:J110" si="72">H108*I108</f>
        <v>0</v>
      </c>
      <c r="K108" s="135">
        <f t="shared" ref="K108:K110" si="73">I108*1.95583</f>
        <v>41.072429999999997</v>
      </c>
      <c r="L108" s="136">
        <f t="shared" ref="L108:L110" si="74">H108*K108</f>
        <v>0</v>
      </c>
      <c r="N108" s="70" t="e">
        <f t="shared" si="62"/>
        <v>#DIV/0!</v>
      </c>
    </row>
    <row r="109" spans="1:14" s="77" customFormat="1" ht="15.75" customHeight="1" x14ac:dyDescent="0.25">
      <c r="A109" s="197"/>
      <c r="B109" s="176"/>
      <c r="C109" s="71" t="s">
        <v>24</v>
      </c>
      <c r="D109" s="83" t="s">
        <v>15</v>
      </c>
      <c r="E109" s="73">
        <v>0</v>
      </c>
      <c r="F109" s="84">
        <v>0.6</v>
      </c>
      <c r="G109" s="78" t="s">
        <v>13</v>
      </c>
      <c r="H109" s="79">
        <f>ROUND(E109/F109,0)</f>
        <v>0</v>
      </c>
      <c r="I109" s="122">
        <v>21</v>
      </c>
      <c r="J109" s="123">
        <f t="shared" si="72"/>
        <v>0</v>
      </c>
      <c r="K109" s="135">
        <f t="shared" si="73"/>
        <v>41.072429999999997</v>
      </c>
      <c r="L109" s="136">
        <f t="shared" si="74"/>
        <v>0</v>
      </c>
      <c r="N109" s="70" t="e">
        <f t="shared" si="62"/>
        <v>#DIV/0!</v>
      </c>
    </row>
    <row r="110" spans="1:14" s="77" customFormat="1" ht="15.75" customHeight="1" x14ac:dyDescent="0.25">
      <c r="A110" s="197"/>
      <c r="B110" s="176"/>
      <c r="C110" s="71" t="s">
        <v>26</v>
      </c>
      <c r="D110" s="83" t="s">
        <v>15</v>
      </c>
      <c r="E110" s="73">
        <v>0</v>
      </c>
      <c r="F110" s="84">
        <v>0.6</v>
      </c>
      <c r="G110" s="78" t="s">
        <v>13</v>
      </c>
      <c r="H110" s="79">
        <f>ROUND(E110/F110,0)</f>
        <v>0</v>
      </c>
      <c r="I110" s="122">
        <v>21</v>
      </c>
      <c r="J110" s="123">
        <f t="shared" si="72"/>
        <v>0</v>
      </c>
      <c r="K110" s="135">
        <f t="shared" si="73"/>
        <v>41.072429999999997</v>
      </c>
      <c r="L110" s="136">
        <f t="shared" si="74"/>
        <v>0</v>
      </c>
      <c r="N110" s="70" t="e">
        <f t="shared" si="62"/>
        <v>#DIV/0!</v>
      </c>
    </row>
    <row r="111" spans="1:14" s="77" customFormat="1" ht="12.75" customHeight="1" x14ac:dyDescent="0.25">
      <c r="A111" s="197"/>
      <c r="B111" s="176"/>
      <c r="C111" s="80"/>
      <c r="D111" s="81" t="s">
        <v>25</v>
      </c>
      <c r="E111" s="73">
        <f>SUM(E108:E110)</f>
        <v>0</v>
      </c>
      <c r="F111" s="84"/>
      <c r="G111" s="78"/>
      <c r="H111" s="82">
        <f>SUM(H108:H110)</f>
        <v>0</v>
      </c>
      <c r="I111" s="127"/>
      <c r="J111" s="128">
        <f>SUM(J108:J110)</f>
        <v>0</v>
      </c>
      <c r="K111" s="139"/>
      <c r="L111" s="140">
        <f>SUM(L108:L110)</f>
        <v>0</v>
      </c>
      <c r="N111" s="70" t="e">
        <f t="shared" si="62"/>
        <v>#DIV/0!</v>
      </c>
    </row>
    <row r="112" spans="1:14" s="77" customFormat="1" ht="15.75" customHeight="1" x14ac:dyDescent="0.25">
      <c r="A112" s="197"/>
      <c r="B112" s="176"/>
      <c r="C112" s="71" t="s">
        <v>17</v>
      </c>
      <c r="D112" s="72" t="s">
        <v>38</v>
      </c>
      <c r="E112" s="73">
        <v>4</v>
      </c>
      <c r="F112" s="74"/>
      <c r="G112" s="78" t="s">
        <v>11</v>
      </c>
      <c r="H112" s="79">
        <f>E112</f>
        <v>4</v>
      </c>
      <c r="I112" s="122">
        <v>41</v>
      </c>
      <c r="J112" s="123">
        <f t="shared" ref="J112:J114" si="75">H112*I112</f>
        <v>164</v>
      </c>
      <c r="K112" s="135">
        <f t="shared" ref="K112:K114" si="76">I112*1.95583</f>
        <v>80.189030000000002</v>
      </c>
      <c r="L112" s="136">
        <f t="shared" ref="L112:L114" si="77">H112*K112</f>
        <v>320.75612000000001</v>
      </c>
      <c r="N112" s="70">
        <f t="shared" si="62"/>
        <v>1.95583</v>
      </c>
    </row>
    <row r="113" spans="1:14" s="77" customFormat="1" ht="15.75" customHeight="1" x14ac:dyDescent="0.25">
      <c r="A113" s="197"/>
      <c r="B113" s="176"/>
      <c r="C113" s="71" t="s">
        <v>24</v>
      </c>
      <c r="D113" s="72" t="s">
        <v>38</v>
      </c>
      <c r="E113" s="73">
        <v>0</v>
      </c>
      <c r="F113" s="74"/>
      <c r="G113" s="78" t="s">
        <v>11</v>
      </c>
      <c r="H113" s="79">
        <f>E113</f>
        <v>0</v>
      </c>
      <c r="I113" s="122">
        <v>41</v>
      </c>
      <c r="J113" s="123">
        <f t="shared" si="75"/>
        <v>0</v>
      </c>
      <c r="K113" s="135">
        <f t="shared" si="76"/>
        <v>80.189030000000002</v>
      </c>
      <c r="L113" s="136">
        <f t="shared" si="77"/>
        <v>0</v>
      </c>
      <c r="N113" s="70" t="e">
        <f t="shared" si="62"/>
        <v>#DIV/0!</v>
      </c>
    </row>
    <row r="114" spans="1:14" s="77" customFormat="1" ht="15.75" customHeight="1" x14ac:dyDescent="0.25">
      <c r="A114" s="197"/>
      <c r="B114" s="176"/>
      <c r="C114" s="71" t="s">
        <v>26</v>
      </c>
      <c r="D114" s="72" t="s">
        <v>38</v>
      </c>
      <c r="E114" s="73">
        <v>0</v>
      </c>
      <c r="F114" s="74"/>
      <c r="G114" s="78" t="s">
        <v>11</v>
      </c>
      <c r="H114" s="79">
        <f>E114</f>
        <v>0</v>
      </c>
      <c r="I114" s="122">
        <v>41</v>
      </c>
      <c r="J114" s="123">
        <f t="shared" si="75"/>
        <v>0</v>
      </c>
      <c r="K114" s="135">
        <f t="shared" si="76"/>
        <v>80.189030000000002</v>
      </c>
      <c r="L114" s="136">
        <f t="shared" si="77"/>
        <v>0</v>
      </c>
      <c r="N114" s="70" t="e">
        <f t="shared" si="62"/>
        <v>#DIV/0!</v>
      </c>
    </row>
    <row r="115" spans="1:14" s="77" customFormat="1" ht="12.75" customHeight="1" x14ac:dyDescent="0.25">
      <c r="A115" s="197"/>
      <c r="B115" s="176"/>
      <c r="C115" s="80"/>
      <c r="D115" s="81" t="s">
        <v>25</v>
      </c>
      <c r="E115" s="73">
        <f>SUM(E112:E114)</f>
        <v>4</v>
      </c>
      <c r="F115" s="74"/>
      <c r="G115" s="78"/>
      <c r="H115" s="82">
        <f>SUM(H112:H114)</f>
        <v>4</v>
      </c>
      <c r="I115" s="127"/>
      <c r="J115" s="128">
        <f>SUM(J112:J114)</f>
        <v>164</v>
      </c>
      <c r="K115" s="139"/>
      <c r="L115" s="140">
        <f>SUM(L112:L114)</f>
        <v>320.75612000000001</v>
      </c>
      <c r="N115" s="70">
        <f t="shared" si="62"/>
        <v>1.95583</v>
      </c>
    </row>
    <row r="116" spans="1:14" s="77" customFormat="1" ht="15.75" customHeight="1" x14ac:dyDescent="0.25">
      <c r="A116" s="197"/>
      <c r="B116" s="176"/>
      <c r="C116" s="71" t="s">
        <v>17</v>
      </c>
      <c r="D116" s="83" t="s">
        <v>28</v>
      </c>
      <c r="E116" s="73">
        <v>36</v>
      </c>
      <c r="F116" s="84">
        <v>0.6</v>
      </c>
      <c r="G116" s="78" t="s">
        <v>13</v>
      </c>
      <c r="H116" s="79">
        <f>ROUND(E116/F116,0)</f>
        <v>60</v>
      </c>
      <c r="I116" s="122">
        <v>21</v>
      </c>
      <c r="J116" s="123">
        <f t="shared" ref="J116:J118" si="78">H116*I116</f>
        <v>1260</v>
      </c>
      <c r="K116" s="135">
        <f t="shared" ref="K116:K118" si="79">I116*1.95583</f>
        <v>41.072429999999997</v>
      </c>
      <c r="L116" s="136">
        <f t="shared" ref="L116:L118" si="80">H116*K116</f>
        <v>2464.3458000000001</v>
      </c>
      <c r="N116" s="70">
        <f t="shared" si="62"/>
        <v>1.95583</v>
      </c>
    </row>
    <row r="117" spans="1:14" s="77" customFormat="1" ht="15.75" customHeight="1" x14ac:dyDescent="0.25">
      <c r="A117" s="197"/>
      <c r="B117" s="176"/>
      <c r="C117" s="71" t="s">
        <v>24</v>
      </c>
      <c r="D117" s="83" t="s">
        <v>28</v>
      </c>
      <c r="E117" s="73">
        <v>12</v>
      </c>
      <c r="F117" s="84">
        <v>0.6</v>
      </c>
      <c r="G117" s="78" t="s">
        <v>13</v>
      </c>
      <c r="H117" s="79">
        <f>ROUND(E117/F117,0)</f>
        <v>20</v>
      </c>
      <c r="I117" s="122">
        <v>21</v>
      </c>
      <c r="J117" s="123">
        <f t="shared" si="78"/>
        <v>420</v>
      </c>
      <c r="K117" s="135">
        <f t="shared" si="79"/>
        <v>41.072429999999997</v>
      </c>
      <c r="L117" s="136">
        <f t="shared" si="80"/>
        <v>821.44859999999994</v>
      </c>
      <c r="N117" s="70">
        <f t="shared" si="62"/>
        <v>1.95583</v>
      </c>
    </row>
    <row r="118" spans="1:14" s="77" customFormat="1" ht="15.75" customHeight="1" x14ac:dyDescent="0.25">
      <c r="A118" s="197"/>
      <c r="B118" s="176"/>
      <c r="C118" s="71" t="s">
        <v>26</v>
      </c>
      <c r="D118" s="83" t="s">
        <v>28</v>
      </c>
      <c r="E118" s="73">
        <v>7</v>
      </c>
      <c r="F118" s="84">
        <v>0.6</v>
      </c>
      <c r="G118" s="78" t="s">
        <v>13</v>
      </c>
      <c r="H118" s="79">
        <f>ROUND(E118/F118,0)</f>
        <v>12</v>
      </c>
      <c r="I118" s="122">
        <v>21</v>
      </c>
      <c r="J118" s="123">
        <f t="shared" si="78"/>
        <v>252</v>
      </c>
      <c r="K118" s="135">
        <f t="shared" si="79"/>
        <v>41.072429999999997</v>
      </c>
      <c r="L118" s="136">
        <f t="shared" si="80"/>
        <v>492.86915999999997</v>
      </c>
      <c r="N118" s="70">
        <f t="shared" si="62"/>
        <v>1.95583</v>
      </c>
    </row>
    <row r="119" spans="1:14" s="77" customFormat="1" ht="12.75" customHeight="1" x14ac:dyDescent="0.25">
      <c r="A119" s="197"/>
      <c r="B119" s="176"/>
      <c r="C119" s="80"/>
      <c r="D119" s="81" t="s">
        <v>25</v>
      </c>
      <c r="E119" s="73">
        <f>SUM(E116:E118)</f>
        <v>55</v>
      </c>
      <c r="F119" s="84"/>
      <c r="G119" s="78"/>
      <c r="H119" s="82">
        <f>SUM(H116:H118)</f>
        <v>92</v>
      </c>
      <c r="I119" s="127"/>
      <c r="J119" s="128">
        <f>SUM(J116:J118)</f>
        <v>1932</v>
      </c>
      <c r="K119" s="139"/>
      <c r="L119" s="140">
        <f>SUM(L116:L118)</f>
        <v>3778.66356</v>
      </c>
      <c r="N119" s="70">
        <f t="shared" si="62"/>
        <v>1.95583</v>
      </c>
    </row>
    <row r="120" spans="1:14" s="77" customFormat="1" ht="15.75" customHeight="1" x14ac:dyDescent="0.25">
      <c r="A120" s="197"/>
      <c r="B120" s="176"/>
      <c r="C120" s="71" t="s">
        <v>17</v>
      </c>
      <c r="D120" s="83" t="s">
        <v>16</v>
      </c>
      <c r="E120" s="73">
        <v>36</v>
      </c>
      <c r="F120" s="84">
        <v>0.55000000000000004</v>
      </c>
      <c r="G120" s="78" t="s">
        <v>13</v>
      </c>
      <c r="H120" s="79">
        <f>ROUND(E120/F120,0)</f>
        <v>65</v>
      </c>
      <c r="I120" s="122">
        <v>21</v>
      </c>
      <c r="J120" s="123">
        <f t="shared" ref="J120:J122" si="81">H120*I120</f>
        <v>1365</v>
      </c>
      <c r="K120" s="135">
        <f t="shared" ref="K120:K122" si="82">I120*1.95583</f>
        <v>41.072429999999997</v>
      </c>
      <c r="L120" s="136">
        <f t="shared" ref="L120:L122" si="83">H120*K120</f>
        <v>2669.70795</v>
      </c>
      <c r="N120" s="70">
        <f t="shared" si="62"/>
        <v>1.95583</v>
      </c>
    </row>
    <row r="121" spans="1:14" s="77" customFormat="1" ht="15.75" customHeight="1" x14ac:dyDescent="0.25">
      <c r="A121" s="197"/>
      <c r="B121" s="176"/>
      <c r="C121" s="71" t="s">
        <v>24</v>
      </c>
      <c r="D121" s="83" t="s">
        <v>16</v>
      </c>
      <c r="E121" s="73">
        <v>12</v>
      </c>
      <c r="F121" s="84">
        <v>0.55000000000000004</v>
      </c>
      <c r="G121" s="78" t="s">
        <v>13</v>
      </c>
      <c r="H121" s="79">
        <f>ROUND(E121/F121,0)</f>
        <v>22</v>
      </c>
      <c r="I121" s="122">
        <v>21</v>
      </c>
      <c r="J121" s="123">
        <f t="shared" si="81"/>
        <v>462</v>
      </c>
      <c r="K121" s="135">
        <f t="shared" si="82"/>
        <v>41.072429999999997</v>
      </c>
      <c r="L121" s="136">
        <f t="shared" si="83"/>
        <v>903.59345999999994</v>
      </c>
      <c r="N121" s="70">
        <f t="shared" si="62"/>
        <v>1.95583</v>
      </c>
    </row>
    <row r="122" spans="1:14" s="77" customFormat="1" ht="15.75" customHeight="1" x14ac:dyDescent="0.25">
      <c r="A122" s="197"/>
      <c r="B122" s="176"/>
      <c r="C122" s="71" t="s">
        <v>26</v>
      </c>
      <c r="D122" s="83" t="s">
        <v>16</v>
      </c>
      <c r="E122" s="73">
        <v>8</v>
      </c>
      <c r="F122" s="84">
        <v>0.55000000000000004</v>
      </c>
      <c r="G122" s="78" t="s">
        <v>13</v>
      </c>
      <c r="H122" s="79">
        <f>ROUND(E122/F122,0)</f>
        <v>15</v>
      </c>
      <c r="I122" s="122">
        <v>21</v>
      </c>
      <c r="J122" s="123">
        <f t="shared" si="81"/>
        <v>315</v>
      </c>
      <c r="K122" s="135">
        <f t="shared" si="82"/>
        <v>41.072429999999997</v>
      </c>
      <c r="L122" s="136">
        <f t="shared" si="83"/>
        <v>616.08645000000001</v>
      </c>
      <c r="N122" s="70">
        <f t="shared" si="62"/>
        <v>1.95583</v>
      </c>
    </row>
    <row r="123" spans="1:14" s="77" customFormat="1" ht="12.75" customHeight="1" x14ac:dyDescent="0.25">
      <c r="A123" s="197"/>
      <c r="B123" s="176"/>
      <c r="C123" s="80"/>
      <c r="D123" s="81" t="s">
        <v>25</v>
      </c>
      <c r="E123" s="73">
        <f>SUM(E120:E122)</f>
        <v>56</v>
      </c>
      <c r="F123" s="74"/>
      <c r="G123" s="78"/>
      <c r="H123" s="82">
        <f>SUM(H120:H122)</f>
        <v>102</v>
      </c>
      <c r="I123" s="127"/>
      <c r="J123" s="128">
        <f>SUM(J120:J122)</f>
        <v>2142</v>
      </c>
      <c r="K123" s="139"/>
      <c r="L123" s="140">
        <f>SUM(L120:L122)</f>
        <v>4189.3878599999998</v>
      </c>
      <c r="N123" s="70">
        <f t="shared" si="62"/>
        <v>1.95583</v>
      </c>
    </row>
    <row r="124" spans="1:14" s="77" customFormat="1" ht="13.5" customHeight="1" x14ac:dyDescent="0.3">
      <c r="A124" s="197"/>
      <c r="B124" s="176"/>
      <c r="C124" s="180" t="s">
        <v>57</v>
      </c>
      <c r="D124" s="181"/>
      <c r="E124" s="85">
        <f>SUM(E123,E107,E95,E119,,E111,E99,E115,E103)</f>
        <v>124</v>
      </c>
      <c r="F124" s="86"/>
      <c r="G124" s="87"/>
      <c r="H124" s="63"/>
      <c r="I124" s="127"/>
      <c r="J124" s="129">
        <f>SUM(J123,J107,J95,J119,,J111,J99,J115,J103)</f>
        <v>4636</v>
      </c>
      <c r="K124" s="139"/>
      <c r="L124" s="141">
        <f>SUM(L123,L107,L95,L119,,L111,L99,L115,L103)</f>
        <v>9067.2278799999985</v>
      </c>
      <c r="N124" s="70">
        <f t="shared" si="62"/>
        <v>1.9558299999999997</v>
      </c>
    </row>
    <row r="125" spans="1:14" s="77" customFormat="1" ht="15.75" customHeight="1" x14ac:dyDescent="0.25">
      <c r="A125" s="197"/>
      <c r="B125" s="176" t="s">
        <v>58</v>
      </c>
      <c r="C125" s="71" t="s">
        <v>24</v>
      </c>
      <c r="D125" s="72" t="s">
        <v>10</v>
      </c>
      <c r="E125" s="73">
        <v>0</v>
      </c>
      <c r="F125" s="74"/>
      <c r="G125" s="75" t="s">
        <v>11</v>
      </c>
      <c r="H125" s="76">
        <f>E125</f>
        <v>0</v>
      </c>
      <c r="I125" s="122">
        <v>48</v>
      </c>
      <c r="J125" s="123">
        <f t="shared" ref="J125:J127" si="84">H125*I125</f>
        <v>0</v>
      </c>
      <c r="K125" s="135">
        <f t="shared" ref="K125:K127" si="85">I125*1.95583</f>
        <v>93.879840000000002</v>
      </c>
      <c r="L125" s="136">
        <f t="shared" ref="L125:L127" si="86">H125*K125</f>
        <v>0</v>
      </c>
      <c r="N125" s="70" t="e">
        <f t="shared" ref="N125:N157" si="87">L125/J125</f>
        <v>#DIV/0!</v>
      </c>
    </row>
    <row r="126" spans="1:14" s="77" customFormat="1" ht="15.75" customHeight="1" x14ac:dyDescent="0.25">
      <c r="A126" s="197"/>
      <c r="B126" s="176"/>
      <c r="C126" s="71" t="s">
        <v>17</v>
      </c>
      <c r="D126" s="72" t="s">
        <v>10</v>
      </c>
      <c r="E126" s="73">
        <v>5</v>
      </c>
      <c r="F126" s="74"/>
      <c r="G126" s="78" t="s">
        <v>11</v>
      </c>
      <c r="H126" s="79">
        <f>E126</f>
        <v>5</v>
      </c>
      <c r="I126" s="122">
        <v>46</v>
      </c>
      <c r="J126" s="123">
        <f t="shared" si="84"/>
        <v>230</v>
      </c>
      <c r="K126" s="135">
        <f t="shared" si="85"/>
        <v>89.968180000000004</v>
      </c>
      <c r="L126" s="136">
        <f t="shared" si="86"/>
        <v>449.84090000000003</v>
      </c>
      <c r="N126" s="70">
        <f t="shared" si="87"/>
        <v>1.9558300000000002</v>
      </c>
    </row>
    <row r="127" spans="1:14" s="77" customFormat="1" ht="15.75" customHeight="1" x14ac:dyDescent="0.25">
      <c r="A127" s="197"/>
      <c r="B127" s="176"/>
      <c r="C127" s="71" t="s">
        <v>26</v>
      </c>
      <c r="D127" s="72" t="s">
        <v>10</v>
      </c>
      <c r="E127" s="73">
        <v>0</v>
      </c>
      <c r="F127" s="74"/>
      <c r="G127" s="78" t="s">
        <v>11</v>
      </c>
      <c r="H127" s="79">
        <f>E127</f>
        <v>0</v>
      </c>
      <c r="I127" s="122">
        <v>48</v>
      </c>
      <c r="J127" s="123">
        <f t="shared" si="84"/>
        <v>0</v>
      </c>
      <c r="K127" s="135">
        <f t="shared" si="85"/>
        <v>93.879840000000002</v>
      </c>
      <c r="L127" s="136">
        <f t="shared" si="86"/>
        <v>0</v>
      </c>
      <c r="N127" s="70" t="e">
        <f t="shared" si="87"/>
        <v>#DIV/0!</v>
      </c>
    </row>
    <row r="128" spans="1:14" s="77" customFormat="1" ht="12.75" customHeight="1" x14ac:dyDescent="0.25">
      <c r="A128" s="197"/>
      <c r="B128" s="176"/>
      <c r="C128" s="80"/>
      <c r="D128" s="81" t="s">
        <v>25</v>
      </c>
      <c r="E128" s="73">
        <f>SUM(E125:E127)</f>
        <v>5</v>
      </c>
      <c r="F128" s="74"/>
      <c r="G128" s="78"/>
      <c r="H128" s="82">
        <f>SUM(H125:H127)</f>
        <v>5</v>
      </c>
      <c r="I128" s="127"/>
      <c r="J128" s="128">
        <f>SUM(J125:J127)</f>
        <v>230</v>
      </c>
      <c r="K128" s="139"/>
      <c r="L128" s="140">
        <f>SUM(L125:L127)</f>
        <v>449.84090000000003</v>
      </c>
      <c r="N128" s="70">
        <f t="shared" si="87"/>
        <v>1.9558300000000002</v>
      </c>
    </row>
    <row r="129" spans="1:14" s="77" customFormat="1" ht="15.75" customHeight="1" x14ac:dyDescent="0.25">
      <c r="A129" s="197"/>
      <c r="B129" s="176"/>
      <c r="C129" s="71" t="s">
        <v>24</v>
      </c>
      <c r="D129" s="72" t="s">
        <v>12</v>
      </c>
      <c r="E129" s="73">
        <v>1</v>
      </c>
      <c r="F129" s="74"/>
      <c r="G129" s="78" t="s">
        <v>11</v>
      </c>
      <c r="H129" s="79">
        <f>E129</f>
        <v>1</v>
      </c>
      <c r="I129" s="122">
        <v>43</v>
      </c>
      <c r="J129" s="123">
        <f t="shared" ref="J129:J131" si="88">H129*I129</f>
        <v>43</v>
      </c>
      <c r="K129" s="135">
        <f>I129*1.95583</f>
        <v>84.10069</v>
      </c>
      <c r="L129" s="136">
        <f>H129*K129</f>
        <v>84.10069</v>
      </c>
      <c r="N129" s="70">
        <f t="shared" si="87"/>
        <v>1.95583</v>
      </c>
    </row>
    <row r="130" spans="1:14" s="77" customFormat="1" ht="15.75" customHeight="1" x14ac:dyDescent="0.25">
      <c r="A130" s="197"/>
      <c r="B130" s="176"/>
      <c r="C130" s="71" t="s">
        <v>17</v>
      </c>
      <c r="D130" s="72" t="s">
        <v>12</v>
      </c>
      <c r="E130" s="73">
        <v>2</v>
      </c>
      <c r="F130" s="74"/>
      <c r="G130" s="78" t="s">
        <v>11</v>
      </c>
      <c r="H130" s="79">
        <f>E130</f>
        <v>2</v>
      </c>
      <c r="I130" s="122">
        <v>43</v>
      </c>
      <c r="J130" s="123">
        <f t="shared" si="88"/>
        <v>86</v>
      </c>
      <c r="K130" s="135">
        <f t="shared" ref="K130:K131" si="89">I130*1.95583</f>
        <v>84.10069</v>
      </c>
      <c r="L130" s="136">
        <f t="shared" ref="L130:L131" si="90">H130*K130</f>
        <v>168.20138</v>
      </c>
      <c r="N130" s="70">
        <f t="shared" si="87"/>
        <v>1.95583</v>
      </c>
    </row>
    <row r="131" spans="1:14" s="77" customFormat="1" ht="15.75" customHeight="1" x14ac:dyDescent="0.25">
      <c r="A131" s="197"/>
      <c r="B131" s="176"/>
      <c r="C131" s="71" t="s">
        <v>26</v>
      </c>
      <c r="D131" s="72" t="s">
        <v>12</v>
      </c>
      <c r="E131" s="73">
        <v>0</v>
      </c>
      <c r="F131" s="74"/>
      <c r="G131" s="78" t="s">
        <v>11</v>
      </c>
      <c r="H131" s="79">
        <f>E131</f>
        <v>0</v>
      </c>
      <c r="I131" s="122">
        <v>43</v>
      </c>
      <c r="J131" s="123">
        <f t="shared" si="88"/>
        <v>0</v>
      </c>
      <c r="K131" s="135">
        <f t="shared" si="89"/>
        <v>84.10069</v>
      </c>
      <c r="L131" s="136">
        <f t="shared" si="90"/>
        <v>0</v>
      </c>
      <c r="N131" s="70" t="e">
        <f t="shared" si="87"/>
        <v>#DIV/0!</v>
      </c>
    </row>
    <row r="132" spans="1:14" s="77" customFormat="1" ht="12.75" customHeight="1" x14ac:dyDescent="0.25">
      <c r="A132" s="197"/>
      <c r="B132" s="176"/>
      <c r="C132" s="80"/>
      <c r="D132" s="81" t="s">
        <v>25</v>
      </c>
      <c r="E132" s="73">
        <f>SUM(E129:E131)</f>
        <v>3</v>
      </c>
      <c r="F132" s="74"/>
      <c r="G132" s="78"/>
      <c r="H132" s="82">
        <f>SUM(H129:H131)</f>
        <v>3</v>
      </c>
      <c r="I132" s="127"/>
      <c r="J132" s="128">
        <f>SUM(J129:J131)</f>
        <v>129</v>
      </c>
      <c r="K132" s="139"/>
      <c r="L132" s="140">
        <f>SUM(L129:L131)</f>
        <v>252.30207000000001</v>
      </c>
      <c r="N132" s="70">
        <f t="shared" si="87"/>
        <v>1.9558300000000002</v>
      </c>
    </row>
    <row r="133" spans="1:14" s="77" customFormat="1" ht="15.75" customHeight="1" x14ac:dyDescent="0.25">
      <c r="A133" s="197"/>
      <c r="B133" s="176"/>
      <c r="C133" s="71" t="s">
        <v>24</v>
      </c>
      <c r="D133" s="83" t="s">
        <v>37</v>
      </c>
      <c r="E133" s="73">
        <v>7</v>
      </c>
      <c r="F133" s="84">
        <v>0.6</v>
      </c>
      <c r="G133" s="78" t="s">
        <v>13</v>
      </c>
      <c r="H133" s="79">
        <f>ROUND(E133/F133,0)</f>
        <v>12</v>
      </c>
      <c r="I133" s="122">
        <v>25</v>
      </c>
      <c r="J133" s="123">
        <f t="shared" ref="J133:J135" si="91">H133*I133</f>
        <v>300</v>
      </c>
      <c r="K133" s="135">
        <f t="shared" ref="K133:K135" si="92">I133*1.95583</f>
        <v>48.89575</v>
      </c>
      <c r="L133" s="136">
        <f t="shared" ref="L133:L135" si="93">H133*K133</f>
        <v>586.74900000000002</v>
      </c>
      <c r="N133" s="70">
        <f t="shared" si="87"/>
        <v>1.9558300000000002</v>
      </c>
    </row>
    <row r="134" spans="1:14" s="77" customFormat="1" ht="15.75" customHeight="1" x14ac:dyDescent="0.25">
      <c r="A134" s="197"/>
      <c r="B134" s="176"/>
      <c r="C134" s="71" t="s">
        <v>17</v>
      </c>
      <c r="D134" s="83" t="s">
        <v>37</v>
      </c>
      <c r="E134" s="73">
        <v>3</v>
      </c>
      <c r="F134" s="84">
        <v>0.6</v>
      </c>
      <c r="G134" s="78" t="s">
        <v>13</v>
      </c>
      <c r="H134" s="79">
        <f>ROUND(E134/F134,0)</f>
        <v>5</v>
      </c>
      <c r="I134" s="122">
        <v>25</v>
      </c>
      <c r="J134" s="123">
        <f t="shared" si="91"/>
        <v>125</v>
      </c>
      <c r="K134" s="135">
        <f t="shared" si="92"/>
        <v>48.89575</v>
      </c>
      <c r="L134" s="136">
        <f t="shared" si="93"/>
        <v>244.47874999999999</v>
      </c>
      <c r="N134" s="70">
        <f t="shared" si="87"/>
        <v>1.95583</v>
      </c>
    </row>
    <row r="135" spans="1:14" s="77" customFormat="1" ht="15.75" customHeight="1" x14ac:dyDescent="0.25">
      <c r="A135" s="197"/>
      <c r="B135" s="176"/>
      <c r="C135" s="71" t="s">
        <v>26</v>
      </c>
      <c r="D135" s="83" t="s">
        <v>37</v>
      </c>
      <c r="E135" s="73">
        <v>0</v>
      </c>
      <c r="F135" s="84">
        <v>0.6</v>
      </c>
      <c r="G135" s="78" t="s">
        <v>13</v>
      </c>
      <c r="H135" s="79">
        <f>ROUND(E135/F135,0)</f>
        <v>0</v>
      </c>
      <c r="I135" s="122">
        <v>25</v>
      </c>
      <c r="J135" s="123">
        <f t="shared" si="91"/>
        <v>0</v>
      </c>
      <c r="K135" s="135">
        <f t="shared" si="92"/>
        <v>48.89575</v>
      </c>
      <c r="L135" s="136">
        <f t="shared" si="93"/>
        <v>0</v>
      </c>
      <c r="N135" s="70" t="e">
        <f t="shared" si="87"/>
        <v>#DIV/0!</v>
      </c>
    </row>
    <row r="136" spans="1:14" s="77" customFormat="1" ht="12.75" customHeight="1" x14ac:dyDescent="0.25">
      <c r="A136" s="197"/>
      <c r="B136" s="176"/>
      <c r="C136" s="80"/>
      <c r="D136" s="81" t="s">
        <v>25</v>
      </c>
      <c r="E136" s="73">
        <f>SUM(E133:E135)</f>
        <v>10</v>
      </c>
      <c r="F136" s="84"/>
      <c r="G136" s="78"/>
      <c r="H136" s="82">
        <f>SUM(H133:H135)</f>
        <v>17</v>
      </c>
      <c r="I136" s="127"/>
      <c r="J136" s="128">
        <f>SUM(J133:J135)</f>
        <v>425</v>
      </c>
      <c r="K136" s="139"/>
      <c r="L136" s="140">
        <f>SUM(L133:L135)</f>
        <v>831.22775000000001</v>
      </c>
      <c r="N136" s="70">
        <f t="shared" si="87"/>
        <v>1.95583</v>
      </c>
    </row>
    <row r="137" spans="1:14" s="77" customFormat="1" ht="15.75" customHeight="1" x14ac:dyDescent="0.25">
      <c r="A137" s="197"/>
      <c r="B137" s="176"/>
      <c r="C137" s="71" t="s">
        <v>24</v>
      </c>
      <c r="D137" s="83" t="s">
        <v>14</v>
      </c>
      <c r="E137" s="73">
        <v>2</v>
      </c>
      <c r="F137" s="84">
        <v>0.6</v>
      </c>
      <c r="G137" s="78" t="s">
        <v>13</v>
      </c>
      <c r="H137" s="79">
        <f>ROUND(E137/F137,0)</f>
        <v>3</v>
      </c>
      <c r="I137" s="122">
        <v>23</v>
      </c>
      <c r="J137" s="123">
        <f t="shared" ref="J137:J139" si="94">H137*I137</f>
        <v>69</v>
      </c>
      <c r="K137" s="135">
        <f t="shared" ref="K137:K139" si="95">I137*1.95583</f>
        <v>44.984090000000002</v>
      </c>
      <c r="L137" s="136">
        <f t="shared" ref="L137:L139" si="96">H137*K137</f>
        <v>134.95227</v>
      </c>
      <c r="N137" s="70">
        <f t="shared" si="87"/>
        <v>1.95583</v>
      </c>
    </row>
    <row r="138" spans="1:14" s="77" customFormat="1" ht="15.75" customHeight="1" x14ac:dyDescent="0.25">
      <c r="A138" s="197"/>
      <c r="B138" s="176"/>
      <c r="C138" s="71" t="s">
        <v>17</v>
      </c>
      <c r="D138" s="83" t="s">
        <v>14</v>
      </c>
      <c r="E138" s="73">
        <v>0</v>
      </c>
      <c r="F138" s="84">
        <v>0.6</v>
      </c>
      <c r="G138" s="78" t="s">
        <v>13</v>
      </c>
      <c r="H138" s="79">
        <f>ROUND(E138/F138,0)</f>
        <v>0</v>
      </c>
      <c r="I138" s="122">
        <v>23</v>
      </c>
      <c r="J138" s="123">
        <f t="shared" si="94"/>
        <v>0</v>
      </c>
      <c r="K138" s="135">
        <f t="shared" si="95"/>
        <v>44.984090000000002</v>
      </c>
      <c r="L138" s="136">
        <f t="shared" si="96"/>
        <v>0</v>
      </c>
      <c r="N138" s="70" t="e">
        <f t="shared" si="87"/>
        <v>#DIV/0!</v>
      </c>
    </row>
    <row r="139" spans="1:14" s="77" customFormat="1" ht="15.75" customHeight="1" x14ac:dyDescent="0.25">
      <c r="A139" s="197"/>
      <c r="B139" s="176"/>
      <c r="C139" s="71" t="s">
        <v>26</v>
      </c>
      <c r="D139" s="83" t="s">
        <v>14</v>
      </c>
      <c r="E139" s="73">
        <v>0</v>
      </c>
      <c r="F139" s="84">
        <v>0.6</v>
      </c>
      <c r="G139" s="78" t="s">
        <v>13</v>
      </c>
      <c r="H139" s="79">
        <f>ROUND(E139/F139,0)</f>
        <v>0</v>
      </c>
      <c r="I139" s="122">
        <v>23</v>
      </c>
      <c r="J139" s="123">
        <f t="shared" si="94"/>
        <v>0</v>
      </c>
      <c r="K139" s="135">
        <f t="shared" si="95"/>
        <v>44.984090000000002</v>
      </c>
      <c r="L139" s="136">
        <f t="shared" si="96"/>
        <v>0</v>
      </c>
      <c r="N139" s="70" t="e">
        <f t="shared" si="87"/>
        <v>#DIV/0!</v>
      </c>
    </row>
    <row r="140" spans="1:14" s="77" customFormat="1" ht="12.75" customHeight="1" x14ac:dyDescent="0.25">
      <c r="A140" s="197"/>
      <c r="B140" s="176"/>
      <c r="C140" s="80"/>
      <c r="D140" s="81" t="s">
        <v>25</v>
      </c>
      <c r="E140" s="73">
        <f>SUM(E137:E139)</f>
        <v>2</v>
      </c>
      <c r="F140" s="84"/>
      <c r="G140" s="78"/>
      <c r="H140" s="82">
        <f>SUM(H137:H139)</f>
        <v>3</v>
      </c>
      <c r="I140" s="127"/>
      <c r="J140" s="128">
        <f>SUM(J137:J139)</f>
        <v>69</v>
      </c>
      <c r="K140" s="139"/>
      <c r="L140" s="140">
        <f>SUM(L137:L139)</f>
        <v>134.95227</v>
      </c>
      <c r="N140" s="70">
        <f t="shared" si="87"/>
        <v>1.95583</v>
      </c>
    </row>
    <row r="141" spans="1:14" s="77" customFormat="1" ht="15.75" customHeight="1" x14ac:dyDescent="0.25">
      <c r="A141" s="197"/>
      <c r="B141" s="176"/>
      <c r="C141" s="71" t="s">
        <v>24</v>
      </c>
      <c r="D141" s="83" t="s">
        <v>15</v>
      </c>
      <c r="E141" s="73">
        <v>0</v>
      </c>
      <c r="F141" s="84">
        <v>0.6</v>
      </c>
      <c r="G141" s="78" t="s">
        <v>13</v>
      </c>
      <c r="H141" s="79">
        <f>ROUND(E141/F141,0)</f>
        <v>0</v>
      </c>
      <c r="I141" s="122">
        <v>21</v>
      </c>
      <c r="J141" s="123">
        <f t="shared" ref="J141:J143" si="97">H141*I141</f>
        <v>0</v>
      </c>
      <c r="K141" s="135">
        <f t="shared" ref="K141:K143" si="98">I141*1.95583</f>
        <v>41.072429999999997</v>
      </c>
      <c r="L141" s="136">
        <f t="shared" ref="L141:L143" si="99">H141*K141</f>
        <v>0</v>
      </c>
      <c r="N141" s="70" t="e">
        <f t="shared" si="87"/>
        <v>#DIV/0!</v>
      </c>
    </row>
    <row r="142" spans="1:14" s="77" customFormat="1" ht="15.75" customHeight="1" x14ac:dyDescent="0.25">
      <c r="A142" s="197"/>
      <c r="B142" s="176"/>
      <c r="C142" s="71" t="s">
        <v>17</v>
      </c>
      <c r="D142" s="83" t="s">
        <v>15</v>
      </c>
      <c r="E142" s="73">
        <v>0</v>
      </c>
      <c r="F142" s="84">
        <v>0.6</v>
      </c>
      <c r="G142" s="78" t="s">
        <v>13</v>
      </c>
      <c r="H142" s="79">
        <f>ROUND(E142/F142,0)</f>
        <v>0</v>
      </c>
      <c r="I142" s="122">
        <v>21</v>
      </c>
      <c r="J142" s="123">
        <f t="shared" si="97"/>
        <v>0</v>
      </c>
      <c r="K142" s="135">
        <f t="shared" si="98"/>
        <v>41.072429999999997</v>
      </c>
      <c r="L142" s="136">
        <f t="shared" si="99"/>
        <v>0</v>
      </c>
      <c r="N142" s="70" t="e">
        <f t="shared" si="87"/>
        <v>#DIV/0!</v>
      </c>
    </row>
    <row r="143" spans="1:14" s="77" customFormat="1" ht="15.75" customHeight="1" x14ac:dyDescent="0.25">
      <c r="A143" s="197"/>
      <c r="B143" s="176"/>
      <c r="C143" s="71" t="s">
        <v>26</v>
      </c>
      <c r="D143" s="83" t="s">
        <v>15</v>
      </c>
      <c r="E143" s="73">
        <v>0</v>
      </c>
      <c r="F143" s="84">
        <v>0.6</v>
      </c>
      <c r="G143" s="78" t="s">
        <v>13</v>
      </c>
      <c r="H143" s="79">
        <f>ROUND(E143/F143,0)</f>
        <v>0</v>
      </c>
      <c r="I143" s="122">
        <v>21</v>
      </c>
      <c r="J143" s="123">
        <f t="shared" si="97"/>
        <v>0</v>
      </c>
      <c r="K143" s="135">
        <f t="shared" si="98"/>
        <v>41.072429999999997</v>
      </c>
      <c r="L143" s="136">
        <f t="shared" si="99"/>
        <v>0</v>
      </c>
      <c r="N143" s="70" t="e">
        <f t="shared" si="87"/>
        <v>#DIV/0!</v>
      </c>
    </row>
    <row r="144" spans="1:14" s="77" customFormat="1" ht="12.75" customHeight="1" x14ac:dyDescent="0.25">
      <c r="A144" s="197"/>
      <c r="B144" s="176"/>
      <c r="C144" s="80"/>
      <c r="D144" s="81" t="s">
        <v>25</v>
      </c>
      <c r="E144" s="73">
        <f>SUM(E141:E143)</f>
        <v>0</v>
      </c>
      <c r="F144" s="84"/>
      <c r="G144" s="78"/>
      <c r="H144" s="82">
        <f>SUM(H141:H143)</f>
        <v>0</v>
      </c>
      <c r="I144" s="127"/>
      <c r="J144" s="128">
        <f>SUM(J141:J143)</f>
        <v>0</v>
      </c>
      <c r="K144" s="139"/>
      <c r="L144" s="140">
        <f>SUM(L141:L143)</f>
        <v>0</v>
      </c>
      <c r="N144" s="70" t="e">
        <f t="shared" si="87"/>
        <v>#DIV/0!</v>
      </c>
    </row>
    <row r="145" spans="1:14" s="77" customFormat="1" ht="15.75" customHeight="1" x14ac:dyDescent="0.25">
      <c r="A145" s="197"/>
      <c r="B145" s="176"/>
      <c r="C145" s="71" t="s">
        <v>24</v>
      </c>
      <c r="D145" s="72" t="s">
        <v>38</v>
      </c>
      <c r="E145" s="73">
        <v>5</v>
      </c>
      <c r="F145" s="74"/>
      <c r="G145" s="78" t="s">
        <v>11</v>
      </c>
      <c r="H145" s="79">
        <f>E145</f>
        <v>5</v>
      </c>
      <c r="I145" s="122">
        <v>41</v>
      </c>
      <c r="J145" s="123">
        <f t="shared" ref="J145:J147" si="100">H145*I145</f>
        <v>205</v>
      </c>
      <c r="K145" s="135">
        <f t="shared" ref="K145:K147" si="101">I145*1.95583</f>
        <v>80.189030000000002</v>
      </c>
      <c r="L145" s="136">
        <f t="shared" ref="L145:L147" si="102">H145*K145</f>
        <v>400.94515000000001</v>
      </c>
      <c r="N145" s="70">
        <f t="shared" si="87"/>
        <v>1.95583</v>
      </c>
    </row>
    <row r="146" spans="1:14" s="77" customFormat="1" ht="15.75" customHeight="1" x14ac:dyDescent="0.25">
      <c r="A146" s="197"/>
      <c r="B146" s="176"/>
      <c r="C146" s="71" t="s">
        <v>17</v>
      </c>
      <c r="D146" s="72" t="s">
        <v>38</v>
      </c>
      <c r="E146" s="73">
        <v>3</v>
      </c>
      <c r="F146" s="74"/>
      <c r="G146" s="78" t="s">
        <v>11</v>
      </c>
      <c r="H146" s="79">
        <f>E146</f>
        <v>3</v>
      </c>
      <c r="I146" s="122">
        <v>41</v>
      </c>
      <c r="J146" s="123">
        <f t="shared" si="100"/>
        <v>123</v>
      </c>
      <c r="K146" s="135">
        <f t="shared" si="101"/>
        <v>80.189030000000002</v>
      </c>
      <c r="L146" s="136">
        <f t="shared" si="102"/>
        <v>240.56709000000001</v>
      </c>
      <c r="N146" s="70">
        <f t="shared" si="87"/>
        <v>1.95583</v>
      </c>
    </row>
    <row r="147" spans="1:14" s="77" customFormat="1" ht="15.75" customHeight="1" x14ac:dyDescent="0.25">
      <c r="A147" s="197"/>
      <c r="B147" s="176"/>
      <c r="C147" s="71" t="s">
        <v>26</v>
      </c>
      <c r="D147" s="72" t="s">
        <v>38</v>
      </c>
      <c r="E147" s="73">
        <v>0</v>
      </c>
      <c r="F147" s="74"/>
      <c r="G147" s="78" t="s">
        <v>11</v>
      </c>
      <c r="H147" s="79">
        <f>E147</f>
        <v>0</v>
      </c>
      <c r="I147" s="122">
        <v>41</v>
      </c>
      <c r="J147" s="123">
        <f t="shared" si="100"/>
        <v>0</v>
      </c>
      <c r="K147" s="135">
        <f t="shared" si="101"/>
        <v>80.189030000000002</v>
      </c>
      <c r="L147" s="136">
        <f t="shared" si="102"/>
        <v>0</v>
      </c>
      <c r="N147" s="70" t="e">
        <f t="shared" si="87"/>
        <v>#DIV/0!</v>
      </c>
    </row>
    <row r="148" spans="1:14" s="77" customFormat="1" ht="12.75" customHeight="1" x14ac:dyDescent="0.25">
      <c r="A148" s="197"/>
      <c r="B148" s="176"/>
      <c r="C148" s="80"/>
      <c r="D148" s="81" t="s">
        <v>25</v>
      </c>
      <c r="E148" s="73">
        <f>SUM(E145:E147)</f>
        <v>8</v>
      </c>
      <c r="F148" s="74"/>
      <c r="G148" s="78"/>
      <c r="H148" s="82">
        <f>SUM(H145:H147)</f>
        <v>8</v>
      </c>
      <c r="I148" s="127"/>
      <c r="J148" s="128">
        <f>SUM(J145:J147)</f>
        <v>328</v>
      </c>
      <c r="K148" s="139"/>
      <c r="L148" s="140">
        <f>SUM(L145:L147)</f>
        <v>641.51224000000002</v>
      </c>
      <c r="N148" s="70">
        <f t="shared" si="87"/>
        <v>1.95583</v>
      </c>
    </row>
    <row r="149" spans="1:14" s="77" customFormat="1" ht="15.75" customHeight="1" x14ac:dyDescent="0.25">
      <c r="A149" s="197"/>
      <c r="B149" s="176"/>
      <c r="C149" s="71" t="s">
        <v>24</v>
      </c>
      <c r="D149" s="83" t="s">
        <v>28</v>
      </c>
      <c r="E149" s="73">
        <v>33</v>
      </c>
      <c r="F149" s="84">
        <v>0.6</v>
      </c>
      <c r="G149" s="78" t="s">
        <v>13</v>
      </c>
      <c r="H149" s="79">
        <f>ROUND(E149/F149,0)</f>
        <v>55</v>
      </c>
      <c r="I149" s="122">
        <v>21</v>
      </c>
      <c r="J149" s="123">
        <f t="shared" ref="J149:J151" si="103">H149*I149</f>
        <v>1155</v>
      </c>
      <c r="K149" s="135">
        <f t="shared" ref="K149:K151" si="104">I149*1.95583</f>
        <v>41.072429999999997</v>
      </c>
      <c r="L149" s="136">
        <f t="shared" ref="L149:L151" si="105">H149*K149</f>
        <v>2258.9836499999997</v>
      </c>
      <c r="N149" s="70">
        <f t="shared" si="87"/>
        <v>1.9558299999999997</v>
      </c>
    </row>
    <row r="150" spans="1:14" s="77" customFormat="1" ht="15.75" customHeight="1" x14ac:dyDescent="0.25">
      <c r="A150" s="197"/>
      <c r="B150" s="176"/>
      <c r="C150" s="71" t="s">
        <v>17</v>
      </c>
      <c r="D150" s="83" t="s">
        <v>28</v>
      </c>
      <c r="E150" s="73">
        <v>11</v>
      </c>
      <c r="F150" s="84">
        <v>0.6</v>
      </c>
      <c r="G150" s="78" t="s">
        <v>13</v>
      </c>
      <c r="H150" s="79">
        <f>ROUND(E150/F150,0)</f>
        <v>18</v>
      </c>
      <c r="I150" s="122">
        <v>21</v>
      </c>
      <c r="J150" s="123">
        <f t="shared" si="103"/>
        <v>378</v>
      </c>
      <c r="K150" s="135">
        <f t="shared" si="104"/>
        <v>41.072429999999997</v>
      </c>
      <c r="L150" s="136">
        <f t="shared" si="105"/>
        <v>739.30373999999995</v>
      </c>
      <c r="N150" s="70">
        <f t="shared" si="87"/>
        <v>1.95583</v>
      </c>
    </row>
    <row r="151" spans="1:14" s="77" customFormat="1" ht="15.75" customHeight="1" x14ac:dyDescent="0.25">
      <c r="A151" s="197"/>
      <c r="B151" s="176"/>
      <c r="C151" s="71" t="s">
        <v>26</v>
      </c>
      <c r="D151" s="83" t="s">
        <v>28</v>
      </c>
      <c r="E151" s="73">
        <v>7</v>
      </c>
      <c r="F151" s="84">
        <v>0.6</v>
      </c>
      <c r="G151" s="78" t="s">
        <v>13</v>
      </c>
      <c r="H151" s="79">
        <f>ROUND(E151/F151,0)</f>
        <v>12</v>
      </c>
      <c r="I151" s="122">
        <v>21</v>
      </c>
      <c r="J151" s="123">
        <f t="shared" si="103"/>
        <v>252</v>
      </c>
      <c r="K151" s="135">
        <f t="shared" si="104"/>
        <v>41.072429999999997</v>
      </c>
      <c r="L151" s="136">
        <f t="shared" si="105"/>
        <v>492.86915999999997</v>
      </c>
      <c r="N151" s="70">
        <f t="shared" si="87"/>
        <v>1.95583</v>
      </c>
    </row>
    <row r="152" spans="1:14" s="77" customFormat="1" ht="12.75" customHeight="1" x14ac:dyDescent="0.25">
      <c r="A152" s="197"/>
      <c r="B152" s="176"/>
      <c r="C152" s="80"/>
      <c r="D152" s="81" t="s">
        <v>25</v>
      </c>
      <c r="E152" s="73">
        <f>SUM(E149:E151)</f>
        <v>51</v>
      </c>
      <c r="F152" s="84"/>
      <c r="G152" s="78"/>
      <c r="H152" s="82">
        <f>SUM(H149:H151)</f>
        <v>85</v>
      </c>
      <c r="I152" s="127"/>
      <c r="J152" s="128">
        <f>SUM(J149:J151)</f>
        <v>1785</v>
      </c>
      <c r="K152" s="139"/>
      <c r="L152" s="140">
        <f>SUM(L149:L151)</f>
        <v>3491.1565499999997</v>
      </c>
      <c r="N152" s="70">
        <f t="shared" si="87"/>
        <v>1.9558299999999997</v>
      </c>
    </row>
    <row r="153" spans="1:14" s="77" customFormat="1" ht="15.75" customHeight="1" x14ac:dyDescent="0.25">
      <c r="A153" s="197"/>
      <c r="B153" s="176"/>
      <c r="C153" s="71" t="s">
        <v>24</v>
      </c>
      <c r="D153" s="83" t="s">
        <v>16</v>
      </c>
      <c r="E153" s="73">
        <v>33</v>
      </c>
      <c r="F153" s="84">
        <v>0.55000000000000004</v>
      </c>
      <c r="G153" s="78" t="s">
        <v>13</v>
      </c>
      <c r="H153" s="79">
        <f>ROUND(E153/F153,0)</f>
        <v>60</v>
      </c>
      <c r="I153" s="122">
        <v>21</v>
      </c>
      <c r="J153" s="123">
        <f t="shared" ref="J153:J155" si="106">H153*I153</f>
        <v>1260</v>
      </c>
      <c r="K153" s="135">
        <f t="shared" ref="K153:K155" si="107">I153*1.95583</f>
        <v>41.072429999999997</v>
      </c>
      <c r="L153" s="136">
        <f t="shared" ref="L153:L155" si="108">H153*K153</f>
        <v>2464.3458000000001</v>
      </c>
      <c r="N153" s="70">
        <f t="shared" si="87"/>
        <v>1.95583</v>
      </c>
    </row>
    <row r="154" spans="1:14" s="77" customFormat="1" ht="15.75" customHeight="1" x14ac:dyDescent="0.25">
      <c r="A154" s="197"/>
      <c r="B154" s="176"/>
      <c r="C154" s="71" t="s">
        <v>17</v>
      </c>
      <c r="D154" s="83" t="s">
        <v>16</v>
      </c>
      <c r="E154" s="73">
        <v>11</v>
      </c>
      <c r="F154" s="84">
        <v>0.55000000000000004</v>
      </c>
      <c r="G154" s="78" t="s">
        <v>13</v>
      </c>
      <c r="H154" s="79">
        <f>ROUND(E154/F154,0)</f>
        <v>20</v>
      </c>
      <c r="I154" s="122">
        <v>21</v>
      </c>
      <c r="J154" s="123">
        <f t="shared" si="106"/>
        <v>420</v>
      </c>
      <c r="K154" s="135">
        <f t="shared" si="107"/>
        <v>41.072429999999997</v>
      </c>
      <c r="L154" s="136">
        <f t="shared" si="108"/>
        <v>821.44859999999994</v>
      </c>
      <c r="N154" s="70">
        <f t="shared" si="87"/>
        <v>1.95583</v>
      </c>
    </row>
    <row r="155" spans="1:14" s="77" customFormat="1" ht="15.75" customHeight="1" x14ac:dyDescent="0.25">
      <c r="A155" s="197"/>
      <c r="B155" s="176"/>
      <c r="C155" s="71" t="s">
        <v>26</v>
      </c>
      <c r="D155" s="83" t="s">
        <v>16</v>
      </c>
      <c r="E155" s="73">
        <v>8</v>
      </c>
      <c r="F155" s="84">
        <v>0.55000000000000004</v>
      </c>
      <c r="G155" s="78" t="s">
        <v>13</v>
      </c>
      <c r="H155" s="79">
        <f>ROUND(E155/F155,0)</f>
        <v>15</v>
      </c>
      <c r="I155" s="122">
        <v>21</v>
      </c>
      <c r="J155" s="123">
        <f t="shared" si="106"/>
        <v>315</v>
      </c>
      <c r="K155" s="135">
        <f t="shared" si="107"/>
        <v>41.072429999999997</v>
      </c>
      <c r="L155" s="136">
        <f t="shared" si="108"/>
        <v>616.08645000000001</v>
      </c>
      <c r="N155" s="70">
        <f t="shared" si="87"/>
        <v>1.95583</v>
      </c>
    </row>
    <row r="156" spans="1:14" s="77" customFormat="1" ht="12.75" customHeight="1" x14ac:dyDescent="0.25">
      <c r="A156" s="197"/>
      <c r="B156" s="176"/>
      <c r="C156" s="80"/>
      <c r="D156" s="81" t="s">
        <v>25</v>
      </c>
      <c r="E156" s="73">
        <f>SUM(E153:E155)</f>
        <v>52</v>
      </c>
      <c r="F156" s="74"/>
      <c r="G156" s="78"/>
      <c r="H156" s="82">
        <f>SUM(H153:H155)</f>
        <v>95</v>
      </c>
      <c r="I156" s="127"/>
      <c r="J156" s="128">
        <f>SUM(J153:J155)</f>
        <v>1995</v>
      </c>
      <c r="K156" s="139"/>
      <c r="L156" s="140">
        <f>SUM(L153:L155)</f>
        <v>3901.8808499999996</v>
      </c>
      <c r="N156" s="70">
        <f t="shared" si="87"/>
        <v>1.9558299999999997</v>
      </c>
    </row>
    <row r="157" spans="1:14" s="77" customFormat="1" ht="13.5" customHeight="1" x14ac:dyDescent="0.3">
      <c r="A157" s="197"/>
      <c r="B157" s="176"/>
      <c r="C157" s="180" t="s">
        <v>59</v>
      </c>
      <c r="D157" s="181"/>
      <c r="E157" s="85">
        <f>SUM(E156,E140,E128,E152,,E144,E132,E148,E136)</f>
        <v>131</v>
      </c>
      <c r="F157" s="86"/>
      <c r="G157" s="87"/>
      <c r="H157" s="63"/>
      <c r="I157" s="127"/>
      <c r="J157" s="129">
        <f>SUM(J156,J140,J128,J152,,J144,J132,J148,J136)</f>
        <v>4961</v>
      </c>
      <c r="K157" s="139"/>
      <c r="L157" s="141">
        <f>SUM(L156,L140,L128,L152,,L144,L132,L148,L136)</f>
        <v>9702.8726299999998</v>
      </c>
      <c r="N157" s="70">
        <f t="shared" si="87"/>
        <v>1.95583</v>
      </c>
    </row>
    <row r="158" spans="1:14" s="77" customFormat="1" ht="15.75" customHeight="1" x14ac:dyDescent="0.25">
      <c r="A158" s="197"/>
      <c r="B158" s="176" t="s">
        <v>60</v>
      </c>
      <c r="C158" s="71" t="s">
        <v>17</v>
      </c>
      <c r="D158" s="72" t="s">
        <v>10</v>
      </c>
      <c r="E158" s="73">
        <v>43</v>
      </c>
      <c r="F158" s="74"/>
      <c r="G158" s="75" t="s">
        <v>11</v>
      </c>
      <c r="H158" s="76">
        <f>E158</f>
        <v>43</v>
      </c>
      <c r="I158" s="122">
        <v>46</v>
      </c>
      <c r="J158" s="123">
        <f t="shared" ref="J158:J159" si="109">H158*I158</f>
        <v>1978</v>
      </c>
      <c r="K158" s="135">
        <f t="shared" ref="K158:K159" si="110">I158*1.95583</f>
        <v>89.968180000000004</v>
      </c>
      <c r="L158" s="136">
        <f t="shared" ref="L158:L159" si="111">H158*K158</f>
        <v>3868.6317400000003</v>
      </c>
      <c r="N158" s="70">
        <f t="shared" ref="N158:N215" si="112">L158/J158</f>
        <v>1.9558300000000002</v>
      </c>
    </row>
    <row r="159" spans="1:14" s="77" customFormat="1" ht="15.75" customHeight="1" x14ac:dyDescent="0.25">
      <c r="A159" s="197"/>
      <c r="B159" s="176"/>
      <c r="C159" s="71" t="s">
        <v>39</v>
      </c>
      <c r="D159" s="72" t="s">
        <v>10</v>
      </c>
      <c r="E159" s="73">
        <v>4</v>
      </c>
      <c r="F159" s="74"/>
      <c r="G159" s="78" t="s">
        <v>11</v>
      </c>
      <c r="H159" s="79">
        <f>E159</f>
        <v>4</v>
      </c>
      <c r="I159" s="122">
        <v>68</v>
      </c>
      <c r="J159" s="123">
        <f t="shared" si="109"/>
        <v>272</v>
      </c>
      <c r="K159" s="135">
        <f t="shared" si="110"/>
        <v>132.99644000000001</v>
      </c>
      <c r="L159" s="136">
        <f t="shared" si="111"/>
        <v>531.98576000000003</v>
      </c>
      <c r="N159" s="70">
        <f t="shared" si="112"/>
        <v>1.9558300000000002</v>
      </c>
    </row>
    <row r="160" spans="1:14" s="77" customFormat="1" ht="12.75" customHeight="1" x14ac:dyDescent="0.25">
      <c r="A160" s="197"/>
      <c r="B160" s="176"/>
      <c r="C160" s="80"/>
      <c r="D160" s="81" t="s">
        <v>25</v>
      </c>
      <c r="E160" s="73">
        <f>SUM(E158:E159)</f>
        <v>47</v>
      </c>
      <c r="F160" s="74"/>
      <c r="G160" s="78"/>
      <c r="H160" s="82">
        <f>SUM(H158:H159)</f>
        <v>47</v>
      </c>
      <c r="I160" s="127"/>
      <c r="J160" s="128">
        <f>SUM(J158:J159)</f>
        <v>2250</v>
      </c>
      <c r="K160" s="139"/>
      <c r="L160" s="140">
        <f>SUM(L158:L159)</f>
        <v>4400.6175000000003</v>
      </c>
      <c r="N160" s="70">
        <f t="shared" si="112"/>
        <v>1.9558300000000002</v>
      </c>
    </row>
    <row r="161" spans="1:14" s="77" customFormat="1" ht="15.75" customHeight="1" x14ac:dyDescent="0.25">
      <c r="A161" s="197"/>
      <c r="B161" s="176"/>
      <c r="C161" s="71" t="s">
        <v>17</v>
      </c>
      <c r="D161" s="72" t="s">
        <v>12</v>
      </c>
      <c r="E161" s="73">
        <v>40</v>
      </c>
      <c r="F161" s="74"/>
      <c r="G161" s="78" t="s">
        <v>11</v>
      </c>
      <c r="H161" s="79">
        <f>E161</f>
        <v>40</v>
      </c>
      <c r="I161" s="122">
        <v>43</v>
      </c>
      <c r="J161" s="123">
        <f t="shared" ref="J161:J162" si="113">H161*I161</f>
        <v>1720</v>
      </c>
      <c r="K161" s="135">
        <f>I161*1.95583</f>
        <v>84.10069</v>
      </c>
      <c r="L161" s="136">
        <f>H161*K161</f>
        <v>3364.0275999999999</v>
      </c>
      <c r="N161" s="70">
        <f t="shared" si="112"/>
        <v>1.95583</v>
      </c>
    </row>
    <row r="162" spans="1:14" s="77" customFormat="1" ht="15.75" customHeight="1" x14ac:dyDescent="0.25">
      <c r="A162" s="197"/>
      <c r="B162" s="176"/>
      <c r="C162" s="71" t="s">
        <v>39</v>
      </c>
      <c r="D162" s="72" t="s">
        <v>12</v>
      </c>
      <c r="E162" s="73">
        <v>4</v>
      </c>
      <c r="F162" s="74"/>
      <c r="G162" s="78" t="s">
        <v>11</v>
      </c>
      <c r="H162" s="79">
        <f>E162</f>
        <v>4</v>
      </c>
      <c r="I162" s="122">
        <v>55</v>
      </c>
      <c r="J162" s="123">
        <f t="shared" si="113"/>
        <v>220</v>
      </c>
      <c r="K162" s="135">
        <f t="shared" ref="K162" si="114">I162*1.95583</f>
        <v>107.57065</v>
      </c>
      <c r="L162" s="136">
        <f t="shared" ref="L162" si="115">H162*K162</f>
        <v>430.2826</v>
      </c>
      <c r="N162" s="70">
        <f t="shared" si="112"/>
        <v>1.95583</v>
      </c>
    </row>
    <row r="163" spans="1:14" s="77" customFormat="1" ht="12.75" customHeight="1" x14ac:dyDescent="0.25">
      <c r="A163" s="197"/>
      <c r="B163" s="176"/>
      <c r="C163" s="80"/>
      <c r="D163" s="81" t="s">
        <v>25</v>
      </c>
      <c r="E163" s="73">
        <f>SUM(E161:E162)</f>
        <v>44</v>
      </c>
      <c r="F163" s="74"/>
      <c r="G163" s="78"/>
      <c r="H163" s="82">
        <f>SUM(H161:H162)</f>
        <v>44</v>
      </c>
      <c r="I163" s="127"/>
      <c r="J163" s="128">
        <f>SUM(J161:J162)</f>
        <v>1940</v>
      </c>
      <c r="K163" s="139"/>
      <c r="L163" s="140">
        <f>SUM(L161:L162)</f>
        <v>3794.3101999999999</v>
      </c>
      <c r="N163" s="70">
        <f t="shared" si="112"/>
        <v>1.95583</v>
      </c>
    </row>
    <row r="164" spans="1:14" s="77" customFormat="1" ht="15.75" customHeight="1" x14ac:dyDescent="0.25">
      <c r="A164" s="197"/>
      <c r="B164" s="176"/>
      <c r="C164" s="71" t="s">
        <v>17</v>
      </c>
      <c r="D164" s="83" t="s">
        <v>37</v>
      </c>
      <c r="E164" s="73">
        <v>65</v>
      </c>
      <c r="F164" s="84">
        <v>0.6</v>
      </c>
      <c r="G164" s="78" t="s">
        <v>13</v>
      </c>
      <c r="H164" s="79">
        <f>ROUND(E164/F164,0)</f>
        <v>108</v>
      </c>
      <c r="I164" s="122">
        <v>25</v>
      </c>
      <c r="J164" s="123">
        <f t="shared" ref="J164:J165" si="116">H164*I164</f>
        <v>2700</v>
      </c>
      <c r="K164" s="135">
        <f t="shared" ref="K164:K165" si="117">I164*1.95583</f>
        <v>48.89575</v>
      </c>
      <c r="L164" s="136">
        <f t="shared" ref="L164:L165" si="118">H164*K164</f>
        <v>5280.741</v>
      </c>
      <c r="N164" s="70">
        <f t="shared" si="112"/>
        <v>1.95583</v>
      </c>
    </row>
    <row r="165" spans="1:14" s="77" customFormat="1" ht="15.75" customHeight="1" x14ac:dyDescent="0.25">
      <c r="A165" s="197"/>
      <c r="B165" s="176"/>
      <c r="C165" s="71" t="s">
        <v>39</v>
      </c>
      <c r="D165" s="83" t="s">
        <v>37</v>
      </c>
      <c r="E165" s="73">
        <v>8</v>
      </c>
      <c r="F165" s="84">
        <v>0.6</v>
      </c>
      <c r="G165" s="78" t="s">
        <v>13</v>
      </c>
      <c r="H165" s="79">
        <f>ROUND(E165/F165,0)</f>
        <v>13</v>
      </c>
      <c r="I165" s="122">
        <v>25</v>
      </c>
      <c r="J165" s="123">
        <f t="shared" si="116"/>
        <v>325</v>
      </c>
      <c r="K165" s="135">
        <f t="shared" si="117"/>
        <v>48.89575</v>
      </c>
      <c r="L165" s="136">
        <f t="shared" si="118"/>
        <v>635.64475000000004</v>
      </c>
      <c r="N165" s="70">
        <f t="shared" si="112"/>
        <v>1.9558300000000002</v>
      </c>
    </row>
    <row r="166" spans="1:14" s="77" customFormat="1" ht="12.75" customHeight="1" x14ac:dyDescent="0.25">
      <c r="A166" s="197"/>
      <c r="B166" s="176"/>
      <c r="C166" s="80"/>
      <c r="D166" s="81" t="s">
        <v>25</v>
      </c>
      <c r="E166" s="73">
        <f>SUM(E164:E165)</f>
        <v>73</v>
      </c>
      <c r="F166" s="84"/>
      <c r="G166" s="78"/>
      <c r="H166" s="82">
        <f>SUM(H164:H165)</f>
        <v>121</v>
      </c>
      <c r="I166" s="127"/>
      <c r="J166" s="128">
        <f>SUM(J164:J165)</f>
        <v>3025</v>
      </c>
      <c r="K166" s="139"/>
      <c r="L166" s="140">
        <f>SUM(L164:L165)</f>
        <v>5916.3857500000004</v>
      </c>
      <c r="N166" s="70">
        <f t="shared" si="112"/>
        <v>1.9558300000000002</v>
      </c>
    </row>
    <row r="167" spans="1:14" s="77" customFormat="1" ht="15.75" customHeight="1" x14ac:dyDescent="0.25">
      <c r="A167" s="197"/>
      <c r="B167" s="176"/>
      <c r="C167" s="71" t="s">
        <v>17</v>
      </c>
      <c r="D167" s="83" t="s">
        <v>14</v>
      </c>
      <c r="E167" s="73">
        <v>5</v>
      </c>
      <c r="F167" s="84">
        <v>0.6</v>
      </c>
      <c r="G167" s="78" t="s">
        <v>13</v>
      </c>
      <c r="H167" s="79">
        <f>ROUND(E167/F167,0)</f>
        <v>8</v>
      </c>
      <c r="I167" s="122">
        <v>23</v>
      </c>
      <c r="J167" s="123">
        <f t="shared" ref="J167:J168" si="119">H167*I167</f>
        <v>184</v>
      </c>
      <c r="K167" s="135">
        <f t="shared" ref="K167:K168" si="120">I167*1.95583</f>
        <v>44.984090000000002</v>
      </c>
      <c r="L167" s="136">
        <f t="shared" ref="L167:L168" si="121">H167*K167</f>
        <v>359.87272000000002</v>
      </c>
      <c r="N167" s="70">
        <f t="shared" si="112"/>
        <v>1.9558300000000002</v>
      </c>
    </row>
    <row r="168" spans="1:14" s="77" customFormat="1" ht="15.75" customHeight="1" x14ac:dyDescent="0.25">
      <c r="A168" s="197"/>
      <c r="B168" s="176"/>
      <c r="C168" s="71" t="s">
        <v>39</v>
      </c>
      <c r="D168" s="83" t="s">
        <v>14</v>
      </c>
      <c r="E168" s="73">
        <v>1</v>
      </c>
      <c r="F168" s="84">
        <v>0.6</v>
      </c>
      <c r="G168" s="78" t="s">
        <v>13</v>
      </c>
      <c r="H168" s="79">
        <f>ROUND(E168/F168,0)</f>
        <v>2</v>
      </c>
      <c r="I168" s="122">
        <v>23</v>
      </c>
      <c r="J168" s="123">
        <f t="shared" si="119"/>
        <v>46</v>
      </c>
      <c r="K168" s="135">
        <f t="shared" si="120"/>
        <v>44.984090000000002</v>
      </c>
      <c r="L168" s="136">
        <f t="shared" si="121"/>
        <v>89.968180000000004</v>
      </c>
      <c r="N168" s="70">
        <f t="shared" si="112"/>
        <v>1.9558300000000002</v>
      </c>
    </row>
    <row r="169" spans="1:14" s="77" customFormat="1" ht="12.75" customHeight="1" x14ac:dyDescent="0.25">
      <c r="A169" s="197"/>
      <c r="B169" s="176"/>
      <c r="C169" s="80"/>
      <c r="D169" s="81" t="s">
        <v>25</v>
      </c>
      <c r="E169" s="73">
        <f>SUM(E167:E168)</f>
        <v>6</v>
      </c>
      <c r="F169" s="84"/>
      <c r="G169" s="78"/>
      <c r="H169" s="82">
        <f>SUM(H167:H168)</f>
        <v>10</v>
      </c>
      <c r="I169" s="127"/>
      <c r="J169" s="128">
        <f>SUM(J167:J168)</f>
        <v>230</v>
      </c>
      <c r="K169" s="139"/>
      <c r="L169" s="140">
        <f>SUM(L167:L168)</f>
        <v>449.84090000000003</v>
      </c>
      <c r="N169" s="70">
        <f t="shared" si="112"/>
        <v>1.9558300000000002</v>
      </c>
    </row>
    <row r="170" spans="1:14" s="77" customFormat="1" ht="15.75" customHeight="1" x14ac:dyDescent="0.25">
      <c r="A170" s="197"/>
      <c r="B170" s="176"/>
      <c r="C170" s="71" t="s">
        <v>17</v>
      </c>
      <c r="D170" s="83" t="s">
        <v>15</v>
      </c>
      <c r="E170" s="73">
        <v>0</v>
      </c>
      <c r="F170" s="84">
        <v>0.6</v>
      </c>
      <c r="G170" s="78" t="s">
        <v>13</v>
      </c>
      <c r="H170" s="79">
        <f>ROUND(E170/F170,0)</f>
        <v>0</v>
      </c>
      <c r="I170" s="122">
        <v>21</v>
      </c>
      <c r="J170" s="123">
        <f t="shared" ref="J170:J171" si="122">H170*I170</f>
        <v>0</v>
      </c>
      <c r="K170" s="135">
        <f t="shared" ref="K170:K171" si="123">I170*1.95583</f>
        <v>41.072429999999997</v>
      </c>
      <c r="L170" s="136">
        <f t="shared" ref="L170:L171" si="124">H170*K170</f>
        <v>0</v>
      </c>
      <c r="N170" s="70" t="e">
        <f t="shared" si="112"/>
        <v>#DIV/0!</v>
      </c>
    </row>
    <row r="171" spans="1:14" s="77" customFormat="1" ht="15.75" customHeight="1" x14ac:dyDescent="0.25">
      <c r="A171" s="197"/>
      <c r="B171" s="176"/>
      <c r="C171" s="71" t="s">
        <v>39</v>
      </c>
      <c r="D171" s="83" t="s">
        <v>15</v>
      </c>
      <c r="E171" s="73">
        <v>0</v>
      </c>
      <c r="F171" s="84">
        <v>0.6</v>
      </c>
      <c r="G171" s="78" t="s">
        <v>13</v>
      </c>
      <c r="H171" s="79">
        <f>ROUND(E171/F171,0)</f>
        <v>0</v>
      </c>
      <c r="I171" s="122">
        <v>21</v>
      </c>
      <c r="J171" s="123">
        <f t="shared" si="122"/>
        <v>0</v>
      </c>
      <c r="K171" s="135">
        <f t="shared" si="123"/>
        <v>41.072429999999997</v>
      </c>
      <c r="L171" s="136">
        <f t="shared" si="124"/>
        <v>0</v>
      </c>
      <c r="N171" s="70" t="e">
        <f t="shared" si="112"/>
        <v>#DIV/0!</v>
      </c>
    </row>
    <row r="172" spans="1:14" s="77" customFormat="1" ht="12.75" customHeight="1" x14ac:dyDescent="0.25">
      <c r="A172" s="197"/>
      <c r="B172" s="176"/>
      <c r="C172" s="80"/>
      <c r="D172" s="81" t="s">
        <v>25</v>
      </c>
      <c r="E172" s="73">
        <f>SUM(E170:E171)</f>
        <v>0</v>
      </c>
      <c r="F172" s="84"/>
      <c r="G172" s="78"/>
      <c r="H172" s="82">
        <f>SUM(H170:H171)</f>
        <v>0</v>
      </c>
      <c r="I172" s="127"/>
      <c r="J172" s="128">
        <f>SUM(J170:J171)</f>
        <v>0</v>
      </c>
      <c r="K172" s="139"/>
      <c r="L172" s="140">
        <f>SUM(L170:L171)</f>
        <v>0</v>
      </c>
      <c r="N172" s="70" t="e">
        <f t="shared" si="112"/>
        <v>#DIV/0!</v>
      </c>
    </row>
    <row r="173" spans="1:14" s="77" customFormat="1" ht="15.75" customHeight="1" x14ac:dyDescent="0.25">
      <c r="A173" s="197"/>
      <c r="B173" s="176"/>
      <c r="C173" s="71" t="s">
        <v>17</v>
      </c>
      <c r="D173" s="72" t="s">
        <v>38</v>
      </c>
      <c r="E173" s="73">
        <v>38</v>
      </c>
      <c r="F173" s="74"/>
      <c r="G173" s="78" t="s">
        <v>11</v>
      </c>
      <c r="H173" s="79">
        <f>E173</f>
        <v>38</v>
      </c>
      <c r="I173" s="122">
        <v>41</v>
      </c>
      <c r="J173" s="123">
        <f t="shared" ref="J173:J174" si="125">H173*I173</f>
        <v>1558</v>
      </c>
      <c r="K173" s="135">
        <f t="shared" ref="K173:K174" si="126">I173*1.95583</f>
        <v>80.189030000000002</v>
      </c>
      <c r="L173" s="136">
        <f t="shared" ref="L173:L174" si="127">H173*K173</f>
        <v>3047.1831400000001</v>
      </c>
      <c r="N173" s="70">
        <f t="shared" si="112"/>
        <v>1.95583</v>
      </c>
    </row>
    <row r="174" spans="1:14" s="77" customFormat="1" ht="15.75" customHeight="1" x14ac:dyDescent="0.25">
      <c r="A174" s="197"/>
      <c r="B174" s="176"/>
      <c r="C174" s="71" t="s">
        <v>39</v>
      </c>
      <c r="D174" s="72" t="s">
        <v>38</v>
      </c>
      <c r="E174" s="73">
        <v>5</v>
      </c>
      <c r="F174" s="74"/>
      <c r="G174" s="78" t="s">
        <v>11</v>
      </c>
      <c r="H174" s="79">
        <f>E174</f>
        <v>5</v>
      </c>
      <c r="I174" s="122">
        <v>43</v>
      </c>
      <c r="J174" s="123">
        <f t="shared" si="125"/>
        <v>215</v>
      </c>
      <c r="K174" s="135">
        <f t="shared" si="126"/>
        <v>84.10069</v>
      </c>
      <c r="L174" s="136">
        <f t="shared" si="127"/>
        <v>420.50344999999999</v>
      </c>
      <c r="N174" s="70">
        <f t="shared" si="112"/>
        <v>1.95583</v>
      </c>
    </row>
    <row r="175" spans="1:14" s="77" customFormat="1" ht="12.75" customHeight="1" x14ac:dyDescent="0.25">
      <c r="A175" s="197"/>
      <c r="B175" s="176"/>
      <c r="C175" s="80"/>
      <c r="D175" s="81" t="s">
        <v>25</v>
      </c>
      <c r="E175" s="73">
        <f>SUM(E173:E174)</f>
        <v>43</v>
      </c>
      <c r="F175" s="74"/>
      <c r="G175" s="78"/>
      <c r="H175" s="82">
        <f>SUM(H173:H174)</f>
        <v>43</v>
      </c>
      <c r="I175" s="127"/>
      <c r="J175" s="128">
        <f>SUM(J173:J174)</f>
        <v>1773</v>
      </c>
      <c r="K175" s="139"/>
      <c r="L175" s="140">
        <f>SUM(L173:L174)</f>
        <v>3467.6865900000003</v>
      </c>
      <c r="N175" s="70">
        <f t="shared" si="112"/>
        <v>1.9558300000000002</v>
      </c>
    </row>
    <row r="176" spans="1:14" s="77" customFormat="1" ht="15.75" customHeight="1" x14ac:dyDescent="0.25">
      <c r="A176" s="197"/>
      <c r="B176" s="176"/>
      <c r="C176" s="71" t="s">
        <v>17</v>
      </c>
      <c r="D176" s="83" t="s">
        <v>28</v>
      </c>
      <c r="E176" s="73">
        <v>60</v>
      </c>
      <c r="F176" s="84">
        <v>0.6</v>
      </c>
      <c r="G176" s="78" t="s">
        <v>13</v>
      </c>
      <c r="H176" s="79">
        <f>ROUND(E176/F176,0)</f>
        <v>100</v>
      </c>
      <c r="I176" s="122">
        <v>21</v>
      </c>
      <c r="J176" s="123">
        <f t="shared" ref="J176:J177" si="128">H176*I176</f>
        <v>2100</v>
      </c>
      <c r="K176" s="135">
        <f t="shared" ref="K176:K177" si="129">I176*1.95583</f>
        <v>41.072429999999997</v>
      </c>
      <c r="L176" s="136">
        <f t="shared" ref="L176:L177" si="130">H176*K176</f>
        <v>4107.2429999999995</v>
      </c>
      <c r="N176" s="70">
        <f t="shared" si="112"/>
        <v>1.9558299999999997</v>
      </c>
    </row>
    <row r="177" spans="1:14" s="77" customFormat="1" ht="15.75" customHeight="1" x14ac:dyDescent="0.25">
      <c r="A177" s="197"/>
      <c r="B177" s="176"/>
      <c r="C177" s="71" t="s">
        <v>39</v>
      </c>
      <c r="D177" s="83" t="s">
        <v>28</v>
      </c>
      <c r="E177" s="73">
        <v>13</v>
      </c>
      <c r="F177" s="84">
        <v>0.6</v>
      </c>
      <c r="G177" s="78" t="s">
        <v>13</v>
      </c>
      <c r="H177" s="79">
        <f>ROUND(E177/F177,0)</f>
        <v>22</v>
      </c>
      <c r="I177" s="122">
        <v>21</v>
      </c>
      <c r="J177" s="123">
        <f t="shared" si="128"/>
        <v>462</v>
      </c>
      <c r="K177" s="135">
        <f t="shared" si="129"/>
        <v>41.072429999999997</v>
      </c>
      <c r="L177" s="136">
        <f t="shared" si="130"/>
        <v>903.59345999999994</v>
      </c>
      <c r="N177" s="70">
        <f t="shared" si="112"/>
        <v>1.95583</v>
      </c>
    </row>
    <row r="178" spans="1:14" s="77" customFormat="1" ht="12.75" customHeight="1" x14ac:dyDescent="0.25">
      <c r="A178" s="197"/>
      <c r="B178" s="176"/>
      <c r="C178" s="80"/>
      <c r="D178" s="81" t="s">
        <v>25</v>
      </c>
      <c r="E178" s="73">
        <f>SUM(E176:E177)</f>
        <v>73</v>
      </c>
      <c r="F178" s="84"/>
      <c r="G178" s="78"/>
      <c r="H178" s="82">
        <f>SUM(H176:H177)</f>
        <v>122</v>
      </c>
      <c r="I178" s="127"/>
      <c r="J178" s="128">
        <f>SUM(J176:J177)</f>
        <v>2562</v>
      </c>
      <c r="K178" s="139"/>
      <c r="L178" s="140">
        <f>SUM(L176:L177)</f>
        <v>5010.8364599999995</v>
      </c>
      <c r="N178" s="70">
        <f t="shared" si="112"/>
        <v>1.9558299999999997</v>
      </c>
    </row>
    <row r="179" spans="1:14" s="77" customFormat="1" ht="15.75" customHeight="1" x14ac:dyDescent="0.25">
      <c r="A179" s="197"/>
      <c r="B179" s="176"/>
      <c r="C179" s="71" t="s">
        <v>17</v>
      </c>
      <c r="D179" s="83" t="s">
        <v>16</v>
      </c>
      <c r="E179" s="73">
        <v>60</v>
      </c>
      <c r="F179" s="84">
        <v>0.55000000000000004</v>
      </c>
      <c r="G179" s="78" t="s">
        <v>13</v>
      </c>
      <c r="H179" s="79">
        <f>ROUND(E179/F179,0)</f>
        <v>109</v>
      </c>
      <c r="I179" s="122">
        <v>21</v>
      </c>
      <c r="J179" s="123">
        <f t="shared" ref="J179:J180" si="131">H179*I179</f>
        <v>2289</v>
      </c>
      <c r="K179" s="135">
        <f t="shared" ref="K179:K180" si="132">I179*1.95583</f>
        <v>41.072429999999997</v>
      </c>
      <c r="L179" s="136">
        <f t="shared" ref="L179:L180" si="133">H179*K179</f>
        <v>4476.8948700000001</v>
      </c>
      <c r="N179" s="70">
        <f t="shared" si="112"/>
        <v>1.95583</v>
      </c>
    </row>
    <row r="180" spans="1:14" s="77" customFormat="1" ht="15.75" customHeight="1" x14ac:dyDescent="0.25">
      <c r="A180" s="197"/>
      <c r="B180" s="176"/>
      <c r="C180" s="71" t="s">
        <v>39</v>
      </c>
      <c r="D180" s="83" t="s">
        <v>16</v>
      </c>
      <c r="E180" s="73">
        <v>13</v>
      </c>
      <c r="F180" s="84">
        <v>0.55000000000000004</v>
      </c>
      <c r="G180" s="78" t="s">
        <v>13</v>
      </c>
      <c r="H180" s="79">
        <f>ROUND(E180/F180,0)</f>
        <v>24</v>
      </c>
      <c r="I180" s="122">
        <v>21</v>
      </c>
      <c r="J180" s="123">
        <f t="shared" si="131"/>
        <v>504</v>
      </c>
      <c r="K180" s="135">
        <f t="shared" si="132"/>
        <v>41.072429999999997</v>
      </c>
      <c r="L180" s="136">
        <f t="shared" si="133"/>
        <v>985.73831999999993</v>
      </c>
      <c r="N180" s="70">
        <f t="shared" si="112"/>
        <v>1.95583</v>
      </c>
    </row>
    <row r="181" spans="1:14" s="77" customFormat="1" ht="12.75" customHeight="1" x14ac:dyDescent="0.25">
      <c r="A181" s="197"/>
      <c r="B181" s="176"/>
      <c r="C181" s="80"/>
      <c r="D181" s="81" t="s">
        <v>25</v>
      </c>
      <c r="E181" s="73">
        <f>SUM(E179:E180)</f>
        <v>73</v>
      </c>
      <c r="F181" s="74"/>
      <c r="G181" s="78"/>
      <c r="H181" s="82">
        <f>SUM(H179:H180)</f>
        <v>133</v>
      </c>
      <c r="I181" s="127"/>
      <c r="J181" s="128">
        <f>SUM(J179:J180)</f>
        <v>2793</v>
      </c>
      <c r="K181" s="139"/>
      <c r="L181" s="140">
        <f>SUM(L179:L180)</f>
        <v>5462.6331900000005</v>
      </c>
      <c r="N181" s="70">
        <f t="shared" si="112"/>
        <v>1.9558300000000002</v>
      </c>
    </row>
    <row r="182" spans="1:14" s="77" customFormat="1" ht="13.5" customHeight="1" x14ac:dyDescent="0.3">
      <c r="A182" s="197"/>
      <c r="B182" s="176"/>
      <c r="C182" s="180" t="s">
        <v>61</v>
      </c>
      <c r="D182" s="181"/>
      <c r="E182" s="85">
        <f>SUM(E181,E169,E160,E178,,E172,E163,E175,E166)</f>
        <v>359</v>
      </c>
      <c r="F182" s="86"/>
      <c r="G182" s="87"/>
      <c r="H182" s="63"/>
      <c r="I182" s="127"/>
      <c r="J182" s="129">
        <f>SUM(J181,J169,J160,J178,,J172,J163,J175,J166)</f>
        <v>14573</v>
      </c>
      <c r="K182" s="139"/>
      <c r="L182" s="141">
        <f>SUM(L181,L169,L160,L178,,L172,L163,L175,L166)</f>
        <v>28502.310590000001</v>
      </c>
      <c r="N182" s="70">
        <f t="shared" si="112"/>
        <v>1.95583</v>
      </c>
    </row>
    <row r="183" spans="1:14" s="77" customFormat="1" ht="15.75" customHeight="1" x14ac:dyDescent="0.25">
      <c r="A183" s="197"/>
      <c r="B183" s="176" t="s">
        <v>71</v>
      </c>
      <c r="C183" s="71" t="s">
        <v>17</v>
      </c>
      <c r="D183" s="72" t="s">
        <v>10</v>
      </c>
      <c r="E183" s="73">
        <v>7</v>
      </c>
      <c r="F183" s="74"/>
      <c r="G183" s="75" t="s">
        <v>11</v>
      </c>
      <c r="H183" s="76">
        <f>E183</f>
        <v>7</v>
      </c>
      <c r="I183" s="122">
        <v>46</v>
      </c>
      <c r="J183" s="123">
        <f t="shared" ref="J183:J184" si="134">H183*I183</f>
        <v>322</v>
      </c>
      <c r="K183" s="135">
        <f t="shared" ref="K183:K184" si="135">I183*1.95583</f>
        <v>89.968180000000004</v>
      </c>
      <c r="L183" s="136">
        <f t="shared" ref="L183:L184" si="136">H183*K183</f>
        <v>629.77726000000007</v>
      </c>
      <c r="N183" s="70">
        <f t="shared" si="112"/>
        <v>1.9558300000000002</v>
      </c>
    </row>
    <row r="184" spans="1:14" s="77" customFormat="1" ht="15.75" customHeight="1" x14ac:dyDescent="0.25">
      <c r="A184" s="197"/>
      <c r="B184" s="176"/>
      <c r="C184" s="71" t="s">
        <v>26</v>
      </c>
      <c r="D184" s="72" t="s">
        <v>10</v>
      </c>
      <c r="E184" s="73">
        <v>0</v>
      </c>
      <c r="F184" s="74"/>
      <c r="G184" s="78" t="s">
        <v>11</v>
      </c>
      <c r="H184" s="79">
        <f>E184</f>
        <v>0</v>
      </c>
      <c r="I184" s="122">
        <v>48</v>
      </c>
      <c r="J184" s="123">
        <f t="shared" si="134"/>
        <v>0</v>
      </c>
      <c r="K184" s="135">
        <f t="shared" si="135"/>
        <v>93.879840000000002</v>
      </c>
      <c r="L184" s="136">
        <f t="shared" si="136"/>
        <v>0</v>
      </c>
      <c r="N184" s="70" t="e">
        <f t="shared" si="112"/>
        <v>#DIV/0!</v>
      </c>
    </row>
    <row r="185" spans="1:14" s="77" customFormat="1" ht="12.75" customHeight="1" x14ac:dyDescent="0.25">
      <c r="A185" s="197"/>
      <c r="B185" s="176"/>
      <c r="C185" s="80"/>
      <c r="D185" s="81" t="s">
        <v>25</v>
      </c>
      <c r="E185" s="73">
        <f>SUM(E183:E184)</f>
        <v>7</v>
      </c>
      <c r="F185" s="74"/>
      <c r="G185" s="78"/>
      <c r="H185" s="82">
        <f>SUM(H183:H184)</f>
        <v>7</v>
      </c>
      <c r="I185" s="127"/>
      <c r="J185" s="128">
        <f>SUM(J183:J184)</f>
        <v>322</v>
      </c>
      <c r="K185" s="139"/>
      <c r="L185" s="140">
        <f>SUM(L183:L184)</f>
        <v>629.77726000000007</v>
      </c>
      <c r="N185" s="70">
        <f t="shared" si="112"/>
        <v>1.9558300000000002</v>
      </c>
    </row>
    <row r="186" spans="1:14" s="77" customFormat="1" ht="15.75" customHeight="1" x14ac:dyDescent="0.25">
      <c r="A186" s="197"/>
      <c r="B186" s="176"/>
      <c r="C186" s="71" t="s">
        <v>17</v>
      </c>
      <c r="D186" s="72" t="s">
        <v>12</v>
      </c>
      <c r="E186" s="73">
        <v>10</v>
      </c>
      <c r="F186" s="74"/>
      <c r="G186" s="78" t="s">
        <v>11</v>
      </c>
      <c r="H186" s="79">
        <f>E186</f>
        <v>10</v>
      </c>
      <c r="I186" s="122">
        <v>43</v>
      </c>
      <c r="J186" s="123">
        <f t="shared" ref="J186:J187" si="137">H186*I186</f>
        <v>430</v>
      </c>
      <c r="K186" s="135">
        <f>I186*1.95583</f>
        <v>84.10069</v>
      </c>
      <c r="L186" s="136">
        <f>H186*K186</f>
        <v>841.00689999999997</v>
      </c>
      <c r="N186" s="70">
        <f t="shared" si="112"/>
        <v>1.95583</v>
      </c>
    </row>
    <row r="187" spans="1:14" s="77" customFormat="1" ht="15.75" customHeight="1" x14ac:dyDescent="0.25">
      <c r="A187" s="197"/>
      <c r="B187" s="176"/>
      <c r="C187" s="71" t="s">
        <v>26</v>
      </c>
      <c r="D187" s="72" t="s">
        <v>12</v>
      </c>
      <c r="E187" s="73">
        <v>0</v>
      </c>
      <c r="F187" s="74"/>
      <c r="G187" s="78" t="s">
        <v>11</v>
      </c>
      <c r="H187" s="79">
        <f>E187</f>
        <v>0</v>
      </c>
      <c r="I187" s="122">
        <v>43</v>
      </c>
      <c r="J187" s="123">
        <f t="shared" si="137"/>
        <v>0</v>
      </c>
      <c r="K187" s="135">
        <f t="shared" ref="K187" si="138">I187*1.95583</f>
        <v>84.10069</v>
      </c>
      <c r="L187" s="136">
        <f t="shared" ref="L187" si="139">H187*K187</f>
        <v>0</v>
      </c>
      <c r="N187" s="70" t="e">
        <f t="shared" si="112"/>
        <v>#DIV/0!</v>
      </c>
    </row>
    <row r="188" spans="1:14" s="77" customFormat="1" ht="12.75" customHeight="1" x14ac:dyDescent="0.25">
      <c r="A188" s="197"/>
      <c r="B188" s="176"/>
      <c r="C188" s="80"/>
      <c r="D188" s="81" t="s">
        <v>25</v>
      </c>
      <c r="E188" s="73">
        <f>SUM(E186:E187)</f>
        <v>10</v>
      </c>
      <c r="F188" s="74"/>
      <c r="G188" s="78"/>
      <c r="H188" s="82">
        <f>SUM(H186:H187)</f>
        <v>10</v>
      </c>
      <c r="I188" s="127"/>
      <c r="J188" s="128">
        <f>SUM(J186:J187)</f>
        <v>430</v>
      </c>
      <c r="K188" s="139"/>
      <c r="L188" s="140">
        <f>SUM(L186:L187)</f>
        <v>841.00689999999997</v>
      </c>
      <c r="N188" s="70">
        <f t="shared" si="112"/>
        <v>1.95583</v>
      </c>
    </row>
    <row r="189" spans="1:14" s="77" customFormat="1" ht="15.75" customHeight="1" x14ac:dyDescent="0.25">
      <c r="A189" s="197"/>
      <c r="B189" s="176"/>
      <c r="C189" s="71" t="s">
        <v>17</v>
      </c>
      <c r="D189" s="83" t="s">
        <v>37</v>
      </c>
      <c r="E189" s="73">
        <v>32</v>
      </c>
      <c r="F189" s="84">
        <v>0.6</v>
      </c>
      <c r="G189" s="78" t="s">
        <v>13</v>
      </c>
      <c r="H189" s="79">
        <f>ROUND(E189/F189,0)</f>
        <v>53</v>
      </c>
      <c r="I189" s="122">
        <v>25</v>
      </c>
      <c r="J189" s="123">
        <f t="shared" ref="J189:J190" si="140">H189*I189</f>
        <v>1325</v>
      </c>
      <c r="K189" s="135">
        <f t="shared" ref="K189:K190" si="141">I189*1.95583</f>
        <v>48.89575</v>
      </c>
      <c r="L189" s="136">
        <f t="shared" ref="L189:L190" si="142">H189*K189</f>
        <v>2591.4747499999999</v>
      </c>
      <c r="N189" s="70">
        <f t="shared" si="112"/>
        <v>1.95583</v>
      </c>
    </row>
    <row r="190" spans="1:14" s="77" customFormat="1" ht="15.75" customHeight="1" x14ac:dyDescent="0.25">
      <c r="A190" s="197"/>
      <c r="B190" s="176"/>
      <c r="C190" s="71" t="s">
        <v>26</v>
      </c>
      <c r="D190" s="83" t="s">
        <v>37</v>
      </c>
      <c r="E190" s="73">
        <v>0</v>
      </c>
      <c r="F190" s="84">
        <v>0.6</v>
      </c>
      <c r="G190" s="78" t="s">
        <v>13</v>
      </c>
      <c r="H190" s="79">
        <f>ROUND(E190/F190,0)</f>
        <v>0</v>
      </c>
      <c r="I190" s="122">
        <v>25</v>
      </c>
      <c r="J190" s="123">
        <f t="shared" si="140"/>
        <v>0</v>
      </c>
      <c r="K190" s="135">
        <f t="shared" si="141"/>
        <v>48.89575</v>
      </c>
      <c r="L190" s="136">
        <f t="shared" si="142"/>
        <v>0</v>
      </c>
      <c r="N190" s="70" t="e">
        <f t="shared" si="112"/>
        <v>#DIV/0!</v>
      </c>
    </row>
    <row r="191" spans="1:14" s="77" customFormat="1" ht="12.75" customHeight="1" x14ac:dyDescent="0.25">
      <c r="A191" s="197"/>
      <c r="B191" s="176"/>
      <c r="C191" s="80"/>
      <c r="D191" s="81" t="s">
        <v>25</v>
      </c>
      <c r="E191" s="73">
        <f>SUM(E189:E190)</f>
        <v>32</v>
      </c>
      <c r="F191" s="84"/>
      <c r="G191" s="78"/>
      <c r="H191" s="82">
        <f>SUM(H189:H190)</f>
        <v>53</v>
      </c>
      <c r="I191" s="127"/>
      <c r="J191" s="128">
        <f>SUM(J189:J190)</f>
        <v>1325</v>
      </c>
      <c r="K191" s="139"/>
      <c r="L191" s="140">
        <f>SUM(L189:L190)</f>
        <v>2591.4747499999999</v>
      </c>
      <c r="N191" s="70">
        <f t="shared" si="112"/>
        <v>1.95583</v>
      </c>
    </row>
    <row r="192" spans="1:14" s="77" customFormat="1" ht="15.75" customHeight="1" x14ac:dyDescent="0.25">
      <c r="A192" s="197"/>
      <c r="B192" s="176"/>
      <c r="C192" s="71" t="s">
        <v>17</v>
      </c>
      <c r="D192" s="83" t="s">
        <v>14</v>
      </c>
      <c r="E192" s="73">
        <v>4</v>
      </c>
      <c r="F192" s="84">
        <v>0.6</v>
      </c>
      <c r="G192" s="78" t="s">
        <v>13</v>
      </c>
      <c r="H192" s="79">
        <f>ROUND(E192/F192,0)</f>
        <v>7</v>
      </c>
      <c r="I192" s="122">
        <v>23</v>
      </c>
      <c r="J192" s="123">
        <f t="shared" ref="J192:J193" si="143">H192*I192</f>
        <v>161</v>
      </c>
      <c r="K192" s="135">
        <f t="shared" ref="K192:K193" si="144">I192*1.95583</f>
        <v>44.984090000000002</v>
      </c>
      <c r="L192" s="136">
        <f t="shared" ref="L192:L193" si="145">H192*K192</f>
        <v>314.88863000000003</v>
      </c>
      <c r="N192" s="70">
        <f t="shared" si="112"/>
        <v>1.9558300000000002</v>
      </c>
    </row>
    <row r="193" spans="1:14" s="77" customFormat="1" ht="15.75" customHeight="1" x14ac:dyDescent="0.25">
      <c r="A193" s="197"/>
      <c r="B193" s="176"/>
      <c r="C193" s="71" t="s">
        <v>26</v>
      </c>
      <c r="D193" s="83" t="s">
        <v>14</v>
      </c>
      <c r="E193" s="73">
        <v>0</v>
      </c>
      <c r="F193" s="84">
        <v>0.6</v>
      </c>
      <c r="G193" s="78" t="s">
        <v>13</v>
      </c>
      <c r="H193" s="79">
        <f>ROUND(E193/F193,0)</f>
        <v>0</v>
      </c>
      <c r="I193" s="122">
        <v>23</v>
      </c>
      <c r="J193" s="123">
        <f t="shared" si="143"/>
        <v>0</v>
      </c>
      <c r="K193" s="135">
        <f t="shared" si="144"/>
        <v>44.984090000000002</v>
      </c>
      <c r="L193" s="136">
        <f t="shared" si="145"/>
        <v>0</v>
      </c>
      <c r="N193" s="70" t="e">
        <f t="shared" si="112"/>
        <v>#DIV/0!</v>
      </c>
    </row>
    <row r="194" spans="1:14" s="77" customFormat="1" ht="12.75" customHeight="1" x14ac:dyDescent="0.25">
      <c r="A194" s="197"/>
      <c r="B194" s="176"/>
      <c r="C194" s="80"/>
      <c r="D194" s="81" t="s">
        <v>25</v>
      </c>
      <c r="E194" s="73">
        <f>SUM(E192:E193)</f>
        <v>4</v>
      </c>
      <c r="F194" s="84"/>
      <c r="G194" s="78"/>
      <c r="H194" s="82">
        <f>SUM(H192:H193)</f>
        <v>7</v>
      </c>
      <c r="I194" s="127"/>
      <c r="J194" s="128">
        <f>SUM(J192:J193)</f>
        <v>161</v>
      </c>
      <c r="K194" s="139"/>
      <c r="L194" s="140">
        <f>SUM(L192:L193)</f>
        <v>314.88863000000003</v>
      </c>
      <c r="N194" s="70">
        <f t="shared" si="112"/>
        <v>1.9558300000000002</v>
      </c>
    </row>
    <row r="195" spans="1:14" s="77" customFormat="1" ht="15.75" customHeight="1" x14ac:dyDescent="0.25">
      <c r="A195" s="197"/>
      <c r="B195" s="176"/>
      <c r="C195" s="71" t="s">
        <v>17</v>
      </c>
      <c r="D195" s="83" t="s">
        <v>15</v>
      </c>
      <c r="E195" s="73">
        <v>0</v>
      </c>
      <c r="F195" s="84">
        <v>0.6</v>
      </c>
      <c r="G195" s="78" t="s">
        <v>13</v>
      </c>
      <c r="H195" s="79">
        <f>ROUND(E195/F195,0)</f>
        <v>0</v>
      </c>
      <c r="I195" s="122">
        <v>21</v>
      </c>
      <c r="J195" s="123">
        <f t="shared" ref="J195:J196" si="146">H195*I195</f>
        <v>0</v>
      </c>
      <c r="K195" s="135">
        <f t="shared" ref="K195:K196" si="147">I195*1.95583</f>
        <v>41.072429999999997</v>
      </c>
      <c r="L195" s="136">
        <f t="shared" ref="L195:L196" si="148">H195*K195</f>
        <v>0</v>
      </c>
      <c r="N195" s="70" t="e">
        <f t="shared" si="112"/>
        <v>#DIV/0!</v>
      </c>
    </row>
    <row r="196" spans="1:14" s="77" customFormat="1" ht="15.75" customHeight="1" x14ac:dyDescent="0.25">
      <c r="A196" s="197"/>
      <c r="B196" s="176"/>
      <c r="C196" s="71" t="s">
        <v>26</v>
      </c>
      <c r="D196" s="83" t="s">
        <v>15</v>
      </c>
      <c r="E196" s="73">
        <v>0</v>
      </c>
      <c r="F196" s="84">
        <v>0.6</v>
      </c>
      <c r="G196" s="78" t="s">
        <v>13</v>
      </c>
      <c r="H196" s="79">
        <f>ROUND(E196/F196,0)</f>
        <v>0</v>
      </c>
      <c r="I196" s="122">
        <v>21</v>
      </c>
      <c r="J196" s="123">
        <f t="shared" si="146"/>
        <v>0</v>
      </c>
      <c r="K196" s="135">
        <f t="shared" si="147"/>
        <v>41.072429999999997</v>
      </c>
      <c r="L196" s="136">
        <f t="shared" si="148"/>
        <v>0</v>
      </c>
      <c r="N196" s="70" t="e">
        <f t="shared" si="112"/>
        <v>#DIV/0!</v>
      </c>
    </row>
    <row r="197" spans="1:14" s="77" customFormat="1" ht="12.75" customHeight="1" x14ac:dyDescent="0.25">
      <c r="A197" s="197"/>
      <c r="B197" s="176"/>
      <c r="C197" s="80"/>
      <c r="D197" s="81" t="s">
        <v>25</v>
      </c>
      <c r="E197" s="73">
        <f>SUM(E195:E196)</f>
        <v>0</v>
      </c>
      <c r="F197" s="84"/>
      <c r="G197" s="78"/>
      <c r="H197" s="82">
        <f>SUM(H195:H196)</f>
        <v>0</v>
      </c>
      <c r="I197" s="127"/>
      <c r="J197" s="128">
        <f>SUM(J195:J196)</f>
        <v>0</v>
      </c>
      <c r="K197" s="139"/>
      <c r="L197" s="140">
        <f>SUM(L195:L196)</f>
        <v>0</v>
      </c>
      <c r="N197" s="70" t="e">
        <f t="shared" si="112"/>
        <v>#DIV/0!</v>
      </c>
    </row>
    <row r="198" spans="1:14" s="77" customFormat="1" ht="15.75" customHeight="1" x14ac:dyDescent="0.25">
      <c r="A198" s="197"/>
      <c r="B198" s="176"/>
      <c r="C198" s="71" t="s">
        <v>17</v>
      </c>
      <c r="D198" s="72" t="s">
        <v>38</v>
      </c>
      <c r="E198" s="73">
        <v>19</v>
      </c>
      <c r="F198" s="74"/>
      <c r="G198" s="78" t="s">
        <v>11</v>
      </c>
      <c r="H198" s="79">
        <f>E198</f>
        <v>19</v>
      </c>
      <c r="I198" s="122">
        <v>41</v>
      </c>
      <c r="J198" s="123">
        <f t="shared" ref="J198:J199" si="149">H198*I198</f>
        <v>779</v>
      </c>
      <c r="K198" s="135">
        <f t="shared" ref="K198:K199" si="150">I198*1.95583</f>
        <v>80.189030000000002</v>
      </c>
      <c r="L198" s="136">
        <f t="shared" ref="L198:L199" si="151">H198*K198</f>
        <v>1523.59157</v>
      </c>
      <c r="N198" s="70">
        <f t="shared" si="112"/>
        <v>1.95583</v>
      </c>
    </row>
    <row r="199" spans="1:14" s="77" customFormat="1" ht="15.75" customHeight="1" x14ac:dyDescent="0.25">
      <c r="A199" s="197"/>
      <c r="B199" s="176"/>
      <c r="C199" s="71" t="s">
        <v>26</v>
      </c>
      <c r="D199" s="72" t="s">
        <v>38</v>
      </c>
      <c r="E199" s="73">
        <v>0</v>
      </c>
      <c r="F199" s="74"/>
      <c r="G199" s="78" t="s">
        <v>11</v>
      </c>
      <c r="H199" s="79">
        <f>E199</f>
        <v>0</v>
      </c>
      <c r="I199" s="122">
        <v>41</v>
      </c>
      <c r="J199" s="123">
        <f t="shared" si="149"/>
        <v>0</v>
      </c>
      <c r="K199" s="135">
        <f t="shared" si="150"/>
        <v>80.189030000000002</v>
      </c>
      <c r="L199" s="136">
        <f t="shared" si="151"/>
        <v>0</v>
      </c>
      <c r="N199" s="70" t="e">
        <f t="shared" si="112"/>
        <v>#DIV/0!</v>
      </c>
    </row>
    <row r="200" spans="1:14" s="77" customFormat="1" ht="12.75" customHeight="1" x14ac:dyDescent="0.25">
      <c r="A200" s="197"/>
      <c r="B200" s="176"/>
      <c r="C200" s="80"/>
      <c r="D200" s="81" t="s">
        <v>25</v>
      </c>
      <c r="E200" s="73">
        <f>SUM(E198:E199)</f>
        <v>19</v>
      </c>
      <c r="F200" s="74"/>
      <c r="G200" s="78"/>
      <c r="H200" s="82">
        <f>SUM(H198:H199)</f>
        <v>19</v>
      </c>
      <c r="I200" s="127"/>
      <c r="J200" s="128">
        <f>SUM(J198:J199)</f>
        <v>779</v>
      </c>
      <c r="K200" s="139"/>
      <c r="L200" s="140">
        <f>SUM(L198:L199)</f>
        <v>1523.59157</v>
      </c>
      <c r="N200" s="70">
        <f t="shared" si="112"/>
        <v>1.95583</v>
      </c>
    </row>
    <row r="201" spans="1:14" s="77" customFormat="1" ht="15.75" customHeight="1" x14ac:dyDescent="0.25">
      <c r="A201" s="197"/>
      <c r="B201" s="176"/>
      <c r="C201" s="71" t="s">
        <v>17</v>
      </c>
      <c r="D201" s="83" t="s">
        <v>28</v>
      </c>
      <c r="E201" s="73">
        <v>50</v>
      </c>
      <c r="F201" s="84">
        <v>0.6</v>
      </c>
      <c r="G201" s="78" t="s">
        <v>13</v>
      </c>
      <c r="H201" s="79">
        <f>ROUND(E201/F201,0)</f>
        <v>83</v>
      </c>
      <c r="I201" s="122">
        <v>21</v>
      </c>
      <c r="J201" s="123">
        <f t="shared" ref="J201:J202" si="152">H201*I201</f>
        <v>1743</v>
      </c>
      <c r="K201" s="135">
        <f t="shared" ref="K201:K202" si="153">I201*1.95583</f>
        <v>41.072429999999997</v>
      </c>
      <c r="L201" s="136">
        <f t="shared" ref="L201:L202" si="154">H201*K201</f>
        <v>3409.0116899999998</v>
      </c>
      <c r="N201" s="70">
        <f t="shared" si="112"/>
        <v>1.95583</v>
      </c>
    </row>
    <row r="202" spans="1:14" s="77" customFormat="1" ht="15.75" customHeight="1" x14ac:dyDescent="0.25">
      <c r="A202" s="197"/>
      <c r="B202" s="176"/>
      <c r="C202" s="71" t="s">
        <v>26</v>
      </c>
      <c r="D202" s="83" t="s">
        <v>28</v>
      </c>
      <c r="E202" s="73">
        <v>2</v>
      </c>
      <c r="F202" s="84">
        <v>0.6</v>
      </c>
      <c r="G202" s="78" t="s">
        <v>13</v>
      </c>
      <c r="H202" s="79">
        <f>ROUND(E202/F202,0)</f>
        <v>3</v>
      </c>
      <c r="I202" s="122">
        <v>21</v>
      </c>
      <c r="J202" s="123">
        <f t="shared" si="152"/>
        <v>63</v>
      </c>
      <c r="K202" s="135">
        <f t="shared" si="153"/>
        <v>41.072429999999997</v>
      </c>
      <c r="L202" s="136">
        <f t="shared" si="154"/>
        <v>123.21728999999999</v>
      </c>
      <c r="N202" s="70">
        <f t="shared" si="112"/>
        <v>1.95583</v>
      </c>
    </row>
    <row r="203" spans="1:14" s="77" customFormat="1" ht="12.75" customHeight="1" x14ac:dyDescent="0.25">
      <c r="A203" s="197"/>
      <c r="B203" s="176"/>
      <c r="C203" s="80"/>
      <c r="D203" s="81" t="s">
        <v>25</v>
      </c>
      <c r="E203" s="73">
        <f>SUM(E201:E202)</f>
        <v>52</v>
      </c>
      <c r="F203" s="84"/>
      <c r="G203" s="78"/>
      <c r="H203" s="82">
        <f>SUM(H201:H202)</f>
        <v>86</v>
      </c>
      <c r="I203" s="127"/>
      <c r="J203" s="128">
        <f>SUM(J201:J202)</f>
        <v>1806</v>
      </c>
      <c r="K203" s="139"/>
      <c r="L203" s="140">
        <f>SUM(L201:L202)</f>
        <v>3532.2289799999999</v>
      </c>
      <c r="N203" s="70">
        <f t="shared" si="112"/>
        <v>1.95583</v>
      </c>
    </row>
    <row r="204" spans="1:14" s="77" customFormat="1" ht="15.75" customHeight="1" x14ac:dyDescent="0.25">
      <c r="A204" s="197"/>
      <c r="B204" s="176"/>
      <c r="C204" s="71" t="s">
        <v>17</v>
      </c>
      <c r="D204" s="83" t="s">
        <v>16</v>
      </c>
      <c r="E204" s="73">
        <v>50</v>
      </c>
      <c r="F204" s="84">
        <v>0.55000000000000004</v>
      </c>
      <c r="G204" s="78" t="s">
        <v>13</v>
      </c>
      <c r="H204" s="79">
        <f>ROUND(E204/F204,0)</f>
        <v>91</v>
      </c>
      <c r="I204" s="122">
        <v>21</v>
      </c>
      <c r="J204" s="123">
        <f t="shared" ref="J204:J205" si="155">H204*I204</f>
        <v>1911</v>
      </c>
      <c r="K204" s="135">
        <f t="shared" ref="K204:K205" si="156">I204*1.95583</f>
        <v>41.072429999999997</v>
      </c>
      <c r="L204" s="136">
        <f t="shared" ref="L204:L205" si="157">H204*K204</f>
        <v>3737.5911299999998</v>
      </c>
      <c r="N204" s="70">
        <f t="shared" si="112"/>
        <v>1.95583</v>
      </c>
    </row>
    <row r="205" spans="1:14" s="77" customFormat="1" ht="15.75" customHeight="1" x14ac:dyDescent="0.25">
      <c r="A205" s="197"/>
      <c r="B205" s="176"/>
      <c r="C205" s="71" t="s">
        <v>26</v>
      </c>
      <c r="D205" s="83" t="s">
        <v>16</v>
      </c>
      <c r="E205" s="73">
        <v>3</v>
      </c>
      <c r="F205" s="84">
        <v>0.55000000000000004</v>
      </c>
      <c r="G205" s="78" t="s">
        <v>13</v>
      </c>
      <c r="H205" s="79">
        <f>ROUND(E205/F205,0)</f>
        <v>5</v>
      </c>
      <c r="I205" s="122">
        <v>21</v>
      </c>
      <c r="J205" s="123">
        <f t="shared" si="155"/>
        <v>105</v>
      </c>
      <c r="K205" s="135">
        <f t="shared" si="156"/>
        <v>41.072429999999997</v>
      </c>
      <c r="L205" s="136">
        <f t="shared" si="157"/>
        <v>205.36214999999999</v>
      </c>
      <c r="N205" s="70">
        <f t="shared" si="112"/>
        <v>1.95583</v>
      </c>
    </row>
    <row r="206" spans="1:14" s="77" customFormat="1" ht="12.75" customHeight="1" x14ac:dyDescent="0.25">
      <c r="A206" s="197"/>
      <c r="B206" s="176"/>
      <c r="C206" s="80"/>
      <c r="D206" s="81" t="s">
        <v>25</v>
      </c>
      <c r="E206" s="73">
        <f>SUM(E204:E205)</f>
        <v>53</v>
      </c>
      <c r="F206" s="74"/>
      <c r="G206" s="78"/>
      <c r="H206" s="82">
        <f>SUM(H204:H205)</f>
        <v>96</v>
      </c>
      <c r="I206" s="127"/>
      <c r="J206" s="128">
        <f>SUM(J204:J205)</f>
        <v>2016</v>
      </c>
      <c r="K206" s="139"/>
      <c r="L206" s="140">
        <f>SUM(L204:L205)</f>
        <v>3942.9532799999997</v>
      </c>
      <c r="N206" s="70">
        <f t="shared" si="112"/>
        <v>1.95583</v>
      </c>
    </row>
    <row r="207" spans="1:14" s="77" customFormat="1" ht="13.5" customHeight="1" x14ac:dyDescent="0.3">
      <c r="A207" s="197"/>
      <c r="B207" s="176"/>
      <c r="C207" s="180" t="s">
        <v>72</v>
      </c>
      <c r="D207" s="181"/>
      <c r="E207" s="85">
        <f>SUM(E206,E194,E185,E203,,E197,E188,E200,E191)</f>
        <v>177</v>
      </c>
      <c r="F207" s="86"/>
      <c r="G207" s="87"/>
      <c r="H207" s="63"/>
      <c r="I207" s="127"/>
      <c r="J207" s="129">
        <f>SUM(J206,J194,J185,J203,,J197,J188,J200,J191)</f>
        <v>6839</v>
      </c>
      <c r="K207" s="139"/>
      <c r="L207" s="141">
        <f>SUM(L206,L194,L185,L203,,L197,L188,L200,L191)</f>
        <v>13375.92137</v>
      </c>
      <c r="N207" s="70">
        <f t="shared" si="112"/>
        <v>1.95583</v>
      </c>
    </row>
    <row r="208" spans="1:14" s="33" customFormat="1" ht="15.75" customHeight="1" x14ac:dyDescent="0.25">
      <c r="A208" s="197"/>
      <c r="B208" s="176" t="s">
        <v>62</v>
      </c>
      <c r="C208" s="42" t="s">
        <v>17</v>
      </c>
      <c r="D208" s="52" t="s">
        <v>10</v>
      </c>
      <c r="E208" s="43">
        <v>45</v>
      </c>
      <c r="F208" s="62"/>
      <c r="G208" s="32" t="s">
        <v>11</v>
      </c>
      <c r="H208" s="40">
        <f>E208</f>
        <v>45</v>
      </c>
      <c r="I208" s="122">
        <v>46</v>
      </c>
      <c r="J208" s="123">
        <f t="shared" ref="J208:J214" si="158">H208*I208</f>
        <v>2070</v>
      </c>
      <c r="K208" s="135">
        <f>I208*1.95583</f>
        <v>89.968180000000004</v>
      </c>
      <c r="L208" s="136">
        <f>H208*K208</f>
        <v>4048.5681</v>
      </c>
      <c r="N208" s="70">
        <f t="shared" si="112"/>
        <v>1.95583</v>
      </c>
    </row>
    <row r="209" spans="1:14" s="33" customFormat="1" ht="15.75" customHeight="1" x14ac:dyDescent="0.25">
      <c r="A209" s="197"/>
      <c r="B209" s="177"/>
      <c r="C209" s="42" t="s">
        <v>17</v>
      </c>
      <c r="D209" s="52" t="s">
        <v>12</v>
      </c>
      <c r="E209" s="43">
        <v>39</v>
      </c>
      <c r="F209" s="46"/>
      <c r="G209" s="32" t="s">
        <v>11</v>
      </c>
      <c r="H209" s="40">
        <f>E209</f>
        <v>39</v>
      </c>
      <c r="I209" s="124">
        <v>43</v>
      </c>
      <c r="J209" s="123">
        <f t="shared" si="158"/>
        <v>1677</v>
      </c>
      <c r="K209" s="135">
        <f t="shared" ref="K209:K215" si="159">I209*1.95583</f>
        <v>84.10069</v>
      </c>
      <c r="L209" s="136">
        <f t="shared" ref="L209:L215" si="160">H209*K209</f>
        <v>3279.9269100000001</v>
      </c>
      <c r="N209" s="70">
        <f t="shared" si="112"/>
        <v>1.9558300000000002</v>
      </c>
    </row>
    <row r="210" spans="1:14" s="33" customFormat="1" ht="15.75" customHeight="1" x14ac:dyDescent="0.25">
      <c r="A210" s="197"/>
      <c r="B210" s="177"/>
      <c r="C210" s="42" t="s">
        <v>17</v>
      </c>
      <c r="D210" s="53" t="s">
        <v>37</v>
      </c>
      <c r="E210" s="44">
        <v>90</v>
      </c>
      <c r="F210" s="39">
        <v>0.6</v>
      </c>
      <c r="G210" s="32" t="s">
        <v>13</v>
      </c>
      <c r="H210" s="40">
        <f>ROUND(E210/F210,0)</f>
        <v>150</v>
      </c>
      <c r="I210" s="124">
        <v>25</v>
      </c>
      <c r="J210" s="123">
        <f t="shared" si="158"/>
        <v>3750</v>
      </c>
      <c r="K210" s="135">
        <f t="shared" si="159"/>
        <v>48.89575</v>
      </c>
      <c r="L210" s="136">
        <f t="shared" si="160"/>
        <v>7334.3625000000002</v>
      </c>
      <c r="N210" s="70">
        <f t="shared" si="112"/>
        <v>1.95583</v>
      </c>
    </row>
    <row r="211" spans="1:14" s="33" customFormat="1" ht="15.75" customHeight="1" x14ac:dyDescent="0.25">
      <c r="A211" s="197"/>
      <c r="B211" s="176"/>
      <c r="C211" s="42" t="s">
        <v>17</v>
      </c>
      <c r="D211" s="53" t="s">
        <v>14</v>
      </c>
      <c r="E211" s="44">
        <v>8</v>
      </c>
      <c r="F211" s="39">
        <v>0.6</v>
      </c>
      <c r="G211" s="32" t="s">
        <v>13</v>
      </c>
      <c r="H211" s="40">
        <f>ROUND(E211/F211,0)</f>
        <v>13</v>
      </c>
      <c r="I211" s="124">
        <v>23</v>
      </c>
      <c r="J211" s="123">
        <f t="shared" si="158"/>
        <v>299</v>
      </c>
      <c r="K211" s="135">
        <f t="shared" si="159"/>
        <v>44.984090000000002</v>
      </c>
      <c r="L211" s="136">
        <f t="shared" si="160"/>
        <v>584.79317000000003</v>
      </c>
      <c r="N211" s="70">
        <f t="shared" si="112"/>
        <v>1.9558300000000002</v>
      </c>
    </row>
    <row r="212" spans="1:14" s="33" customFormat="1" ht="15.75" customHeight="1" x14ac:dyDescent="0.25">
      <c r="A212" s="197"/>
      <c r="B212" s="176"/>
      <c r="C212" s="42" t="s">
        <v>17</v>
      </c>
      <c r="D212" s="53" t="s">
        <v>15</v>
      </c>
      <c r="E212" s="44">
        <v>0</v>
      </c>
      <c r="F212" s="39">
        <v>0.6</v>
      </c>
      <c r="G212" s="32" t="s">
        <v>13</v>
      </c>
      <c r="H212" s="40">
        <f>ROUND(E212/F212,0)</f>
        <v>0</v>
      </c>
      <c r="I212" s="124">
        <v>21</v>
      </c>
      <c r="J212" s="123">
        <f t="shared" si="158"/>
        <v>0</v>
      </c>
      <c r="K212" s="135">
        <f t="shared" si="159"/>
        <v>41.072429999999997</v>
      </c>
      <c r="L212" s="136">
        <f t="shared" si="160"/>
        <v>0</v>
      </c>
      <c r="N212" s="70" t="e">
        <f t="shared" si="112"/>
        <v>#DIV/0!</v>
      </c>
    </row>
    <row r="213" spans="1:14" s="33" customFormat="1" ht="15.75" customHeight="1" x14ac:dyDescent="0.25">
      <c r="A213" s="197"/>
      <c r="B213" s="176"/>
      <c r="C213" s="42" t="s">
        <v>17</v>
      </c>
      <c r="D213" s="52" t="s">
        <v>38</v>
      </c>
      <c r="E213" s="43">
        <v>57</v>
      </c>
      <c r="F213" s="46"/>
      <c r="G213" s="32" t="s">
        <v>11</v>
      </c>
      <c r="H213" s="40">
        <f>E213</f>
        <v>57</v>
      </c>
      <c r="I213" s="124">
        <v>41</v>
      </c>
      <c r="J213" s="123">
        <f t="shared" si="158"/>
        <v>2337</v>
      </c>
      <c r="K213" s="135">
        <f t="shared" si="159"/>
        <v>80.189030000000002</v>
      </c>
      <c r="L213" s="136">
        <f t="shared" si="160"/>
        <v>4570.7747099999997</v>
      </c>
      <c r="N213" s="70">
        <f t="shared" si="112"/>
        <v>1.95583</v>
      </c>
    </row>
    <row r="214" spans="1:14" s="33" customFormat="1" ht="15.75" customHeight="1" x14ac:dyDescent="0.25">
      <c r="A214" s="197"/>
      <c r="B214" s="176"/>
      <c r="C214" s="42" t="s">
        <v>17</v>
      </c>
      <c r="D214" s="53" t="s">
        <v>28</v>
      </c>
      <c r="E214" s="44">
        <v>130</v>
      </c>
      <c r="F214" s="39">
        <v>0.6</v>
      </c>
      <c r="G214" s="32" t="s">
        <v>13</v>
      </c>
      <c r="H214" s="40">
        <f>ROUND(E214/F214,0)</f>
        <v>217</v>
      </c>
      <c r="I214" s="124">
        <v>21</v>
      </c>
      <c r="J214" s="123">
        <f t="shared" si="158"/>
        <v>4557</v>
      </c>
      <c r="K214" s="135">
        <f t="shared" si="159"/>
        <v>41.072429999999997</v>
      </c>
      <c r="L214" s="136">
        <f t="shared" si="160"/>
        <v>8912.71731</v>
      </c>
      <c r="N214" s="70">
        <f t="shared" si="112"/>
        <v>1.95583</v>
      </c>
    </row>
    <row r="215" spans="1:14" s="33" customFormat="1" ht="15.75" customHeight="1" x14ac:dyDescent="0.25">
      <c r="A215" s="197"/>
      <c r="B215" s="176"/>
      <c r="C215" s="42" t="s">
        <v>17</v>
      </c>
      <c r="D215" s="53" t="s">
        <v>16</v>
      </c>
      <c r="E215" s="44">
        <v>130</v>
      </c>
      <c r="F215" s="39">
        <v>0.55000000000000004</v>
      </c>
      <c r="G215" s="32" t="s">
        <v>13</v>
      </c>
      <c r="H215" s="40">
        <f>ROUND(E215/F215,0)</f>
        <v>236</v>
      </c>
      <c r="I215" s="124">
        <v>21</v>
      </c>
      <c r="J215" s="123">
        <f>H215*I215</f>
        <v>4956</v>
      </c>
      <c r="K215" s="135">
        <f t="shared" si="159"/>
        <v>41.072429999999997</v>
      </c>
      <c r="L215" s="136">
        <f t="shared" si="160"/>
        <v>9693.0934799999995</v>
      </c>
      <c r="N215" s="70">
        <f t="shared" si="112"/>
        <v>1.95583</v>
      </c>
    </row>
    <row r="216" spans="1:14" s="33" customFormat="1" ht="13.5" customHeight="1" x14ac:dyDescent="0.25">
      <c r="A216" s="197"/>
      <c r="B216" s="176"/>
      <c r="C216" s="178" t="s">
        <v>63</v>
      </c>
      <c r="D216" s="179"/>
      <c r="E216" s="45">
        <f>SUM(E208:E215)</f>
        <v>499</v>
      </c>
      <c r="F216" s="62"/>
      <c r="G216" s="45"/>
      <c r="H216" s="47"/>
      <c r="I216" s="125"/>
      <c r="J216" s="126">
        <f>SUM(J208:J215)</f>
        <v>19646</v>
      </c>
      <c r="K216" s="137"/>
      <c r="L216" s="138">
        <f>SUM(L208:L215)</f>
        <v>38424.236180000007</v>
      </c>
      <c r="N216" s="70">
        <f>L216/J216</f>
        <v>1.9558300000000004</v>
      </c>
    </row>
    <row r="217" spans="1:14" s="33" customFormat="1" ht="15.75" customHeight="1" x14ac:dyDescent="0.25">
      <c r="A217" s="197"/>
      <c r="B217" s="176" t="s">
        <v>64</v>
      </c>
      <c r="C217" s="42" t="s">
        <v>17</v>
      </c>
      <c r="D217" s="52" t="s">
        <v>10</v>
      </c>
      <c r="E217" s="43">
        <v>34</v>
      </c>
      <c r="F217" s="62"/>
      <c r="G217" s="32" t="s">
        <v>11</v>
      </c>
      <c r="H217" s="40">
        <f>E217</f>
        <v>34</v>
      </c>
      <c r="I217" s="122">
        <v>46</v>
      </c>
      <c r="J217" s="123">
        <f t="shared" ref="J217:J223" si="161">H217*I217</f>
        <v>1564</v>
      </c>
      <c r="K217" s="135">
        <f>I217*1.95583</f>
        <v>89.968180000000004</v>
      </c>
      <c r="L217" s="136">
        <f>H217*K217</f>
        <v>3058.9181200000003</v>
      </c>
      <c r="N217" s="70">
        <f t="shared" ref="N217:N224" si="162">L217/J217</f>
        <v>1.9558300000000002</v>
      </c>
    </row>
    <row r="218" spans="1:14" s="33" customFormat="1" ht="15.75" customHeight="1" x14ac:dyDescent="0.25">
      <c r="A218" s="197"/>
      <c r="B218" s="177"/>
      <c r="C218" s="42" t="s">
        <v>17</v>
      </c>
      <c r="D218" s="52" t="s">
        <v>12</v>
      </c>
      <c r="E218" s="43">
        <v>25</v>
      </c>
      <c r="F218" s="46"/>
      <c r="G218" s="32" t="s">
        <v>11</v>
      </c>
      <c r="H218" s="40">
        <f>E218</f>
        <v>25</v>
      </c>
      <c r="I218" s="124">
        <v>43</v>
      </c>
      <c r="J218" s="123">
        <f t="shared" si="161"/>
        <v>1075</v>
      </c>
      <c r="K218" s="135">
        <f t="shared" ref="K218:K224" si="163">I218*1.95583</f>
        <v>84.10069</v>
      </c>
      <c r="L218" s="136">
        <f t="shared" ref="L218:L224" si="164">H218*K218</f>
        <v>2102.5172499999999</v>
      </c>
      <c r="N218" s="70">
        <f t="shared" si="162"/>
        <v>1.95583</v>
      </c>
    </row>
    <row r="219" spans="1:14" s="33" customFormat="1" ht="15.75" customHeight="1" x14ac:dyDescent="0.25">
      <c r="A219" s="197"/>
      <c r="B219" s="177"/>
      <c r="C219" s="42" t="s">
        <v>17</v>
      </c>
      <c r="D219" s="53" t="s">
        <v>37</v>
      </c>
      <c r="E219" s="44">
        <v>90</v>
      </c>
      <c r="F219" s="39">
        <v>0.6</v>
      </c>
      <c r="G219" s="32" t="s">
        <v>13</v>
      </c>
      <c r="H219" s="40">
        <f>ROUND(E219/F219,0)</f>
        <v>150</v>
      </c>
      <c r="I219" s="124">
        <v>25</v>
      </c>
      <c r="J219" s="123">
        <f t="shared" si="161"/>
        <v>3750</v>
      </c>
      <c r="K219" s="135">
        <f t="shared" si="163"/>
        <v>48.89575</v>
      </c>
      <c r="L219" s="136">
        <f t="shared" si="164"/>
        <v>7334.3625000000002</v>
      </c>
      <c r="N219" s="70">
        <f t="shared" si="162"/>
        <v>1.95583</v>
      </c>
    </row>
    <row r="220" spans="1:14" s="33" customFormat="1" ht="15.75" customHeight="1" x14ac:dyDescent="0.25">
      <c r="A220" s="197"/>
      <c r="B220" s="176"/>
      <c r="C220" s="42" t="s">
        <v>17</v>
      </c>
      <c r="D220" s="53" t="s">
        <v>14</v>
      </c>
      <c r="E220" s="44">
        <v>6</v>
      </c>
      <c r="F220" s="39">
        <v>0.6</v>
      </c>
      <c r="G220" s="32" t="s">
        <v>13</v>
      </c>
      <c r="H220" s="40">
        <f>ROUND(E220/F220,0)</f>
        <v>10</v>
      </c>
      <c r="I220" s="124">
        <v>23</v>
      </c>
      <c r="J220" s="123">
        <f t="shared" si="161"/>
        <v>230</v>
      </c>
      <c r="K220" s="135">
        <f t="shared" si="163"/>
        <v>44.984090000000002</v>
      </c>
      <c r="L220" s="136">
        <f t="shared" si="164"/>
        <v>449.84090000000003</v>
      </c>
      <c r="N220" s="70">
        <f t="shared" si="162"/>
        <v>1.9558300000000002</v>
      </c>
    </row>
    <row r="221" spans="1:14" s="33" customFormat="1" ht="15.75" customHeight="1" x14ac:dyDescent="0.25">
      <c r="A221" s="197"/>
      <c r="B221" s="176"/>
      <c r="C221" s="42" t="s">
        <v>17</v>
      </c>
      <c r="D221" s="53" t="s">
        <v>15</v>
      </c>
      <c r="E221" s="44">
        <v>0</v>
      </c>
      <c r="F221" s="39">
        <v>0.6</v>
      </c>
      <c r="G221" s="32" t="s">
        <v>13</v>
      </c>
      <c r="H221" s="40">
        <f>ROUND(E221/F221,0)</f>
        <v>0</v>
      </c>
      <c r="I221" s="124">
        <v>21</v>
      </c>
      <c r="J221" s="123">
        <f t="shared" si="161"/>
        <v>0</v>
      </c>
      <c r="K221" s="135">
        <f t="shared" si="163"/>
        <v>41.072429999999997</v>
      </c>
      <c r="L221" s="136">
        <f t="shared" si="164"/>
        <v>0</v>
      </c>
      <c r="N221" s="70" t="e">
        <f t="shared" si="162"/>
        <v>#DIV/0!</v>
      </c>
    </row>
    <row r="222" spans="1:14" s="33" customFormat="1" ht="15.75" customHeight="1" x14ac:dyDescent="0.25">
      <c r="A222" s="197"/>
      <c r="B222" s="176"/>
      <c r="C222" s="42" t="s">
        <v>17</v>
      </c>
      <c r="D222" s="52" t="s">
        <v>38</v>
      </c>
      <c r="E222" s="43">
        <v>39</v>
      </c>
      <c r="F222" s="46"/>
      <c r="G222" s="32" t="s">
        <v>11</v>
      </c>
      <c r="H222" s="40">
        <f>E222</f>
        <v>39</v>
      </c>
      <c r="I222" s="124">
        <v>41</v>
      </c>
      <c r="J222" s="123">
        <f t="shared" si="161"/>
        <v>1599</v>
      </c>
      <c r="K222" s="135">
        <f t="shared" si="163"/>
        <v>80.189030000000002</v>
      </c>
      <c r="L222" s="136">
        <f t="shared" si="164"/>
        <v>3127.3721700000001</v>
      </c>
      <c r="N222" s="70">
        <f t="shared" si="162"/>
        <v>1.95583</v>
      </c>
    </row>
    <row r="223" spans="1:14" s="33" customFormat="1" ht="15.75" customHeight="1" x14ac:dyDescent="0.25">
      <c r="A223" s="197"/>
      <c r="B223" s="176"/>
      <c r="C223" s="42" t="s">
        <v>17</v>
      </c>
      <c r="D223" s="53" t="s">
        <v>28</v>
      </c>
      <c r="E223" s="44">
        <v>100</v>
      </c>
      <c r="F223" s="39">
        <v>0.6</v>
      </c>
      <c r="G223" s="32" t="s">
        <v>13</v>
      </c>
      <c r="H223" s="40">
        <f>ROUND(E223/F223,0)</f>
        <v>167</v>
      </c>
      <c r="I223" s="124">
        <v>21</v>
      </c>
      <c r="J223" s="123">
        <f t="shared" si="161"/>
        <v>3507</v>
      </c>
      <c r="K223" s="135">
        <f t="shared" si="163"/>
        <v>41.072429999999997</v>
      </c>
      <c r="L223" s="136">
        <f t="shared" si="164"/>
        <v>6859.0958099999998</v>
      </c>
      <c r="N223" s="70">
        <f t="shared" si="162"/>
        <v>1.95583</v>
      </c>
    </row>
    <row r="224" spans="1:14" s="33" customFormat="1" ht="15.75" customHeight="1" x14ac:dyDescent="0.25">
      <c r="A224" s="197"/>
      <c r="B224" s="176"/>
      <c r="C224" s="42" t="s">
        <v>17</v>
      </c>
      <c r="D224" s="53" t="s">
        <v>16</v>
      </c>
      <c r="E224" s="44">
        <v>100</v>
      </c>
      <c r="F224" s="39">
        <v>0.55000000000000004</v>
      </c>
      <c r="G224" s="32" t="s">
        <v>13</v>
      </c>
      <c r="H224" s="40">
        <f>ROUND(E224/F224,0)</f>
        <v>182</v>
      </c>
      <c r="I224" s="124">
        <v>21</v>
      </c>
      <c r="J224" s="123">
        <f>H224*I224</f>
        <v>3822</v>
      </c>
      <c r="K224" s="135">
        <f t="shared" si="163"/>
        <v>41.072429999999997</v>
      </c>
      <c r="L224" s="136">
        <f t="shared" si="164"/>
        <v>7475.1822599999996</v>
      </c>
      <c r="N224" s="70">
        <f t="shared" si="162"/>
        <v>1.95583</v>
      </c>
    </row>
    <row r="225" spans="1:14" s="33" customFormat="1" ht="13.5" customHeight="1" x14ac:dyDescent="0.25">
      <c r="A225" s="197"/>
      <c r="B225" s="176"/>
      <c r="C225" s="178" t="s">
        <v>65</v>
      </c>
      <c r="D225" s="179"/>
      <c r="E225" s="45">
        <f>SUM(E217:E224)</f>
        <v>394</v>
      </c>
      <c r="F225" s="62"/>
      <c r="G225" s="45"/>
      <c r="H225" s="47"/>
      <c r="I225" s="125"/>
      <c r="J225" s="126">
        <f>SUM(J217:J224)</f>
        <v>15547</v>
      </c>
      <c r="K225" s="137"/>
      <c r="L225" s="138">
        <f>SUM(L217:L224)</f>
        <v>30407.28901</v>
      </c>
      <c r="N225" s="70">
        <f>L225/J225</f>
        <v>1.95583</v>
      </c>
    </row>
    <row r="226" spans="1:14" s="33" customFormat="1" ht="15.75" customHeight="1" x14ac:dyDescent="0.25">
      <c r="A226" s="197"/>
      <c r="B226" s="176" t="s">
        <v>66</v>
      </c>
      <c r="C226" s="42" t="s">
        <v>17</v>
      </c>
      <c r="D226" s="52" t="s">
        <v>10</v>
      </c>
      <c r="E226" s="43">
        <v>19</v>
      </c>
      <c r="F226" s="62"/>
      <c r="G226" s="32" t="s">
        <v>11</v>
      </c>
      <c r="H226" s="40">
        <f>E226</f>
        <v>19</v>
      </c>
      <c r="I226" s="122">
        <v>46</v>
      </c>
      <c r="J226" s="123">
        <f t="shared" ref="J226:J232" si="165">H226*I226</f>
        <v>874</v>
      </c>
      <c r="K226" s="135">
        <f>I226*1.95583</f>
        <v>89.968180000000004</v>
      </c>
      <c r="L226" s="136">
        <f>H226*K226</f>
        <v>1709.3954200000001</v>
      </c>
      <c r="N226" s="70">
        <f t="shared" ref="N226:N233" si="166">L226/J226</f>
        <v>1.95583</v>
      </c>
    </row>
    <row r="227" spans="1:14" s="33" customFormat="1" ht="15.75" customHeight="1" x14ac:dyDescent="0.25">
      <c r="A227" s="197"/>
      <c r="B227" s="177"/>
      <c r="C227" s="42" t="s">
        <v>17</v>
      </c>
      <c r="D227" s="52" t="s">
        <v>12</v>
      </c>
      <c r="E227" s="43">
        <v>11</v>
      </c>
      <c r="F227" s="46"/>
      <c r="G227" s="32" t="s">
        <v>11</v>
      </c>
      <c r="H227" s="40">
        <f>E227</f>
        <v>11</v>
      </c>
      <c r="I227" s="124">
        <v>43</v>
      </c>
      <c r="J227" s="123">
        <f t="shared" si="165"/>
        <v>473</v>
      </c>
      <c r="K227" s="135">
        <f t="shared" ref="K227:K233" si="167">I227*1.95583</f>
        <v>84.10069</v>
      </c>
      <c r="L227" s="136">
        <f t="shared" ref="L227:L233" si="168">H227*K227</f>
        <v>925.10758999999996</v>
      </c>
      <c r="N227" s="70">
        <f t="shared" si="166"/>
        <v>1.95583</v>
      </c>
    </row>
    <row r="228" spans="1:14" s="33" customFormat="1" ht="15.75" customHeight="1" x14ac:dyDescent="0.25">
      <c r="A228" s="197"/>
      <c r="B228" s="177"/>
      <c r="C228" s="42" t="s">
        <v>17</v>
      </c>
      <c r="D228" s="53" t="s">
        <v>37</v>
      </c>
      <c r="E228" s="44">
        <v>50</v>
      </c>
      <c r="F228" s="39">
        <v>0.6</v>
      </c>
      <c r="G228" s="32" t="s">
        <v>13</v>
      </c>
      <c r="H228" s="40">
        <f>ROUND(E228/F228,0)</f>
        <v>83</v>
      </c>
      <c r="I228" s="124">
        <v>25</v>
      </c>
      <c r="J228" s="123">
        <f t="shared" si="165"/>
        <v>2075</v>
      </c>
      <c r="K228" s="135">
        <f t="shared" si="167"/>
        <v>48.89575</v>
      </c>
      <c r="L228" s="136">
        <f t="shared" si="168"/>
        <v>4058.3472499999998</v>
      </c>
      <c r="N228" s="70">
        <f t="shared" si="166"/>
        <v>1.95583</v>
      </c>
    </row>
    <row r="229" spans="1:14" s="33" customFormat="1" ht="15.75" customHeight="1" x14ac:dyDescent="0.25">
      <c r="A229" s="197"/>
      <c r="B229" s="176"/>
      <c r="C229" s="42" t="s">
        <v>17</v>
      </c>
      <c r="D229" s="53" t="s">
        <v>14</v>
      </c>
      <c r="E229" s="44">
        <v>1</v>
      </c>
      <c r="F229" s="39">
        <v>0.6</v>
      </c>
      <c r="G229" s="32" t="s">
        <v>13</v>
      </c>
      <c r="H229" s="40">
        <f>ROUND(E229/F229,0)</f>
        <v>2</v>
      </c>
      <c r="I229" s="124">
        <v>23</v>
      </c>
      <c r="J229" s="123">
        <f t="shared" si="165"/>
        <v>46</v>
      </c>
      <c r="K229" s="135">
        <f t="shared" si="167"/>
        <v>44.984090000000002</v>
      </c>
      <c r="L229" s="136">
        <f t="shared" si="168"/>
        <v>89.968180000000004</v>
      </c>
      <c r="N229" s="70">
        <f t="shared" si="166"/>
        <v>1.9558300000000002</v>
      </c>
    </row>
    <row r="230" spans="1:14" s="33" customFormat="1" ht="15.75" customHeight="1" x14ac:dyDescent="0.25">
      <c r="A230" s="197"/>
      <c r="B230" s="176"/>
      <c r="C230" s="42" t="s">
        <v>17</v>
      </c>
      <c r="D230" s="53" t="s">
        <v>15</v>
      </c>
      <c r="E230" s="44">
        <v>0</v>
      </c>
      <c r="F230" s="39">
        <v>0.6</v>
      </c>
      <c r="G230" s="32" t="s">
        <v>13</v>
      </c>
      <c r="H230" s="40">
        <f>ROUND(E230/F230,0)</f>
        <v>0</v>
      </c>
      <c r="I230" s="124">
        <v>21</v>
      </c>
      <c r="J230" s="123">
        <f t="shared" si="165"/>
        <v>0</v>
      </c>
      <c r="K230" s="135">
        <f t="shared" si="167"/>
        <v>41.072429999999997</v>
      </c>
      <c r="L230" s="136">
        <f t="shared" si="168"/>
        <v>0</v>
      </c>
      <c r="N230" s="70" t="e">
        <f t="shared" si="166"/>
        <v>#DIV/0!</v>
      </c>
    </row>
    <row r="231" spans="1:14" s="33" customFormat="1" ht="15.75" customHeight="1" x14ac:dyDescent="0.25">
      <c r="A231" s="197"/>
      <c r="B231" s="176"/>
      <c r="C231" s="42" t="s">
        <v>17</v>
      </c>
      <c r="D231" s="52" t="s">
        <v>38</v>
      </c>
      <c r="E231" s="43">
        <v>26</v>
      </c>
      <c r="F231" s="46"/>
      <c r="G231" s="32" t="s">
        <v>11</v>
      </c>
      <c r="H231" s="40">
        <f>E231</f>
        <v>26</v>
      </c>
      <c r="I231" s="124">
        <v>41</v>
      </c>
      <c r="J231" s="123">
        <f t="shared" si="165"/>
        <v>1066</v>
      </c>
      <c r="K231" s="135">
        <f t="shared" si="167"/>
        <v>80.189030000000002</v>
      </c>
      <c r="L231" s="136">
        <f t="shared" si="168"/>
        <v>2084.9147800000001</v>
      </c>
      <c r="N231" s="70">
        <f t="shared" si="166"/>
        <v>1.95583</v>
      </c>
    </row>
    <row r="232" spans="1:14" s="33" customFormat="1" ht="15.75" customHeight="1" x14ac:dyDescent="0.25">
      <c r="A232" s="197"/>
      <c r="B232" s="176"/>
      <c r="C232" s="42" t="s">
        <v>17</v>
      </c>
      <c r="D232" s="53" t="s">
        <v>28</v>
      </c>
      <c r="E232" s="44">
        <v>95</v>
      </c>
      <c r="F232" s="39">
        <v>0.6</v>
      </c>
      <c r="G232" s="32" t="s">
        <v>13</v>
      </c>
      <c r="H232" s="40">
        <f>ROUND(E232/F232,0)</f>
        <v>158</v>
      </c>
      <c r="I232" s="124">
        <v>21</v>
      </c>
      <c r="J232" s="123">
        <f t="shared" si="165"/>
        <v>3318</v>
      </c>
      <c r="K232" s="135">
        <f t="shared" si="167"/>
        <v>41.072429999999997</v>
      </c>
      <c r="L232" s="136">
        <f t="shared" si="168"/>
        <v>6489.4439399999992</v>
      </c>
      <c r="N232" s="70">
        <f t="shared" si="166"/>
        <v>1.9558299999999997</v>
      </c>
    </row>
    <row r="233" spans="1:14" s="33" customFormat="1" ht="15.75" customHeight="1" x14ac:dyDescent="0.25">
      <c r="A233" s="197"/>
      <c r="B233" s="176"/>
      <c r="C233" s="42" t="s">
        <v>17</v>
      </c>
      <c r="D233" s="53" t="s">
        <v>16</v>
      </c>
      <c r="E233" s="44">
        <v>95</v>
      </c>
      <c r="F233" s="39">
        <v>0.55000000000000004</v>
      </c>
      <c r="G233" s="32" t="s">
        <v>13</v>
      </c>
      <c r="H233" s="40">
        <f>ROUND(E233/F233,0)</f>
        <v>173</v>
      </c>
      <c r="I233" s="124">
        <v>21</v>
      </c>
      <c r="J233" s="123">
        <f>H233*I233</f>
        <v>3633</v>
      </c>
      <c r="K233" s="135">
        <f t="shared" si="167"/>
        <v>41.072429999999997</v>
      </c>
      <c r="L233" s="136">
        <f t="shared" si="168"/>
        <v>7105.5303899999999</v>
      </c>
      <c r="N233" s="70">
        <f t="shared" si="166"/>
        <v>1.95583</v>
      </c>
    </row>
    <row r="234" spans="1:14" s="33" customFormat="1" ht="13.5" customHeight="1" x14ac:dyDescent="0.25">
      <c r="A234" s="197"/>
      <c r="B234" s="176"/>
      <c r="C234" s="178" t="s">
        <v>67</v>
      </c>
      <c r="D234" s="179"/>
      <c r="E234" s="45">
        <f>SUM(E226:E233)</f>
        <v>297</v>
      </c>
      <c r="F234" s="62"/>
      <c r="G234" s="45"/>
      <c r="H234" s="47"/>
      <c r="I234" s="125"/>
      <c r="J234" s="126">
        <f>SUM(J226:J233)</f>
        <v>11485</v>
      </c>
      <c r="K234" s="137"/>
      <c r="L234" s="138">
        <f>SUM(L226:L233)</f>
        <v>22462.707549999999</v>
      </c>
      <c r="N234" s="70">
        <f>L234/J234</f>
        <v>1.95583</v>
      </c>
    </row>
    <row r="235" spans="1:14" s="77" customFormat="1" ht="15.75" customHeight="1" x14ac:dyDescent="0.25">
      <c r="A235" s="197"/>
      <c r="B235" s="176" t="s">
        <v>68</v>
      </c>
      <c r="C235" s="71" t="s">
        <v>17</v>
      </c>
      <c r="D235" s="72" t="s">
        <v>10</v>
      </c>
      <c r="E235" s="73">
        <v>12</v>
      </c>
      <c r="F235" s="74"/>
      <c r="G235" s="75" t="s">
        <v>11</v>
      </c>
      <c r="H235" s="76">
        <f>E235</f>
        <v>12</v>
      </c>
      <c r="I235" s="122">
        <v>46</v>
      </c>
      <c r="J235" s="123">
        <f t="shared" ref="J235:J236" si="169">H235*I235</f>
        <v>552</v>
      </c>
      <c r="K235" s="135">
        <f t="shared" ref="K235:K236" si="170">I235*1.95583</f>
        <v>89.968180000000004</v>
      </c>
      <c r="L235" s="136">
        <f t="shared" ref="L235:L236" si="171">H235*K235</f>
        <v>1079.61816</v>
      </c>
      <c r="N235" s="70">
        <f t="shared" ref="N235:N259" si="172">L235/J235</f>
        <v>1.95583</v>
      </c>
    </row>
    <row r="236" spans="1:14" s="77" customFormat="1" ht="15.75" customHeight="1" x14ac:dyDescent="0.25">
      <c r="A236" s="197"/>
      <c r="B236" s="176"/>
      <c r="C236" s="71" t="s">
        <v>70</v>
      </c>
      <c r="D236" s="72" t="s">
        <v>10</v>
      </c>
      <c r="E236" s="73">
        <v>1</v>
      </c>
      <c r="F236" s="74"/>
      <c r="G236" s="78" t="s">
        <v>11</v>
      </c>
      <c r="H236" s="79">
        <f>E236</f>
        <v>1</v>
      </c>
      <c r="I236" s="122">
        <v>68</v>
      </c>
      <c r="J236" s="123">
        <f t="shared" si="169"/>
        <v>68</v>
      </c>
      <c r="K236" s="135">
        <f t="shared" si="170"/>
        <v>132.99644000000001</v>
      </c>
      <c r="L236" s="136">
        <f t="shared" si="171"/>
        <v>132.99644000000001</v>
      </c>
      <c r="N236" s="70">
        <f t="shared" si="172"/>
        <v>1.9558300000000002</v>
      </c>
    </row>
    <row r="237" spans="1:14" s="77" customFormat="1" ht="12.75" customHeight="1" x14ac:dyDescent="0.25">
      <c r="A237" s="197"/>
      <c r="B237" s="176"/>
      <c r="C237" s="80"/>
      <c r="D237" s="81" t="s">
        <v>25</v>
      </c>
      <c r="E237" s="73">
        <f>SUM(E235:E236)</f>
        <v>13</v>
      </c>
      <c r="F237" s="74"/>
      <c r="G237" s="78"/>
      <c r="H237" s="82">
        <f>SUM(H235:H236)</f>
        <v>13</v>
      </c>
      <c r="I237" s="127"/>
      <c r="J237" s="128">
        <f>SUM(J235:J236)</f>
        <v>620</v>
      </c>
      <c r="K237" s="139"/>
      <c r="L237" s="140">
        <f>SUM(L235:L236)</f>
        <v>1212.6145999999999</v>
      </c>
      <c r="N237" s="70">
        <f t="shared" si="172"/>
        <v>1.9558299999999997</v>
      </c>
    </row>
    <row r="238" spans="1:14" s="77" customFormat="1" ht="15.75" customHeight="1" x14ac:dyDescent="0.25">
      <c r="A238" s="197"/>
      <c r="B238" s="176"/>
      <c r="C238" s="71" t="s">
        <v>17</v>
      </c>
      <c r="D238" s="72" t="s">
        <v>12</v>
      </c>
      <c r="E238" s="73">
        <v>11</v>
      </c>
      <c r="F238" s="74"/>
      <c r="G238" s="78" t="s">
        <v>11</v>
      </c>
      <c r="H238" s="79">
        <f>E238</f>
        <v>11</v>
      </c>
      <c r="I238" s="122">
        <v>43</v>
      </c>
      <c r="J238" s="123">
        <f t="shared" ref="J238:J239" si="173">H238*I238</f>
        <v>473</v>
      </c>
      <c r="K238" s="135">
        <f>I238*1.95583</f>
        <v>84.10069</v>
      </c>
      <c r="L238" s="136">
        <f>H238*K238</f>
        <v>925.10758999999996</v>
      </c>
      <c r="N238" s="70">
        <f t="shared" si="172"/>
        <v>1.95583</v>
      </c>
    </row>
    <row r="239" spans="1:14" s="77" customFormat="1" ht="15.75" customHeight="1" x14ac:dyDescent="0.25">
      <c r="A239" s="197"/>
      <c r="B239" s="176"/>
      <c r="C239" s="71" t="s">
        <v>70</v>
      </c>
      <c r="D239" s="72" t="s">
        <v>12</v>
      </c>
      <c r="E239" s="73">
        <v>2</v>
      </c>
      <c r="F239" s="74"/>
      <c r="G239" s="78" t="s">
        <v>11</v>
      </c>
      <c r="H239" s="79">
        <f>E239</f>
        <v>2</v>
      </c>
      <c r="I239" s="122">
        <v>55</v>
      </c>
      <c r="J239" s="123">
        <f t="shared" si="173"/>
        <v>110</v>
      </c>
      <c r="K239" s="135">
        <f t="shared" ref="K239" si="174">I239*1.95583</f>
        <v>107.57065</v>
      </c>
      <c r="L239" s="136">
        <f t="shared" ref="L239" si="175">H239*K239</f>
        <v>215.1413</v>
      </c>
      <c r="N239" s="70">
        <f t="shared" si="172"/>
        <v>1.95583</v>
      </c>
    </row>
    <row r="240" spans="1:14" s="77" customFormat="1" ht="12.75" customHeight="1" x14ac:dyDescent="0.25">
      <c r="A240" s="197"/>
      <c r="B240" s="176"/>
      <c r="C240" s="80"/>
      <c r="D240" s="81" t="s">
        <v>25</v>
      </c>
      <c r="E240" s="73">
        <f>SUM(E238:E239)</f>
        <v>13</v>
      </c>
      <c r="F240" s="74"/>
      <c r="G240" s="78"/>
      <c r="H240" s="82">
        <f>SUM(H238:H239)</f>
        <v>13</v>
      </c>
      <c r="I240" s="127"/>
      <c r="J240" s="128">
        <f>SUM(J238:J239)</f>
        <v>583</v>
      </c>
      <c r="K240" s="139"/>
      <c r="L240" s="140">
        <f>SUM(L238:L239)</f>
        <v>1140.2488899999998</v>
      </c>
      <c r="N240" s="70">
        <f t="shared" si="172"/>
        <v>1.9558299999999997</v>
      </c>
    </row>
    <row r="241" spans="1:14" s="77" customFormat="1" ht="15.75" customHeight="1" x14ac:dyDescent="0.25">
      <c r="A241" s="197"/>
      <c r="B241" s="176"/>
      <c r="C241" s="71" t="s">
        <v>17</v>
      </c>
      <c r="D241" s="83" t="s">
        <v>37</v>
      </c>
      <c r="E241" s="73">
        <v>45</v>
      </c>
      <c r="F241" s="84">
        <v>0.6</v>
      </c>
      <c r="G241" s="78" t="s">
        <v>13</v>
      </c>
      <c r="H241" s="79">
        <f>ROUND(E241/F241,0)</f>
        <v>75</v>
      </c>
      <c r="I241" s="122">
        <v>25</v>
      </c>
      <c r="J241" s="123">
        <f t="shared" ref="J241:J242" si="176">H241*I241</f>
        <v>1875</v>
      </c>
      <c r="K241" s="135">
        <f t="shared" ref="K241:K242" si="177">I241*1.95583</f>
        <v>48.89575</v>
      </c>
      <c r="L241" s="136">
        <f t="shared" ref="L241:L242" si="178">H241*K241</f>
        <v>3667.1812500000001</v>
      </c>
      <c r="N241" s="70">
        <f t="shared" si="172"/>
        <v>1.95583</v>
      </c>
    </row>
    <row r="242" spans="1:14" s="77" customFormat="1" ht="15.75" customHeight="1" x14ac:dyDescent="0.25">
      <c r="A242" s="197"/>
      <c r="B242" s="176"/>
      <c r="C242" s="71" t="s">
        <v>70</v>
      </c>
      <c r="D242" s="83" t="s">
        <v>37</v>
      </c>
      <c r="E242" s="73">
        <v>5</v>
      </c>
      <c r="F242" s="84">
        <v>0.6</v>
      </c>
      <c r="G242" s="78" t="s">
        <v>13</v>
      </c>
      <c r="H242" s="79">
        <f>ROUND(E242/F242,0)</f>
        <v>8</v>
      </c>
      <c r="I242" s="122">
        <v>25</v>
      </c>
      <c r="J242" s="123">
        <f t="shared" si="176"/>
        <v>200</v>
      </c>
      <c r="K242" s="135">
        <f t="shared" si="177"/>
        <v>48.89575</v>
      </c>
      <c r="L242" s="136">
        <f t="shared" si="178"/>
        <v>391.166</v>
      </c>
      <c r="N242" s="70">
        <f t="shared" si="172"/>
        <v>1.95583</v>
      </c>
    </row>
    <row r="243" spans="1:14" s="77" customFormat="1" ht="12.75" customHeight="1" x14ac:dyDescent="0.25">
      <c r="A243" s="197"/>
      <c r="B243" s="176"/>
      <c r="C243" s="80"/>
      <c r="D243" s="81" t="s">
        <v>25</v>
      </c>
      <c r="E243" s="73">
        <f>SUM(E241:E242)</f>
        <v>50</v>
      </c>
      <c r="F243" s="84"/>
      <c r="G243" s="78"/>
      <c r="H243" s="82">
        <f>SUM(H241:H242)</f>
        <v>83</v>
      </c>
      <c r="I243" s="127"/>
      <c r="J243" s="128">
        <f>SUM(J241:J242)</f>
        <v>2075</v>
      </c>
      <c r="K243" s="139"/>
      <c r="L243" s="140">
        <f>SUM(L241:L242)</f>
        <v>4058.3472500000003</v>
      </c>
      <c r="N243" s="70">
        <f t="shared" si="172"/>
        <v>1.9558300000000002</v>
      </c>
    </row>
    <row r="244" spans="1:14" s="77" customFormat="1" ht="15.75" customHeight="1" x14ac:dyDescent="0.25">
      <c r="A244" s="197"/>
      <c r="B244" s="176"/>
      <c r="C244" s="71" t="s">
        <v>17</v>
      </c>
      <c r="D244" s="83" t="s">
        <v>14</v>
      </c>
      <c r="E244" s="73">
        <v>4</v>
      </c>
      <c r="F244" s="84">
        <v>0.6</v>
      </c>
      <c r="G244" s="78" t="s">
        <v>13</v>
      </c>
      <c r="H244" s="79">
        <f>ROUND(E244/F244,0)</f>
        <v>7</v>
      </c>
      <c r="I244" s="122">
        <v>23</v>
      </c>
      <c r="J244" s="123">
        <f t="shared" ref="J244:J245" si="179">H244*I244</f>
        <v>161</v>
      </c>
      <c r="K244" s="135">
        <f t="shared" ref="K244:K245" si="180">I244*1.95583</f>
        <v>44.984090000000002</v>
      </c>
      <c r="L244" s="136">
        <f t="shared" ref="L244:L245" si="181">H244*K244</f>
        <v>314.88863000000003</v>
      </c>
      <c r="N244" s="70">
        <f t="shared" si="172"/>
        <v>1.9558300000000002</v>
      </c>
    </row>
    <row r="245" spans="1:14" s="77" customFormat="1" ht="15.75" customHeight="1" x14ac:dyDescent="0.25">
      <c r="A245" s="197"/>
      <c r="B245" s="176"/>
      <c r="C245" s="71" t="s">
        <v>70</v>
      </c>
      <c r="D245" s="83" t="s">
        <v>14</v>
      </c>
      <c r="E245" s="73">
        <v>1</v>
      </c>
      <c r="F245" s="84">
        <v>0.6</v>
      </c>
      <c r="G245" s="78" t="s">
        <v>13</v>
      </c>
      <c r="H245" s="79">
        <f>ROUND(E245/F245,0)</f>
        <v>2</v>
      </c>
      <c r="I245" s="122">
        <v>23</v>
      </c>
      <c r="J245" s="123">
        <f t="shared" si="179"/>
        <v>46</v>
      </c>
      <c r="K245" s="135">
        <f t="shared" si="180"/>
        <v>44.984090000000002</v>
      </c>
      <c r="L245" s="136">
        <f t="shared" si="181"/>
        <v>89.968180000000004</v>
      </c>
      <c r="N245" s="70">
        <f t="shared" si="172"/>
        <v>1.9558300000000002</v>
      </c>
    </row>
    <row r="246" spans="1:14" s="77" customFormat="1" ht="12.75" customHeight="1" x14ac:dyDescent="0.25">
      <c r="A246" s="197"/>
      <c r="B246" s="176"/>
      <c r="C246" s="80"/>
      <c r="D246" s="81" t="s">
        <v>25</v>
      </c>
      <c r="E246" s="73">
        <f>SUM(E244:E245)</f>
        <v>5</v>
      </c>
      <c r="F246" s="84"/>
      <c r="G246" s="78"/>
      <c r="H246" s="82">
        <f>SUM(H244:H245)</f>
        <v>9</v>
      </c>
      <c r="I246" s="127"/>
      <c r="J246" s="128">
        <f>SUM(J244:J245)</f>
        <v>207</v>
      </c>
      <c r="K246" s="139"/>
      <c r="L246" s="140">
        <f>SUM(L244:L245)</f>
        <v>404.85681000000005</v>
      </c>
      <c r="N246" s="70">
        <f t="shared" si="172"/>
        <v>1.9558300000000002</v>
      </c>
    </row>
    <row r="247" spans="1:14" s="77" customFormat="1" ht="15.75" customHeight="1" x14ac:dyDescent="0.25">
      <c r="A247" s="197"/>
      <c r="B247" s="176"/>
      <c r="C247" s="71" t="s">
        <v>17</v>
      </c>
      <c r="D247" s="83" t="s">
        <v>15</v>
      </c>
      <c r="E247" s="73">
        <v>0</v>
      </c>
      <c r="F247" s="84">
        <v>0.6</v>
      </c>
      <c r="G247" s="78" t="s">
        <v>13</v>
      </c>
      <c r="H247" s="79">
        <f>ROUND(E247/F247,0)</f>
        <v>0</v>
      </c>
      <c r="I247" s="122">
        <v>21</v>
      </c>
      <c r="J247" s="123">
        <f t="shared" ref="J247:J248" si="182">H247*I247</f>
        <v>0</v>
      </c>
      <c r="K247" s="135">
        <f t="shared" ref="K247:K248" si="183">I247*1.95583</f>
        <v>41.072429999999997</v>
      </c>
      <c r="L247" s="136">
        <f t="shared" ref="L247:L248" si="184">H247*K247</f>
        <v>0</v>
      </c>
      <c r="N247" s="70" t="e">
        <f t="shared" si="172"/>
        <v>#DIV/0!</v>
      </c>
    </row>
    <row r="248" spans="1:14" s="77" customFormat="1" ht="15.75" customHeight="1" x14ac:dyDescent="0.25">
      <c r="A248" s="197"/>
      <c r="B248" s="176"/>
      <c r="C248" s="71" t="s">
        <v>70</v>
      </c>
      <c r="D248" s="83" t="s">
        <v>15</v>
      </c>
      <c r="E248" s="73">
        <v>0</v>
      </c>
      <c r="F248" s="84">
        <v>0.6</v>
      </c>
      <c r="G248" s="78" t="s">
        <v>13</v>
      </c>
      <c r="H248" s="79">
        <f>ROUND(E248/F248,0)</f>
        <v>0</v>
      </c>
      <c r="I248" s="122">
        <v>21</v>
      </c>
      <c r="J248" s="123">
        <f t="shared" si="182"/>
        <v>0</v>
      </c>
      <c r="K248" s="135">
        <f t="shared" si="183"/>
        <v>41.072429999999997</v>
      </c>
      <c r="L248" s="136">
        <f t="shared" si="184"/>
        <v>0</v>
      </c>
      <c r="N248" s="70" t="e">
        <f t="shared" si="172"/>
        <v>#DIV/0!</v>
      </c>
    </row>
    <row r="249" spans="1:14" s="77" customFormat="1" ht="12.75" customHeight="1" x14ac:dyDescent="0.25">
      <c r="A249" s="197"/>
      <c r="B249" s="176"/>
      <c r="C249" s="80"/>
      <c r="D249" s="81" t="s">
        <v>25</v>
      </c>
      <c r="E249" s="73">
        <f>SUM(E247:E248)</f>
        <v>0</v>
      </c>
      <c r="F249" s="84"/>
      <c r="G249" s="78"/>
      <c r="H249" s="82">
        <f>SUM(H247:H248)</f>
        <v>0</v>
      </c>
      <c r="I249" s="127"/>
      <c r="J249" s="128">
        <f>SUM(J247:J248)</f>
        <v>0</v>
      </c>
      <c r="K249" s="139"/>
      <c r="L249" s="140">
        <f>SUM(L247:L248)</f>
        <v>0</v>
      </c>
      <c r="N249" s="70" t="e">
        <f t="shared" si="172"/>
        <v>#DIV/0!</v>
      </c>
    </row>
    <row r="250" spans="1:14" s="77" customFormat="1" ht="15.75" customHeight="1" x14ac:dyDescent="0.25">
      <c r="A250" s="197"/>
      <c r="B250" s="176"/>
      <c r="C250" s="71" t="s">
        <v>17</v>
      </c>
      <c r="D250" s="72" t="s">
        <v>38</v>
      </c>
      <c r="E250" s="73">
        <v>37</v>
      </c>
      <c r="F250" s="74"/>
      <c r="G250" s="78" t="s">
        <v>11</v>
      </c>
      <c r="H250" s="79">
        <f>E250</f>
        <v>37</v>
      </c>
      <c r="I250" s="122">
        <v>41</v>
      </c>
      <c r="J250" s="123">
        <f t="shared" ref="J250:J251" si="185">H250*I250</f>
        <v>1517</v>
      </c>
      <c r="K250" s="135">
        <f t="shared" ref="K250:K251" si="186">I250*1.95583</f>
        <v>80.189030000000002</v>
      </c>
      <c r="L250" s="136">
        <f t="shared" ref="L250:L251" si="187">H250*K250</f>
        <v>2966.9941100000001</v>
      </c>
      <c r="N250" s="70">
        <f t="shared" si="172"/>
        <v>1.95583</v>
      </c>
    </row>
    <row r="251" spans="1:14" s="77" customFormat="1" ht="15.75" customHeight="1" x14ac:dyDescent="0.25">
      <c r="A251" s="197"/>
      <c r="B251" s="176"/>
      <c r="C251" s="71" t="s">
        <v>70</v>
      </c>
      <c r="D251" s="72" t="s">
        <v>38</v>
      </c>
      <c r="E251" s="73">
        <v>9</v>
      </c>
      <c r="F251" s="74"/>
      <c r="G251" s="78" t="s">
        <v>11</v>
      </c>
      <c r="H251" s="79">
        <f>E251</f>
        <v>9</v>
      </c>
      <c r="I251" s="122">
        <v>43</v>
      </c>
      <c r="J251" s="123">
        <f t="shared" si="185"/>
        <v>387</v>
      </c>
      <c r="K251" s="135">
        <f t="shared" si="186"/>
        <v>84.10069</v>
      </c>
      <c r="L251" s="136">
        <f t="shared" si="187"/>
        <v>756.90620999999999</v>
      </c>
      <c r="N251" s="70">
        <f t="shared" si="172"/>
        <v>1.95583</v>
      </c>
    </row>
    <row r="252" spans="1:14" s="77" customFormat="1" ht="12.75" customHeight="1" x14ac:dyDescent="0.25">
      <c r="A252" s="197"/>
      <c r="B252" s="176"/>
      <c r="C252" s="80"/>
      <c r="D252" s="81" t="s">
        <v>25</v>
      </c>
      <c r="E252" s="73">
        <f>SUM(E250:E251)</f>
        <v>46</v>
      </c>
      <c r="F252" s="74"/>
      <c r="G252" s="78"/>
      <c r="H252" s="82">
        <f>SUM(H250:H251)</f>
        <v>46</v>
      </c>
      <c r="I252" s="127"/>
      <c r="J252" s="128">
        <f>SUM(J250:J251)</f>
        <v>1904</v>
      </c>
      <c r="K252" s="139"/>
      <c r="L252" s="140">
        <f>SUM(L250:L251)</f>
        <v>3723.9003200000002</v>
      </c>
      <c r="N252" s="70">
        <f t="shared" si="172"/>
        <v>1.9558300000000002</v>
      </c>
    </row>
    <row r="253" spans="1:14" s="77" customFormat="1" ht="15.75" customHeight="1" x14ac:dyDescent="0.25">
      <c r="A253" s="197"/>
      <c r="B253" s="176"/>
      <c r="C253" s="71" t="s">
        <v>17</v>
      </c>
      <c r="D253" s="83" t="s">
        <v>28</v>
      </c>
      <c r="E253" s="73">
        <v>115</v>
      </c>
      <c r="F253" s="84">
        <v>0.6</v>
      </c>
      <c r="G253" s="78" t="s">
        <v>13</v>
      </c>
      <c r="H253" s="79">
        <f>ROUND(E253/F253,0)</f>
        <v>192</v>
      </c>
      <c r="I253" s="122">
        <v>21</v>
      </c>
      <c r="J253" s="123">
        <f t="shared" ref="J253:J254" si="188">H253*I253</f>
        <v>4032</v>
      </c>
      <c r="K253" s="135">
        <f t="shared" ref="K253:K254" si="189">I253*1.95583</f>
        <v>41.072429999999997</v>
      </c>
      <c r="L253" s="136">
        <f t="shared" ref="L253:L254" si="190">H253*K253</f>
        <v>7885.9065599999994</v>
      </c>
      <c r="N253" s="70">
        <f t="shared" si="172"/>
        <v>1.95583</v>
      </c>
    </row>
    <row r="254" spans="1:14" s="77" customFormat="1" ht="15.75" customHeight="1" x14ac:dyDescent="0.25">
      <c r="A254" s="197"/>
      <c r="B254" s="176"/>
      <c r="C254" s="71" t="s">
        <v>70</v>
      </c>
      <c r="D254" s="83" t="s">
        <v>28</v>
      </c>
      <c r="E254" s="73">
        <v>25</v>
      </c>
      <c r="F254" s="84">
        <v>0.6</v>
      </c>
      <c r="G254" s="78" t="s">
        <v>13</v>
      </c>
      <c r="H254" s="79">
        <f>ROUND(E254/F254,0)</f>
        <v>42</v>
      </c>
      <c r="I254" s="122">
        <v>21</v>
      </c>
      <c r="J254" s="123">
        <f t="shared" si="188"/>
        <v>882</v>
      </c>
      <c r="K254" s="135">
        <f t="shared" si="189"/>
        <v>41.072429999999997</v>
      </c>
      <c r="L254" s="136">
        <f t="shared" si="190"/>
        <v>1725.0420599999998</v>
      </c>
      <c r="N254" s="70">
        <f t="shared" si="172"/>
        <v>1.9558299999999997</v>
      </c>
    </row>
    <row r="255" spans="1:14" s="77" customFormat="1" ht="12.75" customHeight="1" x14ac:dyDescent="0.25">
      <c r="A255" s="197"/>
      <c r="B255" s="176"/>
      <c r="C255" s="80"/>
      <c r="D255" s="81" t="s">
        <v>25</v>
      </c>
      <c r="E255" s="73">
        <f>SUM(E253:E254)</f>
        <v>140</v>
      </c>
      <c r="F255" s="84"/>
      <c r="G255" s="78"/>
      <c r="H255" s="82">
        <f>SUM(H253:H254)</f>
        <v>234</v>
      </c>
      <c r="I255" s="127"/>
      <c r="J255" s="128">
        <f>SUM(J253:J254)</f>
        <v>4914</v>
      </c>
      <c r="K255" s="139"/>
      <c r="L255" s="140">
        <f>SUM(L253:L254)</f>
        <v>9610.9486199999992</v>
      </c>
      <c r="N255" s="70">
        <f t="shared" si="172"/>
        <v>1.9558299999999997</v>
      </c>
    </row>
    <row r="256" spans="1:14" s="77" customFormat="1" ht="15.75" customHeight="1" x14ac:dyDescent="0.25">
      <c r="A256" s="197"/>
      <c r="B256" s="176"/>
      <c r="C256" s="71" t="s">
        <v>17</v>
      </c>
      <c r="D256" s="83" t="s">
        <v>16</v>
      </c>
      <c r="E256" s="73">
        <v>115</v>
      </c>
      <c r="F256" s="84">
        <v>0.55000000000000004</v>
      </c>
      <c r="G256" s="78" t="s">
        <v>13</v>
      </c>
      <c r="H256" s="79">
        <f>ROUND(E256/F256,0)</f>
        <v>209</v>
      </c>
      <c r="I256" s="122">
        <v>21</v>
      </c>
      <c r="J256" s="123">
        <f t="shared" ref="J256:J257" si="191">H256*I256</f>
        <v>4389</v>
      </c>
      <c r="K256" s="135">
        <f t="shared" ref="K256:K257" si="192">I256*1.95583</f>
        <v>41.072429999999997</v>
      </c>
      <c r="L256" s="136">
        <f t="shared" ref="L256:L257" si="193">H256*K256</f>
        <v>8584.1378699999987</v>
      </c>
      <c r="N256" s="70">
        <f t="shared" si="172"/>
        <v>1.9558299999999997</v>
      </c>
    </row>
    <row r="257" spans="1:16" s="77" customFormat="1" ht="15.75" customHeight="1" x14ac:dyDescent="0.25">
      <c r="A257" s="197"/>
      <c r="B257" s="176"/>
      <c r="C257" s="71" t="s">
        <v>70</v>
      </c>
      <c r="D257" s="83" t="s">
        <v>16</v>
      </c>
      <c r="E257" s="73">
        <v>25</v>
      </c>
      <c r="F257" s="84">
        <v>0.55000000000000004</v>
      </c>
      <c r="G257" s="78" t="s">
        <v>13</v>
      </c>
      <c r="H257" s="79">
        <f>ROUND(E257/F257,0)</f>
        <v>45</v>
      </c>
      <c r="I257" s="122">
        <v>21</v>
      </c>
      <c r="J257" s="123">
        <f t="shared" si="191"/>
        <v>945</v>
      </c>
      <c r="K257" s="135">
        <f t="shared" si="192"/>
        <v>41.072429999999997</v>
      </c>
      <c r="L257" s="136">
        <f t="shared" si="193"/>
        <v>1848.2593499999998</v>
      </c>
      <c r="N257" s="70">
        <f t="shared" si="172"/>
        <v>1.9558299999999997</v>
      </c>
    </row>
    <row r="258" spans="1:16" s="77" customFormat="1" ht="12.75" customHeight="1" x14ac:dyDescent="0.25">
      <c r="A258" s="197"/>
      <c r="B258" s="176"/>
      <c r="C258" s="80"/>
      <c r="D258" s="81" t="s">
        <v>25</v>
      </c>
      <c r="E258" s="73">
        <f>SUM(E256:E257)</f>
        <v>140</v>
      </c>
      <c r="F258" s="74"/>
      <c r="G258" s="78"/>
      <c r="H258" s="82">
        <f>SUM(H256:H257)</f>
        <v>254</v>
      </c>
      <c r="I258" s="127"/>
      <c r="J258" s="128">
        <f>SUM(J256:J257)</f>
        <v>5334</v>
      </c>
      <c r="K258" s="139"/>
      <c r="L258" s="140">
        <f>SUM(L256:L257)</f>
        <v>10432.397219999999</v>
      </c>
      <c r="N258" s="70">
        <f t="shared" si="172"/>
        <v>1.9558299999999997</v>
      </c>
    </row>
    <row r="259" spans="1:16" s="77" customFormat="1" ht="13.5" customHeight="1" thickBot="1" x14ac:dyDescent="0.35">
      <c r="A259" s="197"/>
      <c r="B259" s="176"/>
      <c r="C259" s="180" t="s">
        <v>69</v>
      </c>
      <c r="D259" s="181"/>
      <c r="E259" s="85">
        <f>SUM(E258,E246,E237,E255,,E249,E240,E252,E243)</f>
        <v>407</v>
      </c>
      <c r="F259" s="86"/>
      <c r="G259" s="87"/>
      <c r="H259" s="63"/>
      <c r="I259" s="127"/>
      <c r="J259" s="129">
        <f>SUM(J258,J246,J237,J255,,J249,J240,J252,J243)</f>
        <v>15637</v>
      </c>
      <c r="K259" s="139"/>
      <c r="L259" s="141">
        <f>SUM(L258,L246,L237,L255,,L249,L240,L252,L243)</f>
        <v>30583.313709999995</v>
      </c>
      <c r="N259" s="70">
        <f t="shared" si="172"/>
        <v>1.9558299999999997</v>
      </c>
    </row>
    <row r="260" spans="1:16" s="20" customFormat="1" ht="13.5" customHeight="1" thickBot="1" x14ac:dyDescent="0.35">
      <c r="A260" s="198"/>
      <c r="B260" s="173" t="s">
        <v>74</v>
      </c>
      <c r="C260" s="174"/>
      <c r="D260" s="175"/>
      <c r="E260" s="21">
        <f>E259+E234+E225+E216+E207+E182+E157+E124+E91+E58+E25+E16</f>
        <v>3345</v>
      </c>
      <c r="F260" s="22"/>
      <c r="G260" s="58"/>
      <c r="H260" s="59"/>
      <c r="I260" s="130"/>
      <c r="J260" s="131">
        <f>J259+J234+J225+J216+J207+J182+J157+J124+J91+J58+J25+J16</f>
        <v>130461</v>
      </c>
      <c r="K260" s="142"/>
      <c r="L260" s="143">
        <f>L259+L234+L225+L216+L207+L182+L157+L124+L91+L58+L25+L16</f>
        <v>255159.53762999998</v>
      </c>
      <c r="M260" s="33"/>
      <c r="N260" s="70">
        <f t="shared" ref="N260" si="194">L260/J260</f>
        <v>1.9558299999999997</v>
      </c>
      <c r="O260" s="33"/>
    </row>
    <row r="261" spans="1:16" s="3" customFormat="1" ht="15" customHeight="1" x14ac:dyDescent="0.3">
      <c r="A261" s="2"/>
      <c r="B261" s="2"/>
      <c r="C261" s="2"/>
      <c r="D261" s="2"/>
      <c r="E261" s="12"/>
      <c r="F261" s="12"/>
      <c r="G261" s="12"/>
      <c r="H261" s="10"/>
      <c r="I261" s="34"/>
      <c r="J261" s="38"/>
      <c r="K261" s="34"/>
      <c r="L261" s="38"/>
      <c r="M261" s="1"/>
      <c r="N261" s="3">
        <f>J260/E260</f>
        <v>39.001793721973094</v>
      </c>
      <c r="O261" s="3">
        <f>L260/E260</f>
        <v>76.280878215246631</v>
      </c>
    </row>
    <row r="262" spans="1:16" x14ac:dyDescent="0.3">
      <c r="A262" s="11"/>
      <c r="B262" s="11"/>
      <c r="C262" s="11"/>
      <c r="D262" s="11"/>
      <c r="E262" s="11"/>
      <c r="F262" s="11"/>
      <c r="G262" s="11"/>
      <c r="H262" s="11"/>
      <c r="I262" s="119" t="s">
        <v>86</v>
      </c>
      <c r="J262" s="132">
        <f>J260*0.05</f>
        <v>6523.05</v>
      </c>
      <c r="K262" s="120"/>
      <c r="L262" s="144">
        <f>L260*0.05</f>
        <v>12757.976881499999</v>
      </c>
    </row>
    <row r="263" spans="1:16" x14ac:dyDescent="0.3">
      <c r="A263" s="11"/>
      <c r="B263" s="11"/>
      <c r="C263" s="11"/>
      <c r="D263" s="11"/>
      <c r="E263" s="11"/>
      <c r="F263" s="11"/>
      <c r="G263" s="11"/>
      <c r="H263" s="11"/>
      <c r="I263" s="119" t="s">
        <v>87</v>
      </c>
      <c r="J263" s="132">
        <f>J260*0.01</f>
        <v>1304.6100000000001</v>
      </c>
      <c r="K263" s="121"/>
      <c r="L263" s="145">
        <f>L260*0.01</f>
        <v>2551.5953762999998</v>
      </c>
      <c r="P263">
        <f>L263/J263</f>
        <v>1.9558299999999997</v>
      </c>
    </row>
  </sheetData>
  <autoFilter ref="A5:L260" xr:uid="{00000000-0001-0000-0000-000000000000}"/>
  <mergeCells count="41">
    <mergeCell ref="B8:B16"/>
    <mergeCell ref="C16:D16"/>
    <mergeCell ref="C225:D225"/>
    <mergeCell ref="B183:B207"/>
    <mergeCell ref="C207:D207"/>
    <mergeCell ref="A8:A260"/>
    <mergeCell ref="B17:B25"/>
    <mergeCell ref="C25:D25"/>
    <mergeCell ref="B26:B58"/>
    <mergeCell ref="C58:D58"/>
    <mergeCell ref="B125:B157"/>
    <mergeCell ref="C157:D157"/>
    <mergeCell ref="B158:B182"/>
    <mergeCell ref="C182:D182"/>
    <mergeCell ref="B208:B216"/>
    <mergeCell ref="C216:D216"/>
    <mergeCell ref="B217:B225"/>
    <mergeCell ref="B59:B91"/>
    <mergeCell ref="C91:D91"/>
    <mergeCell ref="B92:B124"/>
    <mergeCell ref="C124:D124"/>
    <mergeCell ref="B260:D260"/>
    <mergeCell ref="B226:B234"/>
    <mergeCell ref="C234:D234"/>
    <mergeCell ref="B235:B259"/>
    <mergeCell ref="C259:D259"/>
    <mergeCell ref="A2:L2"/>
    <mergeCell ref="L5:L6"/>
    <mergeCell ref="D3:G3"/>
    <mergeCell ref="D4:E4"/>
    <mergeCell ref="K5:K6"/>
    <mergeCell ref="A5:A6"/>
    <mergeCell ref="B5:B6"/>
    <mergeCell ref="C5:C6"/>
    <mergeCell ref="G5:G6"/>
    <mergeCell ref="H5:H6"/>
    <mergeCell ref="I5:I6"/>
    <mergeCell ref="J5:J6"/>
    <mergeCell ref="D5:D6"/>
    <mergeCell ref="E5:E6"/>
    <mergeCell ref="F5:F6"/>
  </mergeCells>
  <pageMargins left="0.70866141732283472" right="0.70866141732283472" top="0.35433070866141736" bottom="0.35433070866141736" header="0" footer="0"/>
  <pageSetup paperSize="9" scale="6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278"/>
  <sheetViews>
    <sheetView topLeftCell="A16" workbookViewId="0">
      <selection activeCell="A8" sqref="A8:A260"/>
    </sheetView>
  </sheetViews>
  <sheetFormatPr defaultRowHeight="14.4" x14ac:dyDescent="0.3"/>
  <cols>
    <col min="1" max="1" width="10" style="5" customWidth="1"/>
    <col min="2" max="2" width="7.5546875" style="5" customWidth="1"/>
    <col min="3" max="3" width="7.88671875" style="5" customWidth="1"/>
    <col min="4" max="4" width="28.44140625" style="5" customWidth="1"/>
    <col min="5" max="6" width="10" style="5" customWidth="1"/>
    <col min="7" max="7" width="6.88671875" style="5" customWidth="1"/>
    <col min="8" max="8" width="10.109375" style="5" customWidth="1"/>
    <col min="9" max="9" width="9.109375" style="5" customWidth="1"/>
    <col min="10" max="10" width="10" style="6" customWidth="1"/>
    <col min="11" max="11" width="9.77734375" style="5" customWidth="1"/>
    <col min="12" max="12" width="10.21875" style="6" customWidth="1"/>
  </cols>
  <sheetData>
    <row r="1" spans="1:14" x14ac:dyDescent="0.3">
      <c r="A1" s="11"/>
      <c r="B1" s="11"/>
      <c r="C1" s="11"/>
      <c r="D1" s="11"/>
      <c r="E1" s="11"/>
      <c r="F1" s="11"/>
      <c r="G1" s="11"/>
      <c r="H1" s="11"/>
      <c r="I1" s="11"/>
      <c r="K1" s="11"/>
    </row>
    <row r="2" spans="1:14" ht="30.6" customHeight="1" thickBot="1" x14ac:dyDescent="0.35">
      <c r="A2" s="146" t="s">
        <v>23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8"/>
    </row>
    <row r="3" spans="1:14" s="114" customFormat="1" ht="31.2" customHeight="1" thickBot="1" x14ac:dyDescent="0.35">
      <c r="A3" s="185" t="s">
        <v>77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7"/>
    </row>
    <row r="4" spans="1:14" ht="5.4" customHeight="1" thickBot="1" x14ac:dyDescent="0.35">
      <c r="A4" s="7"/>
      <c r="B4" s="7"/>
      <c r="C4" s="7"/>
      <c r="D4" s="194"/>
      <c r="E4" s="194"/>
      <c r="F4" s="7"/>
      <c r="G4" s="7"/>
      <c r="H4" s="7"/>
      <c r="I4" s="11"/>
      <c r="K4" s="11"/>
    </row>
    <row r="5" spans="1:14" s="20" customFormat="1" ht="13.5" customHeight="1" x14ac:dyDescent="0.3">
      <c r="A5" s="157" t="s">
        <v>4</v>
      </c>
      <c r="B5" s="159" t="s">
        <v>20</v>
      </c>
      <c r="C5" s="161" t="s">
        <v>22</v>
      </c>
      <c r="D5" s="167" t="s">
        <v>0</v>
      </c>
      <c r="E5" s="169" t="s">
        <v>85</v>
      </c>
      <c r="F5" s="192" t="s">
        <v>18</v>
      </c>
      <c r="G5" s="163" t="s">
        <v>19</v>
      </c>
      <c r="H5" s="165" t="s">
        <v>21</v>
      </c>
      <c r="I5" s="188" t="s">
        <v>42</v>
      </c>
      <c r="J5" s="190" t="s">
        <v>43</v>
      </c>
      <c r="K5" s="188" t="s">
        <v>40</v>
      </c>
      <c r="L5" s="190" t="s">
        <v>41</v>
      </c>
    </row>
    <row r="6" spans="1:14" s="20" customFormat="1" ht="95.4" customHeight="1" thickBot="1" x14ac:dyDescent="0.35">
      <c r="A6" s="158"/>
      <c r="B6" s="160"/>
      <c r="C6" s="162"/>
      <c r="D6" s="168"/>
      <c r="E6" s="170"/>
      <c r="F6" s="193"/>
      <c r="G6" s="164"/>
      <c r="H6" s="166"/>
      <c r="I6" s="189"/>
      <c r="J6" s="191"/>
      <c r="K6" s="189"/>
      <c r="L6" s="191"/>
    </row>
    <row r="7" spans="1:14" s="29" customFormat="1" ht="12" customHeight="1" thickBot="1" x14ac:dyDescent="0.35">
      <c r="A7" s="30">
        <v>1</v>
      </c>
      <c r="B7" s="25">
        <f>A7+1</f>
        <v>2</v>
      </c>
      <c r="C7" s="23">
        <f t="shared" ref="C7:H7" si="0">B7+1</f>
        <v>3</v>
      </c>
      <c r="D7" s="24">
        <f t="shared" si="0"/>
        <v>4</v>
      </c>
      <c r="E7" s="25">
        <f t="shared" si="0"/>
        <v>5</v>
      </c>
      <c r="F7" s="26">
        <f>E7+1</f>
        <v>6</v>
      </c>
      <c r="G7" s="27">
        <f>F7+1</f>
        <v>7</v>
      </c>
      <c r="H7" s="28">
        <f t="shared" si="0"/>
        <v>8</v>
      </c>
      <c r="I7" s="28">
        <f t="shared" ref="I7" si="1">H7+1</f>
        <v>9</v>
      </c>
      <c r="J7" s="28">
        <f t="shared" ref="J7" si="2">I7+1</f>
        <v>10</v>
      </c>
      <c r="K7" s="28">
        <f t="shared" ref="K7" si="3">J7+1</f>
        <v>11</v>
      </c>
      <c r="L7" s="68">
        <f t="shared" ref="L7" si="4">K7+1</f>
        <v>12</v>
      </c>
    </row>
    <row r="8" spans="1:14" s="33" customFormat="1" ht="15.75" customHeight="1" x14ac:dyDescent="0.25">
      <c r="A8" s="196" t="s">
        <v>73</v>
      </c>
      <c r="B8" s="176" t="s">
        <v>46</v>
      </c>
      <c r="C8" s="42" t="s">
        <v>17</v>
      </c>
      <c r="D8" s="52" t="s">
        <v>10</v>
      </c>
      <c r="E8" s="43">
        <v>0</v>
      </c>
      <c r="F8" s="46"/>
      <c r="G8" s="32" t="s">
        <v>11</v>
      </c>
      <c r="H8" s="40">
        <f>E8</f>
        <v>0</v>
      </c>
      <c r="I8" s="88">
        <v>46</v>
      </c>
      <c r="J8" s="89">
        <f t="shared" ref="J8:J14" si="5">H8*I8</f>
        <v>0</v>
      </c>
      <c r="K8" s="90">
        <f>I8*1.95583</f>
        <v>89.968180000000004</v>
      </c>
      <c r="L8" s="91">
        <f>H8*K8</f>
        <v>0</v>
      </c>
      <c r="N8" s="70"/>
    </row>
    <row r="9" spans="1:14" s="33" customFormat="1" ht="15.75" customHeight="1" x14ac:dyDescent="0.25">
      <c r="A9" s="197"/>
      <c r="B9" s="177"/>
      <c r="C9" s="42" t="s">
        <v>17</v>
      </c>
      <c r="D9" s="52" t="s">
        <v>12</v>
      </c>
      <c r="E9" s="43">
        <v>7</v>
      </c>
      <c r="F9" s="46"/>
      <c r="G9" s="32" t="s">
        <v>11</v>
      </c>
      <c r="H9" s="40">
        <f>E9</f>
        <v>7</v>
      </c>
      <c r="I9" s="92">
        <v>43</v>
      </c>
      <c r="J9" s="89">
        <f t="shared" si="5"/>
        <v>301</v>
      </c>
      <c r="K9" s="93">
        <f t="shared" ref="K9:K15" si="6">I9*1.95583</f>
        <v>84.10069</v>
      </c>
      <c r="L9" s="94">
        <f t="shared" ref="L9:L15" si="7">H9*K9</f>
        <v>588.70483000000002</v>
      </c>
      <c r="N9" s="70"/>
    </row>
    <row r="10" spans="1:14" s="33" customFormat="1" ht="15.75" customHeight="1" x14ac:dyDescent="0.25">
      <c r="A10" s="197"/>
      <c r="B10" s="177"/>
      <c r="C10" s="42" t="s">
        <v>17</v>
      </c>
      <c r="D10" s="53" t="s">
        <v>37</v>
      </c>
      <c r="E10" s="44">
        <v>7</v>
      </c>
      <c r="F10" s="39">
        <v>0.6</v>
      </c>
      <c r="G10" s="32" t="s">
        <v>13</v>
      </c>
      <c r="H10" s="40">
        <f>ROUND(E10/F10,0)</f>
        <v>12</v>
      </c>
      <c r="I10" s="92">
        <v>25</v>
      </c>
      <c r="J10" s="89">
        <f t="shared" si="5"/>
        <v>300</v>
      </c>
      <c r="K10" s="93">
        <f t="shared" si="6"/>
        <v>48.89575</v>
      </c>
      <c r="L10" s="94">
        <f t="shared" si="7"/>
        <v>586.74900000000002</v>
      </c>
      <c r="N10" s="70"/>
    </row>
    <row r="11" spans="1:14" s="33" customFormat="1" ht="15.75" customHeight="1" x14ac:dyDescent="0.25">
      <c r="A11" s="197"/>
      <c r="B11" s="176"/>
      <c r="C11" s="42" t="s">
        <v>17</v>
      </c>
      <c r="D11" s="53" t="s">
        <v>14</v>
      </c>
      <c r="E11" s="44">
        <v>5</v>
      </c>
      <c r="F11" s="39">
        <v>0.6</v>
      </c>
      <c r="G11" s="32" t="s">
        <v>13</v>
      </c>
      <c r="H11" s="40">
        <f>ROUND(E11/F11,0)</f>
        <v>8</v>
      </c>
      <c r="I11" s="92">
        <v>23</v>
      </c>
      <c r="J11" s="89">
        <f t="shared" si="5"/>
        <v>184</v>
      </c>
      <c r="K11" s="93">
        <f t="shared" si="6"/>
        <v>44.984090000000002</v>
      </c>
      <c r="L11" s="94">
        <f t="shared" si="7"/>
        <v>359.87272000000002</v>
      </c>
      <c r="N11" s="70"/>
    </row>
    <row r="12" spans="1:14" s="33" customFormat="1" ht="15.75" customHeight="1" x14ac:dyDescent="0.25">
      <c r="A12" s="197"/>
      <c r="B12" s="176"/>
      <c r="C12" s="42" t="s">
        <v>17</v>
      </c>
      <c r="D12" s="53" t="s">
        <v>15</v>
      </c>
      <c r="E12" s="44">
        <v>0</v>
      </c>
      <c r="F12" s="39">
        <v>0.6</v>
      </c>
      <c r="G12" s="32" t="s">
        <v>13</v>
      </c>
      <c r="H12" s="40">
        <f>ROUND(E12/F12,0)</f>
        <v>0</v>
      </c>
      <c r="I12" s="92">
        <v>21</v>
      </c>
      <c r="J12" s="89">
        <f t="shared" si="5"/>
        <v>0</v>
      </c>
      <c r="K12" s="93">
        <f t="shared" si="6"/>
        <v>41.072429999999997</v>
      </c>
      <c r="L12" s="94">
        <f t="shared" si="7"/>
        <v>0</v>
      </c>
      <c r="N12" s="70"/>
    </row>
    <row r="13" spans="1:14" s="33" customFormat="1" ht="15.75" customHeight="1" x14ac:dyDescent="0.25">
      <c r="A13" s="197"/>
      <c r="B13" s="176"/>
      <c r="C13" s="42" t="s">
        <v>17</v>
      </c>
      <c r="D13" s="52" t="s">
        <v>38</v>
      </c>
      <c r="E13" s="43">
        <v>14</v>
      </c>
      <c r="F13" s="46"/>
      <c r="G13" s="32" t="s">
        <v>11</v>
      </c>
      <c r="H13" s="40">
        <f>E13</f>
        <v>14</v>
      </c>
      <c r="I13" s="92">
        <v>41</v>
      </c>
      <c r="J13" s="89">
        <f t="shared" si="5"/>
        <v>574</v>
      </c>
      <c r="K13" s="93">
        <f t="shared" si="6"/>
        <v>80.189030000000002</v>
      </c>
      <c r="L13" s="94">
        <f t="shared" si="7"/>
        <v>1122.64642</v>
      </c>
      <c r="N13" s="70"/>
    </row>
    <row r="14" spans="1:14" s="33" customFormat="1" ht="15.75" customHeight="1" x14ac:dyDescent="0.25">
      <c r="A14" s="197"/>
      <c r="B14" s="176"/>
      <c r="C14" s="42" t="s">
        <v>17</v>
      </c>
      <c r="D14" s="53" t="s">
        <v>28</v>
      </c>
      <c r="E14" s="44">
        <v>40</v>
      </c>
      <c r="F14" s="39">
        <v>0.6</v>
      </c>
      <c r="G14" s="32" t="s">
        <v>13</v>
      </c>
      <c r="H14" s="40">
        <f>ROUND(E14/F14,0)</f>
        <v>67</v>
      </c>
      <c r="I14" s="92">
        <v>21</v>
      </c>
      <c r="J14" s="89">
        <f t="shared" si="5"/>
        <v>1407</v>
      </c>
      <c r="K14" s="93">
        <f t="shared" si="6"/>
        <v>41.072429999999997</v>
      </c>
      <c r="L14" s="94">
        <f t="shared" si="7"/>
        <v>2751.8528099999999</v>
      </c>
      <c r="N14" s="70"/>
    </row>
    <row r="15" spans="1:14" s="33" customFormat="1" ht="15.75" customHeight="1" x14ac:dyDescent="0.25">
      <c r="A15" s="197"/>
      <c r="B15" s="176"/>
      <c r="C15" s="42" t="s">
        <v>17</v>
      </c>
      <c r="D15" s="53" t="s">
        <v>16</v>
      </c>
      <c r="E15" s="44">
        <v>40</v>
      </c>
      <c r="F15" s="39">
        <v>0.55000000000000004</v>
      </c>
      <c r="G15" s="32" t="s">
        <v>13</v>
      </c>
      <c r="H15" s="40">
        <f>ROUND(E15/F15,0)</f>
        <v>73</v>
      </c>
      <c r="I15" s="92">
        <v>21</v>
      </c>
      <c r="J15" s="89">
        <f>H15*I15</f>
        <v>1533</v>
      </c>
      <c r="K15" s="93">
        <f t="shared" si="6"/>
        <v>41.072429999999997</v>
      </c>
      <c r="L15" s="94">
        <f t="shared" si="7"/>
        <v>2998.28739</v>
      </c>
      <c r="N15" s="70"/>
    </row>
    <row r="16" spans="1:14" s="33" customFormat="1" ht="13.5" customHeight="1" x14ac:dyDescent="0.25">
      <c r="A16" s="197"/>
      <c r="B16" s="176"/>
      <c r="C16" s="178" t="s">
        <v>47</v>
      </c>
      <c r="D16" s="179"/>
      <c r="E16" s="45">
        <f>SUM(E8:E15)</f>
        <v>113</v>
      </c>
      <c r="F16" s="62"/>
      <c r="G16" s="45"/>
      <c r="H16" s="47"/>
      <c r="I16" s="95"/>
      <c r="J16" s="96">
        <f>SUM(J8:J15)</f>
        <v>4299</v>
      </c>
      <c r="K16" s="97"/>
      <c r="L16" s="98">
        <f>SUM(L8:L15)</f>
        <v>8408.1131699999987</v>
      </c>
      <c r="N16" s="70"/>
    </row>
    <row r="17" spans="1:14" s="33" customFormat="1" ht="15.75" customHeight="1" x14ac:dyDescent="0.25">
      <c r="A17" s="197"/>
      <c r="B17" s="176" t="s">
        <v>50</v>
      </c>
      <c r="C17" s="42" t="s">
        <v>17</v>
      </c>
      <c r="D17" s="52" t="s">
        <v>10</v>
      </c>
      <c r="E17" s="43">
        <v>26</v>
      </c>
      <c r="F17" s="46"/>
      <c r="G17" s="32" t="s">
        <v>11</v>
      </c>
      <c r="H17" s="40">
        <f>E17</f>
        <v>26</v>
      </c>
      <c r="I17" s="88">
        <v>46</v>
      </c>
      <c r="J17" s="89">
        <f t="shared" ref="J17:J23" si="8">H17*I17</f>
        <v>1196</v>
      </c>
      <c r="K17" s="93">
        <f>I17*1.95583</f>
        <v>89.968180000000004</v>
      </c>
      <c r="L17" s="94">
        <f>H17*K17</f>
        <v>2339.1726800000001</v>
      </c>
      <c r="N17" s="70"/>
    </row>
    <row r="18" spans="1:14" s="33" customFormat="1" ht="15.75" customHeight="1" x14ac:dyDescent="0.25">
      <c r="A18" s="197"/>
      <c r="B18" s="177"/>
      <c r="C18" s="42" t="s">
        <v>17</v>
      </c>
      <c r="D18" s="52" t="s">
        <v>12</v>
      </c>
      <c r="E18" s="43">
        <v>32</v>
      </c>
      <c r="F18" s="46"/>
      <c r="G18" s="32" t="s">
        <v>11</v>
      </c>
      <c r="H18" s="40">
        <f>E18</f>
        <v>32</v>
      </c>
      <c r="I18" s="92">
        <v>43</v>
      </c>
      <c r="J18" s="89">
        <f t="shared" si="8"/>
        <v>1376</v>
      </c>
      <c r="K18" s="93">
        <f t="shared" ref="K18:K24" si="9">I18*1.95583</f>
        <v>84.10069</v>
      </c>
      <c r="L18" s="94">
        <f t="shared" ref="L18:L24" si="10">H18*K18</f>
        <v>2691.22208</v>
      </c>
      <c r="N18" s="70"/>
    </row>
    <row r="19" spans="1:14" s="33" customFormat="1" ht="15.75" customHeight="1" x14ac:dyDescent="0.25">
      <c r="A19" s="197"/>
      <c r="B19" s="177"/>
      <c r="C19" s="42" t="s">
        <v>17</v>
      </c>
      <c r="D19" s="53" t="s">
        <v>37</v>
      </c>
      <c r="E19" s="44">
        <v>60</v>
      </c>
      <c r="F19" s="39">
        <v>0.6</v>
      </c>
      <c r="G19" s="32" t="s">
        <v>13</v>
      </c>
      <c r="H19" s="40">
        <f>ROUND(E19/F19,0)</f>
        <v>100</v>
      </c>
      <c r="I19" s="92">
        <v>25</v>
      </c>
      <c r="J19" s="89">
        <f t="shared" si="8"/>
        <v>2500</v>
      </c>
      <c r="K19" s="93">
        <f t="shared" si="9"/>
        <v>48.89575</v>
      </c>
      <c r="L19" s="94">
        <f t="shared" si="10"/>
        <v>4889.5749999999998</v>
      </c>
      <c r="N19" s="70"/>
    </row>
    <row r="20" spans="1:14" s="33" customFormat="1" ht="15.75" customHeight="1" x14ac:dyDescent="0.25">
      <c r="A20" s="197"/>
      <c r="B20" s="176"/>
      <c r="C20" s="42" t="s">
        <v>17</v>
      </c>
      <c r="D20" s="53" t="s">
        <v>14</v>
      </c>
      <c r="E20" s="44">
        <v>12</v>
      </c>
      <c r="F20" s="39">
        <v>0.6</v>
      </c>
      <c r="G20" s="32" t="s">
        <v>13</v>
      </c>
      <c r="H20" s="40">
        <f>ROUND(E20/F20,0)</f>
        <v>20</v>
      </c>
      <c r="I20" s="92">
        <v>23</v>
      </c>
      <c r="J20" s="89">
        <f t="shared" si="8"/>
        <v>460</v>
      </c>
      <c r="K20" s="93">
        <f t="shared" si="9"/>
        <v>44.984090000000002</v>
      </c>
      <c r="L20" s="94">
        <f t="shared" si="10"/>
        <v>899.68180000000007</v>
      </c>
      <c r="N20" s="70"/>
    </row>
    <row r="21" spans="1:14" s="33" customFormat="1" ht="15.75" customHeight="1" x14ac:dyDescent="0.25">
      <c r="A21" s="197"/>
      <c r="B21" s="176"/>
      <c r="C21" s="42" t="s">
        <v>17</v>
      </c>
      <c r="D21" s="53" t="s">
        <v>15</v>
      </c>
      <c r="E21" s="44">
        <v>0</v>
      </c>
      <c r="F21" s="39">
        <v>0.6</v>
      </c>
      <c r="G21" s="32" t="s">
        <v>13</v>
      </c>
      <c r="H21" s="40">
        <f>ROUND(E21/F21,0)</f>
        <v>0</v>
      </c>
      <c r="I21" s="92">
        <v>21</v>
      </c>
      <c r="J21" s="89">
        <f t="shared" si="8"/>
        <v>0</v>
      </c>
      <c r="K21" s="93">
        <f t="shared" si="9"/>
        <v>41.072429999999997</v>
      </c>
      <c r="L21" s="94">
        <f t="shared" si="10"/>
        <v>0</v>
      </c>
      <c r="N21" s="70"/>
    </row>
    <row r="22" spans="1:14" s="33" customFormat="1" ht="15.75" customHeight="1" x14ac:dyDescent="0.25">
      <c r="A22" s="197"/>
      <c r="B22" s="176"/>
      <c r="C22" s="42" t="s">
        <v>17</v>
      </c>
      <c r="D22" s="52" t="s">
        <v>38</v>
      </c>
      <c r="E22" s="43">
        <v>60</v>
      </c>
      <c r="F22" s="46"/>
      <c r="G22" s="32" t="s">
        <v>11</v>
      </c>
      <c r="H22" s="40">
        <f>E22</f>
        <v>60</v>
      </c>
      <c r="I22" s="92">
        <v>41</v>
      </c>
      <c r="J22" s="89">
        <f t="shared" si="8"/>
        <v>2460</v>
      </c>
      <c r="K22" s="93">
        <f t="shared" si="9"/>
        <v>80.189030000000002</v>
      </c>
      <c r="L22" s="94">
        <f t="shared" si="10"/>
        <v>4811.3418000000001</v>
      </c>
      <c r="N22" s="70"/>
    </row>
    <row r="23" spans="1:14" s="33" customFormat="1" ht="15.75" customHeight="1" x14ac:dyDescent="0.25">
      <c r="A23" s="197"/>
      <c r="B23" s="176"/>
      <c r="C23" s="42" t="s">
        <v>17</v>
      </c>
      <c r="D23" s="53" t="s">
        <v>28</v>
      </c>
      <c r="E23" s="44">
        <v>100</v>
      </c>
      <c r="F23" s="39">
        <v>0.6</v>
      </c>
      <c r="G23" s="32" t="s">
        <v>13</v>
      </c>
      <c r="H23" s="40">
        <f>ROUND(E23/F23,0)</f>
        <v>167</v>
      </c>
      <c r="I23" s="92">
        <v>21</v>
      </c>
      <c r="J23" s="89">
        <f t="shared" si="8"/>
        <v>3507</v>
      </c>
      <c r="K23" s="93">
        <f t="shared" si="9"/>
        <v>41.072429999999997</v>
      </c>
      <c r="L23" s="94">
        <f t="shared" si="10"/>
        <v>6859.0958099999998</v>
      </c>
      <c r="N23" s="70"/>
    </row>
    <row r="24" spans="1:14" s="33" customFormat="1" ht="15.75" customHeight="1" x14ac:dyDescent="0.25">
      <c r="A24" s="197"/>
      <c r="B24" s="176"/>
      <c r="C24" s="42" t="s">
        <v>17</v>
      </c>
      <c r="D24" s="53" t="s">
        <v>16</v>
      </c>
      <c r="E24" s="44">
        <v>100</v>
      </c>
      <c r="F24" s="39">
        <v>0.55000000000000004</v>
      </c>
      <c r="G24" s="32" t="s">
        <v>13</v>
      </c>
      <c r="H24" s="40">
        <f>ROUND(E24/F24,0)</f>
        <v>182</v>
      </c>
      <c r="I24" s="92">
        <v>21</v>
      </c>
      <c r="J24" s="89">
        <f>H24*I24</f>
        <v>3822</v>
      </c>
      <c r="K24" s="93">
        <f t="shared" si="9"/>
        <v>41.072429999999997</v>
      </c>
      <c r="L24" s="94">
        <f t="shared" si="10"/>
        <v>7475.1822599999996</v>
      </c>
      <c r="N24" s="70"/>
    </row>
    <row r="25" spans="1:14" s="33" customFormat="1" ht="13.5" customHeight="1" x14ac:dyDescent="0.25">
      <c r="A25" s="197"/>
      <c r="B25" s="176"/>
      <c r="C25" s="178" t="s">
        <v>51</v>
      </c>
      <c r="D25" s="179"/>
      <c r="E25" s="45">
        <f>SUM(E17:E24)</f>
        <v>390</v>
      </c>
      <c r="F25" s="62"/>
      <c r="G25" s="45"/>
      <c r="H25" s="47"/>
      <c r="I25" s="95"/>
      <c r="J25" s="96">
        <f>SUM(J17:J24)</f>
        <v>15321</v>
      </c>
      <c r="K25" s="97"/>
      <c r="L25" s="98">
        <f>SUM(L17:L24)</f>
        <v>29965.271430000001</v>
      </c>
      <c r="N25" s="70"/>
    </row>
    <row r="26" spans="1:14" s="77" customFormat="1" ht="15.75" customHeight="1" x14ac:dyDescent="0.25">
      <c r="A26" s="197"/>
      <c r="B26" s="176" t="s">
        <v>52</v>
      </c>
      <c r="C26" s="71" t="s">
        <v>17</v>
      </c>
      <c r="D26" s="72" t="s">
        <v>10</v>
      </c>
      <c r="E26" s="73">
        <v>11</v>
      </c>
      <c r="F26" s="74"/>
      <c r="G26" s="75" t="s">
        <v>11</v>
      </c>
      <c r="H26" s="76">
        <f>E26</f>
        <v>11</v>
      </c>
      <c r="I26" s="88">
        <v>46</v>
      </c>
      <c r="J26" s="89">
        <f t="shared" ref="J26:J28" si="11">H26*I26</f>
        <v>506</v>
      </c>
      <c r="K26" s="93">
        <f t="shared" ref="K26:K28" si="12">I26*1.95583</f>
        <v>89.968180000000004</v>
      </c>
      <c r="L26" s="94">
        <f t="shared" ref="L26:L28" si="13">H26*K26</f>
        <v>989.64998000000003</v>
      </c>
      <c r="N26" s="70"/>
    </row>
    <row r="27" spans="1:14" s="77" customFormat="1" ht="15.75" customHeight="1" x14ac:dyDescent="0.25">
      <c r="A27" s="197"/>
      <c r="B27" s="176"/>
      <c r="C27" s="71" t="s">
        <v>24</v>
      </c>
      <c r="D27" s="72" t="s">
        <v>10</v>
      </c>
      <c r="E27" s="73">
        <v>0</v>
      </c>
      <c r="F27" s="74"/>
      <c r="G27" s="78" t="s">
        <v>11</v>
      </c>
      <c r="H27" s="79">
        <f>E27</f>
        <v>0</v>
      </c>
      <c r="I27" s="88">
        <v>48</v>
      </c>
      <c r="J27" s="89">
        <f t="shared" si="11"/>
        <v>0</v>
      </c>
      <c r="K27" s="93">
        <f t="shared" si="12"/>
        <v>93.879840000000002</v>
      </c>
      <c r="L27" s="94">
        <f t="shared" si="13"/>
        <v>0</v>
      </c>
      <c r="N27" s="70"/>
    </row>
    <row r="28" spans="1:14" s="77" customFormat="1" ht="15.75" customHeight="1" x14ac:dyDescent="0.25">
      <c r="A28" s="197"/>
      <c r="B28" s="176"/>
      <c r="C28" s="71" t="s">
        <v>26</v>
      </c>
      <c r="D28" s="72" t="s">
        <v>10</v>
      </c>
      <c r="E28" s="73">
        <v>0</v>
      </c>
      <c r="F28" s="74"/>
      <c r="G28" s="78" t="s">
        <v>11</v>
      </c>
      <c r="H28" s="79">
        <f>E28</f>
        <v>0</v>
      </c>
      <c r="I28" s="88">
        <v>48</v>
      </c>
      <c r="J28" s="89">
        <f t="shared" si="11"/>
        <v>0</v>
      </c>
      <c r="K28" s="93">
        <f t="shared" si="12"/>
        <v>93.879840000000002</v>
      </c>
      <c r="L28" s="94">
        <f t="shared" si="13"/>
        <v>0</v>
      </c>
      <c r="N28" s="70"/>
    </row>
    <row r="29" spans="1:14" s="77" customFormat="1" ht="12.75" customHeight="1" x14ac:dyDescent="0.25">
      <c r="A29" s="197"/>
      <c r="B29" s="176"/>
      <c r="C29" s="80"/>
      <c r="D29" s="81" t="s">
        <v>25</v>
      </c>
      <c r="E29" s="73">
        <f>SUM(E26:E28)</f>
        <v>11</v>
      </c>
      <c r="F29" s="74"/>
      <c r="G29" s="78"/>
      <c r="H29" s="82">
        <f>SUM(H26:H28)</f>
        <v>11</v>
      </c>
      <c r="I29" s="99"/>
      <c r="J29" s="100">
        <f>SUM(J26:J28)</f>
        <v>506</v>
      </c>
      <c r="K29" s="101"/>
      <c r="L29" s="102">
        <f>SUM(L26:L28)</f>
        <v>989.64998000000003</v>
      </c>
      <c r="N29" s="70"/>
    </row>
    <row r="30" spans="1:14" s="77" customFormat="1" ht="15.75" customHeight="1" x14ac:dyDescent="0.25">
      <c r="A30" s="197"/>
      <c r="B30" s="176"/>
      <c r="C30" s="71" t="s">
        <v>17</v>
      </c>
      <c r="D30" s="72" t="s">
        <v>12</v>
      </c>
      <c r="E30" s="73">
        <v>18</v>
      </c>
      <c r="F30" s="74"/>
      <c r="G30" s="78" t="s">
        <v>11</v>
      </c>
      <c r="H30" s="79">
        <f>E30</f>
        <v>18</v>
      </c>
      <c r="I30" s="88">
        <v>43</v>
      </c>
      <c r="J30" s="89">
        <f t="shared" ref="J30:J32" si="14">H30*I30</f>
        <v>774</v>
      </c>
      <c r="K30" s="93">
        <f>I30*1.95583</f>
        <v>84.10069</v>
      </c>
      <c r="L30" s="94">
        <f>H30*K30</f>
        <v>1513.81242</v>
      </c>
      <c r="N30" s="70"/>
    </row>
    <row r="31" spans="1:14" s="77" customFormat="1" ht="15.75" customHeight="1" x14ac:dyDescent="0.25">
      <c r="A31" s="197"/>
      <c r="B31" s="176"/>
      <c r="C31" s="71" t="s">
        <v>24</v>
      </c>
      <c r="D31" s="72" t="s">
        <v>12</v>
      </c>
      <c r="E31" s="73">
        <v>0</v>
      </c>
      <c r="F31" s="74"/>
      <c r="G31" s="78" t="s">
        <v>11</v>
      </c>
      <c r="H31" s="79">
        <f>E31</f>
        <v>0</v>
      </c>
      <c r="I31" s="88">
        <v>43</v>
      </c>
      <c r="J31" s="89">
        <f t="shared" si="14"/>
        <v>0</v>
      </c>
      <c r="K31" s="93">
        <f t="shared" ref="K31:K32" si="15">I31*1.95583</f>
        <v>84.10069</v>
      </c>
      <c r="L31" s="94">
        <f t="shared" ref="L31:L32" si="16">H31*K31</f>
        <v>0</v>
      </c>
      <c r="N31" s="70"/>
    </row>
    <row r="32" spans="1:14" s="77" customFormat="1" ht="15.75" customHeight="1" x14ac:dyDescent="0.25">
      <c r="A32" s="197"/>
      <c r="B32" s="176"/>
      <c r="C32" s="71" t="s">
        <v>26</v>
      </c>
      <c r="D32" s="72" t="s">
        <v>12</v>
      </c>
      <c r="E32" s="73">
        <v>0</v>
      </c>
      <c r="F32" s="74"/>
      <c r="G32" s="78" t="s">
        <v>11</v>
      </c>
      <c r="H32" s="79">
        <f>E32</f>
        <v>0</v>
      </c>
      <c r="I32" s="88">
        <v>43</v>
      </c>
      <c r="J32" s="89">
        <f t="shared" si="14"/>
        <v>0</v>
      </c>
      <c r="K32" s="93">
        <f t="shared" si="15"/>
        <v>84.10069</v>
      </c>
      <c r="L32" s="94">
        <f t="shared" si="16"/>
        <v>0</v>
      </c>
      <c r="N32" s="70"/>
    </row>
    <row r="33" spans="1:14" s="77" customFormat="1" ht="12.75" customHeight="1" x14ac:dyDescent="0.25">
      <c r="A33" s="197"/>
      <c r="B33" s="176"/>
      <c r="C33" s="80"/>
      <c r="D33" s="81" t="s">
        <v>25</v>
      </c>
      <c r="E33" s="73">
        <f>SUM(E30:E32)</f>
        <v>18</v>
      </c>
      <c r="F33" s="74"/>
      <c r="G33" s="78"/>
      <c r="H33" s="82">
        <f>SUM(H30:H32)</f>
        <v>18</v>
      </c>
      <c r="I33" s="99"/>
      <c r="J33" s="100">
        <f>SUM(J30:J32)</f>
        <v>774</v>
      </c>
      <c r="K33" s="101"/>
      <c r="L33" s="102">
        <f>SUM(L30:L32)</f>
        <v>1513.81242</v>
      </c>
      <c r="N33" s="70"/>
    </row>
    <row r="34" spans="1:14" s="77" customFormat="1" ht="15.75" customHeight="1" x14ac:dyDescent="0.25">
      <c r="A34" s="197"/>
      <c r="B34" s="176"/>
      <c r="C34" s="71" t="s">
        <v>17</v>
      </c>
      <c r="D34" s="83" t="s">
        <v>37</v>
      </c>
      <c r="E34" s="73">
        <v>60</v>
      </c>
      <c r="F34" s="84">
        <v>0.6</v>
      </c>
      <c r="G34" s="78" t="s">
        <v>13</v>
      </c>
      <c r="H34" s="79">
        <f>ROUND(E34/F34,0)</f>
        <v>100</v>
      </c>
      <c r="I34" s="88">
        <v>25</v>
      </c>
      <c r="J34" s="89">
        <f t="shared" ref="J34:J36" si="17">H34*I34</f>
        <v>2500</v>
      </c>
      <c r="K34" s="93">
        <f t="shared" ref="K34:K36" si="18">I34*1.95583</f>
        <v>48.89575</v>
      </c>
      <c r="L34" s="94">
        <f t="shared" ref="L34:L36" si="19">H34*K34</f>
        <v>4889.5749999999998</v>
      </c>
      <c r="N34" s="70"/>
    </row>
    <row r="35" spans="1:14" s="77" customFormat="1" ht="15.75" customHeight="1" x14ac:dyDescent="0.25">
      <c r="A35" s="197"/>
      <c r="B35" s="176"/>
      <c r="C35" s="71" t="s">
        <v>24</v>
      </c>
      <c r="D35" s="83" t="s">
        <v>37</v>
      </c>
      <c r="E35" s="73">
        <v>0</v>
      </c>
      <c r="F35" s="84">
        <v>0.6</v>
      </c>
      <c r="G35" s="78" t="s">
        <v>13</v>
      </c>
      <c r="H35" s="79">
        <f>ROUND(E35/F35,0)</f>
        <v>0</v>
      </c>
      <c r="I35" s="88">
        <v>25</v>
      </c>
      <c r="J35" s="89">
        <f t="shared" si="17"/>
        <v>0</v>
      </c>
      <c r="K35" s="93">
        <f t="shared" si="18"/>
        <v>48.89575</v>
      </c>
      <c r="L35" s="94">
        <f t="shared" si="19"/>
        <v>0</v>
      </c>
      <c r="N35" s="70"/>
    </row>
    <row r="36" spans="1:14" s="77" customFormat="1" ht="15.75" customHeight="1" x14ac:dyDescent="0.25">
      <c r="A36" s="197"/>
      <c r="B36" s="176"/>
      <c r="C36" s="71" t="s">
        <v>26</v>
      </c>
      <c r="D36" s="83" t="s">
        <v>37</v>
      </c>
      <c r="E36" s="73">
        <v>0</v>
      </c>
      <c r="F36" s="84">
        <v>0.6</v>
      </c>
      <c r="G36" s="78" t="s">
        <v>13</v>
      </c>
      <c r="H36" s="79">
        <f>ROUND(E36/F36,0)</f>
        <v>0</v>
      </c>
      <c r="I36" s="88">
        <v>25</v>
      </c>
      <c r="J36" s="89">
        <f t="shared" si="17"/>
        <v>0</v>
      </c>
      <c r="K36" s="93">
        <f t="shared" si="18"/>
        <v>48.89575</v>
      </c>
      <c r="L36" s="94">
        <f t="shared" si="19"/>
        <v>0</v>
      </c>
      <c r="N36" s="70"/>
    </row>
    <row r="37" spans="1:14" s="77" customFormat="1" ht="12.75" customHeight="1" x14ac:dyDescent="0.25">
      <c r="A37" s="197"/>
      <c r="B37" s="176"/>
      <c r="C37" s="80"/>
      <c r="D37" s="81" t="s">
        <v>25</v>
      </c>
      <c r="E37" s="73">
        <f>SUM(E34:E36)</f>
        <v>60</v>
      </c>
      <c r="F37" s="84"/>
      <c r="G37" s="78"/>
      <c r="H37" s="82">
        <f>SUM(H34:H36)</f>
        <v>100</v>
      </c>
      <c r="I37" s="99"/>
      <c r="J37" s="100">
        <f>SUM(J34:J36)</f>
        <v>2500</v>
      </c>
      <c r="K37" s="101"/>
      <c r="L37" s="102">
        <f>SUM(L34:L36)</f>
        <v>4889.5749999999998</v>
      </c>
      <c r="N37" s="70"/>
    </row>
    <row r="38" spans="1:14" s="77" customFormat="1" ht="15.75" customHeight="1" x14ac:dyDescent="0.25">
      <c r="A38" s="197"/>
      <c r="B38" s="176"/>
      <c r="C38" s="71" t="s">
        <v>17</v>
      </c>
      <c r="D38" s="83" t="s">
        <v>14</v>
      </c>
      <c r="E38" s="73">
        <v>15</v>
      </c>
      <c r="F38" s="84">
        <v>0.6</v>
      </c>
      <c r="G38" s="78" t="s">
        <v>13</v>
      </c>
      <c r="H38" s="79">
        <f>ROUND(E38/F38,0)</f>
        <v>25</v>
      </c>
      <c r="I38" s="88">
        <v>23</v>
      </c>
      <c r="J38" s="89">
        <f t="shared" ref="J38:J40" si="20">H38*I38</f>
        <v>575</v>
      </c>
      <c r="K38" s="93">
        <f t="shared" ref="K38:K40" si="21">I38*1.95583</f>
        <v>44.984090000000002</v>
      </c>
      <c r="L38" s="94">
        <f t="shared" ref="L38:L40" si="22">H38*K38</f>
        <v>1124.6022500000001</v>
      </c>
      <c r="N38" s="70"/>
    </row>
    <row r="39" spans="1:14" s="77" customFormat="1" ht="15.75" customHeight="1" x14ac:dyDescent="0.25">
      <c r="A39" s="197"/>
      <c r="B39" s="176"/>
      <c r="C39" s="71" t="s">
        <v>24</v>
      </c>
      <c r="D39" s="83" t="s">
        <v>14</v>
      </c>
      <c r="E39" s="73">
        <v>0</v>
      </c>
      <c r="F39" s="84">
        <v>0.6</v>
      </c>
      <c r="G39" s="78" t="s">
        <v>13</v>
      </c>
      <c r="H39" s="79">
        <f>ROUND(E39/F39,0)</f>
        <v>0</v>
      </c>
      <c r="I39" s="88">
        <v>23</v>
      </c>
      <c r="J39" s="89">
        <f t="shared" si="20"/>
        <v>0</v>
      </c>
      <c r="K39" s="93">
        <f t="shared" si="21"/>
        <v>44.984090000000002</v>
      </c>
      <c r="L39" s="94">
        <f t="shared" si="22"/>
        <v>0</v>
      </c>
      <c r="N39" s="70"/>
    </row>
    <row r="40" spans="1:14" s="77" customFormat="1" ht="15.75" customHeight="1" x14ac:dyDescent="0.25">
      <c r="A40" s="197"/>
      <c r="B40" s="176"/>
      <c r="C40" s="71" t="s">
        <v>26</v>
      </c>
      <c r="D40" s="83" t="s">
        <v>14</v>
      </c>
      <c r="E40" s="73">
        <v>0</v>
      </c>
      <c r="F40" s="84">
        <v>0.6</v>
      </c>
      <c r="G40" s="78" t="s">
        <v>13</v>
      </c>
      <c r="H40" s="79">
        <f>ROUND(E40/F40,0)</f>
        <v>0</v>
      </c>
      <c r="I40" s="88">
        <v>23</v>
      </c>
      <c r="J40" s="89">
        <f t="shared" si="20"/>
        <v>0</v>
      </c>
      <c r="K40" s="93">
        <f t="shared" si="21"/>
        <v>44.984090000000002</v>
      </c>
      <c r="L40" s="94">
        <f t="shared" si="22"/>
        <v>0</v>
      </c>
      <c r="N40" s="70"/>
    </row>
    <row r="41" spans="1:14" s="77" customFormat="1" ht="12.75" customHeight="1" x14ac:dyDescent="0.25">
      <c r="A41" s="197"/>
      <c r="B41" s="176"/>
      <c r="C41" s="80"/>
      <c r="D41" s="81" t="s">
        <v>25</v>
      </c>
      <c r="E41" s="73">
        <f>SUM(E38:E40)</f>
        <v>15</v>
      </c>
      <c r="F41" s="84"/>
      <c r="G41" s="78"/>
      <c r="H41" s="82">
        <f>SUM(H38:H40)</f>
        <v>25</v>
      </c>
      <c r="I41" s="99"/>
      <c r="J41" s="100">
        <f>SUM(J38:J40)</f>
        <v>575</v>
      </c>
      <c r="K41" s="101"/>
      <c r="L41" s="102">
        <f>SUM(L38:L40)</f>
        <v>1124.6022500000001</v>
      </c>
      <c r="N41" s="70"/>
    </row>
    <row r="42" spans="1:14" s="77" customFormat="1" ht="15.75" customHeight="1" x14ac:dyDescent="0.25">
      <c r="A42" s="197"/>
      <c r="B42" s="176"/>
      <c r="C42" s="71" t="s">
        <v>17</v>
      </c>
      <c r="D42" s="83" t="s">
        <v>15</v>
      </c>
      <c r="E42" s="73">
        <v>0</v>
      </c>
      <c r="F42" s="84">
        <v>0.6</v>
      </c>
      <c r="G42" s="78" t="s">
        <v>13</v>
      </c>
      <c r="H42" s="79">
        <f>ROUND(E42/F42,0)</f>
        <v>0</v>
      </c>
      <c r="I42" s="88">
        <v>21</v>
      </c>
      <c r="J42" s="89">
        <f t="shared" ref="J42:J44" si="23">H42*I42</f>
        <v>0</v>
      </c>
      <c r="K42" s="93">
        <f t="shared" ref="K42:K44" si="24">I42*1.95583</f>
        <v>41.072429999999997</v>
      </c>
      <c r="L42" s="94">
        <f t="shared" ref="L42:L44" si="25">H42*K42</f>
        <v>0</v>
      </c>
      <c r="N42" s="70"/>
    </row>
    <row r="43" spans="1:14" s="77" customFormat="1" ht="15.75" customHeight="1" x14ac:dyDescent="0.25">
      <c r="A43" s="197"/>
      <c r="B43" s="176"/>
      <c r="C43" s="71" t="s">
        <v>24</v>
      </c>
      <c r="D43" s="83" t="s">
        <v>15</v>
      </c>
      <c r="E43" s="73">
        <v>0</v>
      </c>
      <c r="F43" s="84">
        <v>0.6</v>
      </c>
      <c r="G43" s="78" t="s">
        <v>13</v>
      </c>
      <c r="H43" s="79">
        <f>ROUND(E43/F43,0)</f>
        <v>0</v>
      </c>
      <c r="I43" s="88">
        <v>21</v>
      </c>
      <c r="J43" s="89">
        <f t="shared" si="23"/>
        <v>0</v>
      </c>
      <c r="K43" s="93">
        <f t="shared" si="24"/>
        <v>41.072429999999997</v>
      </c>
      <c r="L43" s="94">
        <f t="shared" si="25"/>
        <v>0</v>
      </c>
      <c r="N43" s="70"/>
    </row>
    <row r="44" spans="1:14" s="77" customFormat="1" ht="15.75" customHeight="1" x14ac:dyDescent="0.25">
      <c r="A44" s="197"/>
      <c r="B44" s="176"/>
      <c r="C44" s="71" t="s">
        <v>26</v>
      </c>
      <c r="D44" s="83" t="s">
        <v>15</v>
      </c>
      <c r="E44" s="73">
        <v>0</v>
      </c>
      <c r="F44" s="84">
        <v>0.6</v>
      </c>
      <c r="G44" s="78" t="s">
        <v>13</v>
      </c>
      <c r="H44" s="79">
        <f>ROUND(E44/F44,0)</f>
        <v>0</v>
      </c>
      <c r="I44" s="88">
        <v>21</v>
      </c>
      <c r="J44" s="89">
        <f t="shared" si="23"/>
        <v>0</v>
      </c>
      <c r="K44" s="93">
        <f t="shared" si="24"/>
        <v>41.072429999999997</v>
      </c>
      <c r="L44" s="94">
        <f t="shared" si="25"/>
        <v>0</v>
      </c>
      <c r="N44" s="70"/>
    </row>
    <row r="45" spans="1:14" s="77" customFormat="1" ht="12.75" customHeight="1" x14ac:dyDescent="0.25">
      <c r="A45" s="197"/>
      <c r="B45" s="176"/>
      <c r="C45" s="80"/>
      <c r="D45" s="81" t="s">
        <v>25</v>
      </c>
      <c r="E45" s="73">
        <f>SUM(E42:E44)</f>
        <v>0</v>
      </c>
      <c r="F45" s="84"/>
      <c r="G45" s="78"/>
      <c r="H45" s="82">
        <f>SUM(H42:H44)</f>
        <v>0</v>
      </c>
      <c r="I45" s="99"/>
      <c r="J45" s="100">
        <f>SUM(J42:J44)</f>
        <v>0</v>
      </c>
      <c r="K45" s="101"/>
      <c r="L45" s="102">
        <f>SUM(L42:L44)</f>
        <v>0</v>
      </c>
      <c r="N45" s="70"/>
    </row>
    <row r="46" spans="1:14" s="77" customFormat="1" ht="15.75" customHeight="1" x14ac:dyDescent="0.25">
      <c r="A46" s="197"/>
      <c r="B46" s="176"/>
      <c r="C46" s="71" t="s">
        <v>17</v>
      </c>
      <c r="D46" s="72" t="s">
        <v>38</v>
      </c>
      <c r="E46" s="73">
        <v>44</v>
      </c>
      <c r="F46" s="74"/>
      <c r="G46" s="78" t="s">
        <v>11</v>
      </c>
      <c r="H46" s="79">
        <f>E46</f>
        <v>44</v>
      </c>
      <c r="I46" s="88">
        <v>41</v>
      </c>
      <c r="J46" s="89">
        <f t="shared" ref="J46:J48" si="26">H46*I46</f>
        <v>1804</v>
      </c>
      <c r="K46" s="93">
        <f t="shared" ref="K46:K48" si="27">I46*1.95583</f>
        <v>80.189030000000002</v>
      </c>
      <c r="L46" s="94">
        <f t="shared" ref="L46:L48" si="28">H46*K46</f>
        <v>3528.3173200000001</v>
      </c>
      <c r="N46" s="70"/>
    </row>
    <row r="47" spans="1:14" s="77" customFormat="1" ht="15.75" customHeight="1" x14ac:dyDescent="0.25">
      <c r="A47" s="197"/>
      <c r="B47" s="176"/>
      <c r="C47" s="71" t="s">
        <v>24</v>
      </c>
      <c r="D47" s="72" t="s">
        <v>38</v>
      </c>
      <c r="E47" s="73">
        <v>0</v>
      </c>
      <c r="F47" s="74"/>
      <c r="G47" s="78" t="s">
        <v>11</v>
      </c>
      <c r="H47" s="79">
        <f>E47</f>
        <v>0</v>
      </c>
      <c r="I47" s="88">
        <v>41</v>
      </c>
      <c r="J47" s="89">
        <f t="shared" si="26"/>
        <v>0</v>
      </c>
      <c r="K47" s="93">
        <f t="shared" si="27"/>
        <v>80.189030000000002</v>
      </c>
      <c r="L47" s="94">
        <f t="shared" si="28"/>
        <v>0</v>
      </c>
      <c r="N47" s="70"/>
    </row>
    <row r="48" spans="1:14" s="77" customFormat="1" ht="15.75" customHeight="1" x14ac:dyDescent="0.25">
      <c r="A48" s="197"/>
      <c r="B48" s="176"/>
      <c r="C48" s="71" t="s">
        <v>26</v>
      </c>
      <c r="D48" s="72" t="s">
        <v>38</v>
      </c>
      <c r="E48" s="73">
        <v>0</v>
      </c>
      <c r="F48" s="74"/>
      <c r="G48" s="78" t="s">
        <v>11</v>
      </c>
      <c r="H48" s="79">
        <f>E48</f>
        <v>0</v>
      </c>
      <c r="I48" s="88">
        <v>41</v>
      </c>
      <c r="J48" s="89">
        <f t="shared" si="26"/>
        <v>0</v>
      </c>
      <c r="K48" s="93">
        <f t="shared" si="27"/>
        <v>80.189030000000002</v>
      </c>
      <c r="L48" s="94">
        <f t="shared" si="28"/>
        <v>0</v>
      </c>
      <c r="N48" s="70"/>
    </row>
    <row r="49" spans="1:14" s="77" customFormat="1" ht="12.75" customHeight="1" x14ac:dyDescent="0.25">
      <c r="A49" s="197"/>
      <c r="B49" s="176"/>
      <c r="C49" s="80"/>
      <c r="D49" s="81" t="s">
        <v>25</v>
      </c>
      <c r="E49" s="73">
        <f>SUM(E46:E48)</f>
        <v>44</v>
      </c>
      <c r="F49" s="74"/>
      <c r="G49" s="78"/>
      <c r="H49" s="82">
        <f>SUM(H46:H48)</f>
        <v>44</v>
      </c>
      <c r="I49" s="99"/>
      <c r="J49" s="100">
        <f>SUM(J46:J48)</f>
        <v>1804</v>
      </c>
      <c r="K49" s="101"/>
      <c r="L49" s="102">
        <f>SUM(L46:L48)</f>
        <v>3528.3173200000001</v>
      </c>
      <c r="N49" s="70"/>
    </row>
    <row r="50" spans="1:14" s="77" customFormat="1" ht="15.75" customHeight="1" x14ac:dyDescent="0.25">
      <c r="A50" s="197"/>
      <c r="B50" s="176"/>
      <c r="C50" s="71" t="s">
        <v>17</v>
      </c>
      <c r="D50" s="83" t="s">
        <v>28</v>
      </c>
      <c r="E50" s="73">
        <v>100</v>
      </c>
      <c r="F50" s="84">
        <v>0.6</v>
      </c>
      <c r="G50" s="78" t="s">
        <v>13</v>
      </c>
      <c r="H50" s="79">
        <f>ROUND(E50/F50,0)</f>
        <v>167</v>
      </c>
      <c r="I50" s="88">
        <v>21</v>
      </c>
      <c r="J50" s="89">
        <f t="shared" ref="J50:J52" si="29">H50*I50</f>
        <v>3507</v>
      </c>
      <c r="K50" s="93">
        <f t="shared" ref="K50:K52" si="30">I50*1.95583</f>
        <v>41.072429999999997</v>
      </c>
      <c r="L50" s="94">
        <f t="shared" ref="L50:L52" si="31">H50*K50</f>
        <v>6859.0958099999998</v>
      </c>
      <c r="N50" s="70"/>
    </row>
    <row r="51" spans="1:14" s="77" customFormat="1" ht="15.75" customHeight="1" x14ac:dyDescent="0.25">
      <c r="A51" s="197"/>
      <c r="B51" s="176"/>
      <c r="C51" s="71" t="s">
        <v>24</v>
      </c>
      <c r="D51" s="83" t="s">
        <v>28</v>
      </c>
      <c r="E51" s="73">
        <v>0</v>
      </c>
      <c r="F51" s="84">
        <v>0.6</v>
      </c>
      <c r="G51" s="78" t="s">
        <v>13</v>
      </c>
      <c r="H51" s="79">
        <f>ROUND(E51/F51,0)</f>
        <v>0</v>
      </c>
      <c r="I51" s="88">
        <v>21</v>
      </c>
      <c r="J51" s="89">
        <f t="shared" si="29"/>
        <v>0</v>
      </c>
      <c r="K51" s="93">
        <f t="shared" si="30"/>
        <v>41.072429999999997</v>
      </c>
      <c r="L51" s="94">
        <f t="shared" si="31"/>
        <v>0</v>
      </c>
      <c r="N51" s="70"/>
    </row>
    <row r="52" spans="1:14" s="77" customFormat="1" ht="15.75" customHeight="1" x14ac:dyDescent="0.25">
      <c r="A52" s="197"/>
      <c r="B52" s="176"/>
      <c r="C52" s="71" t="s">
        <v>26</v>
      </c>
      <c r="D52" s="83" t="s">
        <v>28</v>
      </c>
      <c r="E52" s="73">
        <v>0</v>
      </c>
      <c r="F52" s="84">
        <v>0.6</v>
      </c>
      <c r="G52" s="78" t="s">
        <v>13</v>
      </c>
      <c r="H52" s="79">
        <f>ROUND(E52/F52,0)</f>
        <v>0</v>
      </c>
      <c r="I52" s="88">
        <v>21</v>
      </c>
      <c r="J52" s="89">
        <f t="shared" si="29"/>
        <v>0</v>
      </c>
      <c r="K52" s="93">
        <f t="shared" si="30"/>
        <v>41.072429999999997</v>
      </c>
      <c r="L52" s="94">
        <f t="shared" si="31"/>
        <v>0</v>
      </c>
      <c r="N52" s="70"/>
    </row>
    <row r="53" spans="1:14" s="77" customFormat="1" ht="12.75" customHeight="1" x14ac:dyDescent="0.25">
      <c r="A53" s="197"/>
      <c r="B53" s="176"/>
      <c r="C53" s="80"/>
      <c r="D53" s="81" t="s">
        <v>25</v>
      </c>
      <c r="E53" s="73">
        <f>SUM(E50:E52)</f>
        <v>100</v>
      </c>
      <c r="F53" s="84"/>
      <c r="G53" s="78"/>
      <c r="H53" s="82">
        <f>SUM(H50:H52)</f>
        <v>167</v>
      </c>
      <c r="I53" s="99"/>
      <c r="J53" s="100">
        <f>SUM(J50:J52)</f>
        <v>3507</v>
      </c>
      <c r="K53" s="101"/>
      <c r="L53" s="102">
        <f>SUM(L50:L52)</f>
        <v>6859.0958099999998</v>
      </c>
      <c r="N53" s="70"/>
    </row>
    <row r="54" spans="1:14" s="77" customFormat="1" ht="15.75" customHeight="1" x14ac:dyDescent="0.25">
      <c r="A54" s="197"/>
      <c r="B54" s="176"/>
      <c r="C54" s="71" t="s">
        <v>17</v>
      </c>
      <c r="D54" s="83" t="s">
        <v>16</v>
      </c>
      <c r="E54" s="73">
        <v>100</v>
      </c>
      <c r="F54" s="84">
        <v>0.55000000000000004</v>
      </c>
      <c r="G54" s="78" t="s">
        <v>13</v>
      </c>
      <c r="H54" s="79">
        <f>ROUND(E54/F54,0)</f>
        <v>182</v>
      </c>
      <c r="I54" s="88">
        <v>21</v>
      </c>
      <c r="J54" s="89">
        <f t="shared" ref="J54:J56" si="32">H54*I54</f>
        <v>3822</v>
      </c>
      <c r="K54" s="93">
        <f t="shared" ref="K54:K56" si="33">I54*1.95583</f>
        <v>41.072429999999997</v>
      </c>
      <c r="L54" s="94">
        <f t="shared" ref="L54:L56" si="34">H54*K54</f>
        <v>7475.1822599999996</v>
      </c>
      <c r="N54" s="70"/>
    </row>
    <row r="55" spans="1:14" s="77" customFormat="1" ht="15.75" customHeight="1" x14ac:dyDescent="0.25">
      <c r="A55" s="197"/>
      <c r="B55" s="176"/>
      <c r="C55" s="71" t="s">
        <v>24</v>
      </c>
      <c r="D55" s="83" t="s">
        <v>16</v>
      </c>
      <c r="E55" s="73">
        <v>1</v>
      </c>
      <c r="F55" s="84">
        <v>0.55000000000000004</v>
      </c>
      <c r="G55" s="78" t="s">
        <v>13</v>
      </c>
      <c r="H55" s="79">
        <f>ROUND(E55/F55,0)</f>
        <v>2</v>
      </c>
      <c r="I55" s="88">
        <v>21</v>
      </c>
      <c r="J55" s="89">
        <f t="shared" si="32"/>
        <v>42</v>
      </c>
      <c r="K55" s="93">
        <f t="shared" si="33"/>
        <v>41.072429999999997</v>
      </c>
      <c r="L55" s="94">
        <f t="shared" si="34"/>
        <v>82.144859999999994</v>
      </c>
      <c r="N55" s="70"/>
    </row>
    <row r="56" spans="1:14" s="77" customFormat="1" ht="15.75" customHeight="1" x14ac:dyDescent="0.25">
      <c r="A56" s="197"/>
      <c r="B56" s="176"/>
      <c r="C56" s="71" t="s">
        <v>26</v>
      </c>
      <c r="D56" s="83" t="s">
        <v>16</v>
      </c>
      <c r="E56" s="73">
        <v>1</v>
      </c>
      <c r="F56" s="84">
        <v>0.55000000000000004</v>
      </c>
      <c r="G56" s="78" t="s">
        <v>13</v>
      </c>
      <c r="H56" s="79">
        <f>ROUND(E56/F56,0)</f>
        <v>2</v>
      </c>
      <c r="I56" s="88">
        <v>21</v>
      </c>
      <c r="J56" s="89">
        <f t="shared" si="32"/>
        <v>42</v>
      </c>
      <c r="K56" s="93">
        <f t="shared" si="33"/>
        <v>41.072429999999997</v>
      </c>
      <c r="L56" s="94">
        <f t="shared" si="34"/>
        <v>82.144859999999994</v>
      </c>
      <c r="N56" s="70"/>
    </row>
    <row r="57" spans="1:14" s="77" customFormat="1" ht="12.75" customHeight="1" x14ac:dyDescent="0.25">
      <c r="A57" s="197"/>
      <c r="B57" s="176"/>
      <c r="C57" s="80"/>
      <c r="D57" s="81" t="s">
        <v>25</v>
      </c>
      <c r="E57" s="73">
        <f>SUM(E54:E56)</f>
        <v>102</v>
      </c>
      <c r="F57" s="74"/>
      <c r="G57" s="78"/>
      <c r="H57" s="82">
        <f>SUM(H54:H56)</f>
        <v>186</v>
      </c>
      <c r="I57" s="99"/>
      <c r="J57" s="100">
        <f>SUM(J54:J56)</f>
        <v>3906</v>
      </c>
      <c r="K57" s="101"/>
      <c r="L57" s="102">
        <f>SUM(L54:L56)</f>
        <v>7639.4719800000003</v>
      </c>
      <c r="N57" s="70"/>
    </row>
    <row r="58" spans="1:14" s="77" customFormat="1" ht="13.5" customHeight="1" x14ac:dyDescent="0.3">
      <c r="A58" s="197"/>
      <c r="B58" s="176"/>
      <c r="C58" s="180" t="s">
        <v>53</v>
      </c>
      <c r="D58" s="181"/>
      <c r="E58" s="85">
        <f>SUM(E57,E41,E29,E53,,E45,E33,E49,E37)</f>
        <v>350</v>
      </c>
      <c r="F58" s="86"/>
      <c r="G58" s="87"/>
      <c r="H58" s="63"/>
      <c r="I58" s="99"/>
      <c r="J58" s="103">
        <f>SUM(J57,J41,J29,J53,,J45,J33,J49,J37)</f>
        <v>13572</v>
      </c>
      <c r="K58" s="101"/>
      <c r="L58" s="104">
        <f>SUM(L57,L41,L29,L53,,L45,L33,L49,L37)</f>
        <v>26544.524759999997</v>
      </c>
      <c r="N58" s="70"/>
    </row>
    <row r="59" spans="1:14" s="77" customFormat="1" ht="15.75" customHeight="1" x14ac:dyDescent="0.25">
      <c r="A59" s="197"/>
      <c r="B59" s="176" t="s">
        <v>54</v>
      </c>
      <c r="C59" s="71" t="s">
        <v>17</v>
      </c>
      <c r="D59" s="72" t="s">
        <v>10</v>
      </c>
      <c r="E59" s="73">
        <v>8</v>
      </c>
      <c r="F59" s="74"/>
      <c r="G59" s="75" t="s">
        <v>11</v>
      </c>
      <c r="H59" s="76">
        <f>E59</f>
        <v>8</v>
      </c>
      <c r="I59" s="88">
        <v>46</v>
      </c>
      <c r="J59" s="89">
        <f t="shared" ref="J59:J61" si="35">H59*I59</f>
        <v>368</v>
      </c>
      <c r="K59" s="93">
        <f t="shared" ref="K59:K61" si="36">I59*1.95583</f>
        <v>89.968180000000004</v>
      </c>
      <c r="L59" s="94">
        <f t="shared" ref="L59:L61" si="37">H59*K59</f>
        <v>719.74544000000003</v>
      </c>
      <c r="N59" s="70"/>
    </row>
    <row r="60" spans="1:14" s="77" customFormat="1" ht="15.75" customHeight="1" x14ac:dyDescent="0.25">
      <c r="A60" s="197"/>
      <c r="B60" s="176"/>
      <c r="C60" s="71" t="s">
        <v>24</v>
      </c>
      <c r="D60" s="72" t="s">
        <v>10</v>
      </c>
      <c r="E60" s="73">
        <v>0</v>
      </c>
      <c r="F60" s="74"/>
      <c r="G60" s="78" t="s">
        <v>11</v>
      </c>
      <c r="H60" s="79">
        <f>E60</f>
        <v>0</v>
      </c>
      <c r="I60" s="88">
        <v>48</v>
      </c>
      <c r="J60" s="89">
        <f t="shared" si="35"/>
        <v>0</v>
      </c>
      <c r="K60" s="93">
        <f t="shared" si="36"/>
        <v>93.879840000000002</v>
      </c>
      <c r="L60" s="94">
        <f t="shared" si="37"/>
        <v>0</v>
      </c>
      <c r="N60" s="70"/>
    </row>
    <row r="61" spans="1:14" s="77" customFormat="1" ht="15.75" customHeight="1" x14ac:dyDescent="0.25">
      <c r="A61" s="197"/>
      <c r="B61" s="176"/>
      <c r="C61" s="71" t="s">
        <v>26</v>
      </c>
      <c r="D61" s="72" t="s">
        <v>10</v>
      </c>
      <c r="E61" s="73">
        <v>0</v>
      </c>
      <c r="F61" s="74"/>
      <c r="G61" s="78" t="s">
        <v>11</v>
      </c>
      <c r="H61" s="79">
        <f>E61</f>
        <v>0</v>
      </c>
      <c r="I61" s="88">
        <v>48</v>
      </c>
      <c r="J61" s="89">
        <f t="shared" si="35"/>
        <v>0</v>
      </c>
      <c r="K61" s="93">
        <f t="shared" si="36"/>
        <v>93.879840000000002</v>
      </c>
      <c r="L61" s="94">
        <f t="shared" si="37"/>
        <v>0</v>
      </c>
      <c r="N61" s="70"/>
    </row>
    <row r="62" spans="1:14" s="77" customFormat="1" ht="12.75" customHeight="1" x14ac:dyDescent="0.25">
      <c r="A62" s="197"/>
      <c r="B62" s="176"/>
      <c r="C62" s="80"/>
      <c r="D62" s="81" t="s">
        <v>25</v>
      </c>
      <c r="E62" s="73">
        <f>SUM(E59:E61)</f>
        <v>8</v>
      </c>
      <c r="F62" s="74"/>
      <c r="G62" s="78"/>
      <c r="H62" s="82">
        <f>SUM(H59:H61)</f>
        <v>8</v>
      </c>
      <c r="I62" s="99"/>
      <c r="J62" s="100">
        <f>SUM(J59:J61)</f>
        <v>368</v>
      </c>
      <c r="K62" s="101"/>
      <c r="L62" s="102">
        <f>SUM(L59:L61)</f>
        <v>719.74544000000003</v>
      </c>
      <c r="N62" s="70"/>
    </row>
    <row r="63" spans="1:14" s="77" customFormat="1" ht="15.75" customHeight="1" x14ac:dyDescent="0.25">
      <c r="A63" s="197"/>
      <c r="B63" s="176"/>
      <c r="C63" s="71" t="s">
        <v>17</v>
      </c>
      <c r="D63" s="72" t="s">
        <v>12</v>
      </c>
      <c r="E63" s="73">
        <v>3</v>
      </c>
      <c r="F63" s="74"/>
      <c r="G63" s="78" t="s">
        <v>11</v>
      </c>
      <c r="H63" s="79">
        <f>E63</f>
        <v>3</v>
      </c>
      <c r="I63" s="88">
        <v>43</v>
      </c>
      <c r="J63" s="89">
        <f t="shared" ref="J63:J65" si="38">H63*I63</f>
        <v>129</v>
      </c>
      <c r="K63" s="93">
        <f>I63*1.95583</f>
        <v>84.10069</v>
      </c>
      <c r="L63" s="94">
        <f>H63*K63</f>
        <v>252.30207000000001</v>
      </c>
      <c r="N63" s="70"/>
    </row>
    <row r="64" spans="1:14" s="77" customFormat="1" ht="15.75" customHeight="1" x14ac:dyDescent="0.25">
      <c r="A64" s="197"/>
      <c r="B64" s="176"/>
      <c r="C64" s="71" t="s">
        <v>24</v>
      </c>
      <c r="D64" s="72" t="s">
        <v>12</v>
      </c>
      <c r="E64" s="73">
        <v>0</v>
      </c>
      <c r="F64" s="74"/>
      <c r="G64" s="78" t="s">
        <v>11</v>
      </c>
      <c r="H64" s="79">
        <f>E64</f>
        <v>0</v>
      </c>
      <c r="I64" s="88">
        <v>43</v>
      </c>
      <c r="J64" s="89">
        <f t="shared" si="38"/>
        <v>0</v>
      </c>
      <c r="K64" s="93">
        <f t="shared" ref="K64:K65" si="39">I64*1.95583</f>
        <v>84.10069</v>
      </c>
      <c r="L64" s="94">
        <f t="shared" ref="L64:L65" si="40">H64*K64</f>
        <v>0</v>
      </c>
      <c r="N64" s="70"/>
    </row>
    <row r="65" spans="1:14" s="77" customFormat="1" ht="15.75" customHeight="1" x14ac:dyDescent="0.25">
      <c r="A65" s="197"/>
      <c r="B65" s="176"/>
      <c r="C65" s="71" t="s">
        <v>26</v>
      </c>
      <c r="D65" s="72" t="s">
        <v>12</v>
      </c>
      <c r="E65" s="73">
        <v>0</v>
      </c>
      <c r="F65" s="74"/>
      <c r="G65" s="78" t="s">
        <v>11</v>
      </c>
      <c r="H65" s="79">
        <f>E65</f>
        <v>0</v>
      </c>
      <c r="I65" s="88">
        <v>43</v>
      </c>
      <c r="J65" s="89">
        <f t="shared" si="38"/>
        <v>0</v>
      </c>
      <c r="K65" s="93">
        <f t="shared" si="39"/>
        <v>84.10069</v>
      </c>
      <c r="L65" s="94">
        <f t="shared" si="40"/>
        <v>0</v>
      </c>
      <c r="N65" s="70"/>
    </row>
    <row r="66" spans="1:14" s="77" customFormat="1" ht="12.75" customHeight="1" x14ac:dyDescent="0.25">
      <c r="A66" s="197"/>
      <c r="B66" s="176"/>
      <c r="C66" s="80"/>
      <c r="D66" s="81" t="s">
        <v>25</v>
      </c>
      <c r="E66" s="73">
        <f>SUM(E63:E65)</f>
        <v>3</v>
      </c>
      <c r="F66" s="74"/>
      <c r="G66" s="78"/>
      <c r="H66" s="82">
        <f>SUM(H63:H65)</f>
        <v>3</v>
      </c>
      <c r="I66" s="99"/>
      <c r="J66" s="100">
        <f>SUM(J63:J65)</f>
        <v>129</v>
      </c>
      <c r="K66" s="101"/>
      <c r="L66" s="102">
        <f>SUM(L63:L65)</f>
        <v>252.30207000000001</v>
      </c>
      <c r="N66" s="70"/>
    </row>
    <row r="67" spans="1:14" s="77" customFormat="1" ht="15.75" customHeight="1" x14ac:dyDescent="0.25">
      <c r="A67" s="197"/>
      <c r="B67" s="176"/>
      <c r="C67" s="71" t="s">
        <v>17</v>
      </c>
      <c r="D67" s="83" t="s">
        <v>37</v>
      </c>
      <c r="E67" s="73">
        <v>3</v>
      </c>
      <c r="F67" s="84">
        <v>0.6</v>
      </c>
      <c r="G67" s="78" t="s">
        <v>13</v>
      </c>
      <c r="H67" s="79">
        <f>ROUND(E67/F67,0)</f>
        <v>5</v>
      </c>
      <c r="I67" s="88">
        <v>25</v>
      </c>
      <c r="J67" s="89">
        <f t="shared" ref="J67:J69" si="41">H67*I67</f>
        <v>125</v>
      </c>
      <c r="K67" s="93">
        <f t="shared" ref="K67:K69" si="42">I67*1.95583</f>
        <v>48.89575</v>
      </c>
      <c r="L67" s="94">
        <f t="shared" ref="L67:L69" si="43">H67*K67</f>
        <v>244.47874999999999</v>
      </c>
      <c r="N67" s="70"/>
    </row>
    <row r="68" spans="1:14" s="77" customFormat="1" ht="15.75" customHeight="1" x14ac:dyDescent="0.25">
      <c r="A68" s="197"/>
      <c r="B68" s="176"/>
      <c r="C68" s="71" t="s">
        <v>24</v>
      </c>
      <c r="D68" s="83" t="s">
        <v>37</v>
      </c>
      <c r="E68" s="73">
        <v>1</v>
      </c>
      <c r="F68" s="84">
        <v>0.6</v>
      </c>
      <c r="G68" s="78" t="s">
        <v>13</v>
      </c>
      <c r="H68" s="79">
        <f>ROUND(E68/F68,0)</f>
        <v>2</v>
      </c>
      <c r="I68" s="88">
        <v>25</v>
      </c>
      <c r="J68" s="89">
        <f t="shared" si="41"/>
        <v>50</v>
      </c>
      <c r="K68" s="93">
        <f t="shared" si="42"/>
        <v>48.89575</v>
      </c>
      <c r="L68" s="94">
        <f t="shared" si="43"/>
        <v>97.791499999999999</v>
      </c>
      <c r="N68" s="70"/>
    </row>
    <row r="69" spans="1:14" s="77" customFormat="1" ht="15.75" customHeight="1" x14ac:dyDescent="0.25">
      <c r="A69" s="197"/>
      <c r="B69" s="176"/>
      <c r="C69" s="71" t="s">
        <v>26</v>
      </c>
      <c r="D69" s="83" t="s">
        <v>37</v>
      </c>
      <c r="E69" s="73">
        <v>0</v>
      </c>
      <c r="F69" s="84">
        <v>0.6</v>
      </c>
      <c r="G69" s="78" t="s">
        <v>13</v>
      </c>
      <c r="H69" s="79">
        <f>ROUND(E69/F69,0)</f>
        <v>0</v>
      </c>
      <c r="I69" s="88">
        <v>25</v>
      </c>
      <c r="J69" s="89">
        <f t="shared" si="41"/>
        <v>0</v>
      </c>
      <c r="K69" s="93">
        <f t="shared" si="42"/>
        <v>48.89575</v>
      </c>
      <c r="L69" s="94">
        <f t="shared" si="43"/>
        <v>0</v>
      </c>
      <c r="N69" s="70"/>
    </row>
    <row r="70" spans="1:14" s="77" customFormat="1" ht="12.75" customHeight="1" x14ac:dyDescent="0.25">
      <c r="A70" s="197"/>
      <c r="B70" s="176"/>
      <c r="C70" s="80"/>
      <c r="D70" s="81" t="s">
        <v>25</v>
      </c>
      <c r="E70" s="73">
        <f>SUM(E67:E69)</f>
        <v>4</v>
      </c>
      <c r="F70" s="84"/>
      <c r="G70" s="78"/>
      <c r="H70" s="82">
        <f>SUM(H67:H69)</f>
        <v>7</v>
      </c>
      <c r="I70" s="99"/>
      <c r="J70" s="100">
        <f>SUM(J67:J69)</f>
        <v>175</v>
      </c>
      <c r="K70" s="101"/>
      <c r="L70" s="102">
        <f>SUM(L67:L69)</f>
        <v>342.27024999999998</v>
      </c>
      <c r="N70" s="70"/>
    </row>
    <row r="71" spans="1:14" s="77" customFormat="1" ht="15.75" customHeight="1" x14ac:dyDescent="0.25">
      <c r="A71" s="197"/>
      <c r="B71" s="176"/>
      <c r="C71" s="71" t="s">
        <v>17</v>
      </c>
      <c r="D71" s="83" t="s">
        <v>14</v>
      </c>
      <c r="E71" s="73">
        <v>0</v>
      </c>
      <c r="F71" s="84">
        <v>0.6</v>
      </c>
      <c r="G71" s="78" t="s">
        <v>13</v>
      </c>
      <c r="H71" s="79">
        <f>ROUND(E71/F71,0)</f>
        <v>0</v>
      </c>
      <c r="I71" s="88">
        <v>23</v>
      </c>
      <c r="J71" s="89">
        <f t="shared" ref="J71:J73" si="44">H71*I71</f>
        <v>0</v>
      </c>
      <c r="K71" s="93">
        <f t="shared" ref="K71:K73" si="45">I71*1.95583</f>
        <v>44.984090000000002</v>
      </c>
      <c r="L71" s="94">
        <f t="shared" ref="L71:L73" si="46">H71*K71</f>
        <v>0</v>
      </c>
      <c r="N71" s="70"/>
    </row>
    <row r="72" spans="1:14" s="77" customFormat="1" ht="15.75" customHeight="1" x14ac:dyDescent="0.25">
      <c r="A72" s="197"/>
      <c r="B72" s="176"/>
      <c r="C72" s="71" t="s">
        <v>24</v>
      </c>
      <c r="D72" s="83" t="s">
        <v>14</v>
      </c>
      <c r="E72" s="73">
        <v>0</v>
      </c>
      <c r="F72" s="84">
        <v>0.6</v>
      </c>
      <c r="G72" s="78" t="s">
        <v>13</v>
      </c>
      <c r="H72" s="79">
        <f>ROUND(E72/F72,0)</f>
        <v>0</v>
      </c>
      <c r="I72" s="88">
        <v>23</v>
      </c>
      <c r="J72" s="89">
        <f t="shared" si="44"/>
        <v>0</v>
      </c>
      <c r="K72" s="93">
        <f t="shared" si="45"/>
        <v>44.984090000000002</v>
      </c>
      <c r="L72" s="94">
        <f t="shared" si="46"/>
        <v>0</v>
      </c>
      <c r="N72" s="70"/>
    </row>
    <row r="73" spans="1:14" s="77" customFormat="1" ht="15.75" customHeight="1" x14ac:dyDescent="0.25">
      <c r="A73" s="197"/>
      <c r="B73" s="176"/>
      <c r="C73" s="71" t="s">
        <v>26</v>
      </c>
      <c r="D73" s="83" t="s">
        <v>14</v>
      </c>
      <c r="E73" s="73">
        <v>0</v>
      </c>
      <c r="F73" s="84">
        <v>0.6</v>
      </c>
      <c r="G73" s="78" t="s">
        <v>13</v>
      </c>
      <c r="H73" s="79">
        <f>ROUND(E73/F73,0)</f>
        <v>0</v>
      </c>
      <c r="I73" s="88">
        <v>23</v>
      </c>
      <c r="J73" s="89">
        <f t="shared" si="44"/>
        <v>0</v>
      </c>
      <c r="K73" s="93">
        <f t="shared" si="45"/>
        <v>44.984090000000002</v>
      </c>
      <c r="L73" s="94">
        <f t="shared" si="46"/>
        <v>0</v>
      </c>
      <c r="N73" s="70"/>
    </row>
    <row r="74" spans="1:14" s="77" customFormat="1" ht="12.75" customHeight="1" x14ac:dyDescent="0.25">
      <c r="A74" s="197"/>
      <c r="B74" s="176"/>
      <c r="C74" s="80"/>
      <c r="D74" s="81" t="s">
        <v>25</v>
      </c>
      <c r="E74" s="73">
        <f>SUM(E71:E73)</f>
        <v>0</v>
      </c>
      <c r="F74" s="84"/>
      <c r="G74" s="78"/>
      <c r="H74" s="82">
        <f>SUM(H71:H73)</f>
        <v>0</v>
      </c>
      <c r="I74" s="99"/>
      <c r="J74" s="100">
        <f>SUM(J71:J73)</f>
        <v>0</v>
      </c>
      <c r="K74" s="101"/>
      <c r="L74" s="102">
        <f>SUM(L71:L73)</f>
        <v>0</v>
      </c>
      <c r="N74" s="70"/>
    </row>
    <row r="75" spans="1:14" s="77" customFormat="1" ht="15.75" customHeight="1" x14ac:dyDescent="0.25">
      <c r="A75" s="197"/>
      <c r="B75" s="176"/>
      <c r="C75" s="71" t="s">
        <v>17</v>
      </c>
      <c r="D75" s="83" t="s">
        <v>15</v>
      </c>
      <c r="E75" s="73">
        <v>0</v>
      </c>
      <c r="F75" s="84">
        <v>0.6</v>
      </c>
      <c r="G75" s="78" t="s">
        <v>13</v>
      </c>
      <c r="H75" s="79">
        <f>ROUND(E75/F75,0)</f>
        <v>0</v>
      </c>
      <c r="I75" s="88">
        <v>21</v>
      </c>
      <c r="J75" s="89">
        <f t="shared" ref="J75:J77" si="47">H75*I75</f>
        <v>0</v>
      </c>
      <c r="K75" s="93">
        <f t="shared" ref="K75:K77" si="48">I75*1.95583</f>
        <v>41.072429999999997</v>
      </c>
      <c r="L75" s="94">
        <f t="shared" ref="L75:L77" si="49">H75*K75</f>
        <v>0</v>
      </c>
      <c r="N75" s="70"/>
    </row>
    <row r="76" spans="1:14" s="77" customFormat="1" ht="15.75" customHeight="1" x14ac:dyDescent="0.25">
      <c r="A76" s="197"/>
      <c r="B76" s="176"/>
      <c r="C76" s="71" t="s">
        <v>24</v>
      </c>
      <c r="D76" s="83" t="s">
        <v>15</v>
      </c>
      <c r="E76" s="73">
        <v>0</v>
      </c>
      <c r="F76" s="84">
        <v>0.6</v>
      </c>
      <c r="G76" s="78" t="s">
        <v>13</v>
      </c>
      <c r="H76" s="79">
        <f>ROUND(E76/F76,0)</f>
        <v>0</v>
      </c>
      <c r="I76" s="88">
        <v>21</v>
      </c>
      <c r="J76" s="89">
        <f t="shared" si="47"/>
        <v>0</v>
      </c>
      <c r="K76" s="93">
        <f t="shared" si="48"/>
        <v>41.072429999999997</v>
      </c>
      <c r="L76" s="94">
        <f t="shared" si="49"/>
        <v>0</v>
      </c>
      <c r="N76" s="70"/>
    </row>
    <row r="77" spans="1:14" s="77" customFormat="1" ht="15.75" customHeight="1" x14ac:dyDescent="0.25">
      <c r="A77" s="197"/>
      <c r="B77" s="176"/>
      <c r="C77" s="71" t="s">
        <v>26</v>
      </c>
      <c r="D77" s="83" t="s">
        <v>15</v>
      </c>
      <c r="E77" s="73">
        <v>0</v>
      </c>
      <c r="F77" s="84">
        <v>0.6</v>
      </c>
      <c r="G77" s="78" t="s">
        <v>13</v>
      </c>
      <c r="H77" s="79">
        <f>ROUND(E77/F77,0)</f>
        <v>0</v>
      </c>
      <c r="I77" s="88">
        <v>21</v>
      </c>
      <c r="J77" s="89">
        <f t="shared" si="47"/>
        <v>0</v>
      </c>
      <c r="K77" s="93">
        <f t="shared" si="48"/>
        <v>41.072429999999997</v>
      </c>
      <c r="L77" s="94">
        <f t="shared" si="49"/>
        <v>0</v>
      </c>
      <c r="N77" s="70"/>
    </row>
    <row r="78" spans="1:14" s="77" customFormat="1" ht="12.75" customHeight="1" x14ac:dyDescent="0.25">
      <c r="A78" s="197"/>
      <c r="B78" s="176"/>
      <c r="C78" s="80"/>
      <c r="D78" s="81" t="s">
        <v>25</v>
      </c>
      <c r="E78" s="73">
        <f>SUM(E75:E77)</f>
        <v>0</v>
      </c>
      <c r="F78" s="84"/>
      <c r="G78" s="78"/>
      <c r="H78" s="82">
        <f>SUM(H75:H77)</f>
        <v>0</v>
      </c>
      <c r="I78" s="99"/>
      <c r="J78" s="100">
        <f>SUM(J75:J77)</f>
        <v>0</v>
      </c>
      <c r="K78" s="101"/>
      <c r="L78" s="102">
        <f>SUM(L75:L77)</f>
        <v>0</v>
      </c>
      <c r="N78" s="70"/>
    </row>
    <row r="79" spans="1:14" s="77" customFormat="1" ht="15.75" customHeight="1" x14ac:dyDescent="0.25">
      <c r="A79" s="197"/>
      <c r="B79" s="176"/>
      <c r="C79" s="71" t="s">
        <v>17</v>
      </c>
      <c r="D79" s="72" t="s">
        <v>38</v>
      </c>
      <c r="E79" s="73">
        <v>3</v>
      </c>
      <c r="F79" s="74"/>
      <c r="G79" s="78" t="s">
        <v>11</v>
      </c>
      <c r="H79" s="79">
        <f>E79</f>
        <v>3</v>
      </c>
      <c r="I79" s="88">
        <v>41</v>
      </c>
      <c r="J79" s="89">
        <f t="shared" ref="J79:J81" si="50">H79*I79</f>
        <v>123</v>
      </c>
      <c r="K79" s="93">
        <f t="shared" ref="K79:K81" si="51">I79*1.95583</f>
        <v>80.189030000000002</v>
      </c>
      <c r="L79" s="94">
        <f t="shared" ref="L79:L81" si="52">H79*K79</f>
        <v>240.56709000000001</v>
      </c>
      <c r="N79" s="70"/>
    </row>
    <row r="80" spans="1:14" s="77" customFormat="1" ht="15.75" customHeight="1" x14ac:dyDescent="0.25">
      <c r="A80" s="197"/>
      <c r="B80" s="176"/>
      <c r="C80" s="71" t="s">
        <v>24</v>
      </c>
      <c r="D80" s="72" t="s">
        <v>38</v>
      </c>
      <c r="E80" s="73">
        <v>0</v>
      </c>
      <c r="F80" s="74"/>
      <c r="G80" s="78" t="s">
        <v>11</v>
      </c>
      <c r="H80" s="79">
        <f>E80</f>
        <v>0</v>
      </c>
      <c r="I80" s="88">
        <v>41</v>
      </c>
      <c r="J80" s="89">
        <f t="shared" si="50"/>
        <v>0</v>
      </c>
      <c r="K80" s="93">
        <f t="shared" si="51"/>
        <v>80.189030000000002</v>
      </c>
      <c r="L80" s="94">
        <f t="shared" si="52"/>
        <v>0</v>
      </c>
      <c r="N80" s="70"/>
    </row>
    <row r="81" spans="1:14" s="77" customFormat="1" ht="15.75" customHeight="1" x14ac:dyDescent="0.25">
      <c r="A81" s="197"/>
      <c r="B81" s="176"/>
      <c r="C81" s="71" t="s">
        <v>26</v>
      </c>
      <c r="D81" s="72" t="s">
        <v>38</v>
      </c>
      <c r="E81" s="73">
        <v>0</v>
      </c>
      <c r="F81" s="74"/>
      <c r="G81" s="78" t="s">
        <v>11</v>
      </c>
      <c r="H81" s="79">
        <f>E81</f>
        <v>0</v>
      </c>
      <c r="I81" s="88">
        <v>41</v>
      </c>
      <c r="J81" s="89">
        <f t="shared" si="50"/>
        <v>0</v>
      </c>
      <c r="K81" s="93">
        <f t="shared" si="51"/>
        <v>80.189030000000002</v>
      </c>
      <c r="L81" s="94">
        <f t="shared" si="52"/>
        <v>0</v>
      </c>
      <c r="N81" s="70"/>
    </row>
    <row r="82" spans="1:14" s="77" customFormat="1" ht="12.75" customHeight="1" x14ac:dyDescent="0.25">
      <c r="A82" s="197"/>
      <c r="B82" s="176"/>
      <c r="C82" s="80"/>
      <c r="D82" s="81" t="s">
        <v>25</v>
      </c>
      <c r="E82" s="73">
        <f>SUM(E79:E81)</f>
        <v>3</v>
      </c>
      <c r="F82" s="74"/>
      <c r="G82" s="78"/>
      <c r="H82" s="82">
        <f>SUM(H79:H81)</f>
        <v>3</v>
      </c>
      <c r="I82" s="99"/>
      <c r="J82" s="100">
        <f>SUM(J79:J81)</f>
        <v>123</v>
      </c>
      <c r="K82" s="101"/>
      <c r="L82" s="102">
        <f>SUM(L79:L81)</f>
        <v>240.56709000000001</v>
      </c>
      <c r="N82" s="70"/>
    </row>
    <row r="83" spans="1:14" s="77" customFormat="1" ht="15.75" customHeight="1" x14ac:dyDescent="0.25">
      <c r="A83" s="197"/>
      <c r="B83" s="176"/>
      <c r="C83" s="71" t="s">
        <v>17</v>
      </c>
      <c r="D83" s="83" t="s">
        <v>28</v>
      </c>
      <c r="E83" s="73">
        <v>30</v>
      </c>
      <c r="F83" s="84">
        <v>0.6</v>
      </c>
      <c r="G83" s="78" t="s">
        <v>13</v>
      </c>
      <c r="H83" s="79">
        <f>ROUND(E83/F83,0)</f>
        <v>50</v>
      </c>
      <c r="I83" s="88">
        <v>21</v>
      </c>
      <c r="J83" s="89">
        <f t="shared" ref="J83:J85" si="53">H83*I83</f>
        <v>1050</v>
      </c>
      <c r="K83" s="93">
        <f t="shared" ref="K83:K85" si="54">I83*1.95583</f>
        <v>41.072429999999997</v>
      </c>
      <c r="L83" s="94">
        <f t="shared" ref="L83:L85" si="55">H83*K83</f>
        <v>2053.6214999999997</v>
      </c>
      <c r="N83" s="70"/>
    </row>
    <row r="84" spans="1:14" s="77" customFormat="1" ht="15.75" customHeight="1" x14ac:dyDescent="0.25">
      <c r="A84" s="197"/>
      <c r="B84" s="176"/>
      <c r="C84" s="71" t="s">
        <v>24</v>
      </c>
      <c r="D84" s="83" t="s">
        <v>28</v>
      </c>
      <c r="E84" s="73">
        <v>9</v>
      </c>
      <c r="F84" s="84">
        <v>0.6</v>
      </c>
      <c r="G84" s="78" t="s">
        <v>13</v>
      </c>
      <c r="H84" s="79">
        <f>ROUND(E84/F84,0)</f>
        <v>15</v>
      </c>
      <c r="I84" s="88">
        <v>21</v>
      </c>
      <c r="J84" s="89">
        <f t="shared" si="53"/>
        <v>315</v>
      </c>
      <c r="K84" s="93">
        <f t="shared" si="54"/>
        <v>41.072429999999997</v>
      </c>
      <c r="L84" s="94">
        <f t="shared" si="55"/>
        <v>616.08645000000001</v>
      </c>
      <c r="N84" s="70"/>
    </row>
    <row r="85" spans="1:14" s="77" customFormat="1" ht="15.75" customHeight="1" x14ac:dyDescent="0.25">
      <c r="A85" s="197"/>
      <c r="B85" s="176"/>
      <c r="C85" s="71" t="s">
        <v>26</v>
      </c>
      <c r="D85" s="83" t="s">
        <v>28</v>
      </c>
      <c r="E85" s="73">
        <v>4</v>
      </c>
      <c r="F85" s="84">
        <v>0.6</v>
      </c>
      <c r="G85" s="78" t="s">
        <v>13</v>
      </c>
      <c r="H85" s="79">
        <f>ROUND(E85/F85,0)</f>
        <v>7</v>
      </c>
      <c r="I85" s="88">
        <v>21</v>
      </c>
      <c r="J85" s="89">
        <f t="shared" si="53"/>
        <v>147</v>
      </c>
      <c r="K85" s="93">
        <f t="shared" si="54"/>
        <v>41.072429999999997</v>
      </c>
      <c r="L85" s="94">
        <f t="shared" si="55"/>
        <v>287.50700999999998</v>
      </c>
      <c r="N85" s="70"/>
    </row>
    <row r="86" spans="1:14" s="77" customFormat="1" ht="12.75" customHeight="1" x14ac:dyDescent="0.25">
      <c r="A86" s="197"/>
      <c r="B86" s="176"/>
      <c r="C86" s="80"/>
      <c r="D86" s="81" t="s">
        <v>25</v>
      </c>
      <c r="E86" s="73">
        <f>SUM(E83:E85)</f>
        <v>43</v>
      </c>
      <c r="F86" s="84"/>
      <c r="G86" s="78"/>
      <c r="H86" s="82">
        <f>SUM(H83:H85)</f>
        <v>72</v>
      </c>
      <c r="I86" s="99"/>
      <c r="J86" s="100">
        <f>SUM(J83:J85)</f>
        <v>1512</v>
      </c>
      <c r="K86" s="101"/>
      <c r="L86" s="102">
        <f>SUM(L83:L85)</f>
        <v>2957.2149599999998</v>
      </c>
      <c r="N86" s="70"/>
    </row>
    <row r="87" spans="1:14" s="77" customFormat="1" ht="15.75" customHeight="1" x14ac:dyDescent="0.25">
      <c r="A87" s="197"/>
      <c r="B87" s="176"/>
      <c r="C87" s="71" t="s">
        <v>17</v>
      </c>
      <c r="D87" s="83" t="s">
        <v>16</v>
      </c>
      <c r="E87" s="73">
        <v>30</v>
      </c>
      <c r="F87" s="84">
        <v>0.55000000000000004</v>
      </c>
      <c r="G87" s="78" t="s">
        <v>13</v>
      </c>
      <c r="H87" s="79">
        <f>ROUND(E87/F87,0)</f>
        <v>55</v>
      </c>
      <c r="I87" s="88">
        <v>21</v>
      </c>
      <c r="J87" s="89">
        <f t="shared" ref="J87:J89" si="56">H87*I87</f>
        <v>1155</v>
      </c>
      <c r="K87" s="93">
        <f t="shared" ref="K87:K89" si="57">I87*1.95583</f>
        <v>41.072429999999997</v>
      </c>
      <c r="L87" s="94">
        <f t="shared" ref="L87:L89" si="58">H87*K87</f>
        <v>2258.9836499999997</v>
      </c>
      <c r="N87" s="70"/>
    </row>
    <row r="88" spans="1:14" s="77" customFormat="1" ht="15.75" customHeight="1" x14ac:dyDescent="0.25">
      <c r="A88" s="197"/>
      <c r="B88" s="176"/>
      <c r="C88" s="71" t="s">
        <v>24</v>
      </c>
      <c r="D88" s="83" t="s">
        <v>16</v>
      </c>
      <c r="E88" s="73">
        <v>9</v>
      </c>
      <c r="F88" s="84">
        <v>0.55000000000000004</v>
      </c>
      <c r="G88" s="78" t="s">
        <v>13</v>
      </c>
      <c r="H88" s="79">
        <f>ROUND(E88/F88,0)</f>
        <v>16</v>
      </c>
      <c r="I88" s="88">
        <v>21</v>
      </c>
      <c r="J88" s="89">
        <f t="shared" si="56"/>
        <v>336</v>
      </c>
      <c r="K88" s="93">
        <f t="shared" si="57"/>
        <v>41.072429999999997</v>
      </c>
      <c r="L88" s="94">
        <f t="shared" si="58"/>
        <v>657.15887999999995</v>
      </c>
      <c r="N88" s="70"/>
    </row>
    <row r="89" spans="1:14" s="77" customFormat="1" ht="15.75" customHeight="1" x14ac:dyDescent="0.25">
      <c r="A89" s="197"/>
      <c r="B89" s="176"/>
      <c r="C89" s="71" t="s">
        <v>26</v>
      </c>
      <c r="D89" s="83" t="s">
        <v>16</v>
      </c>
      <c r="E89" s="73">
        <v>4</v>
      </c>
      <c r="F89" s="84">
        <v>0.55000000000000004</v>
      </c>
      <c r="G89" s="78" t="s">
        <v>13</v>
      </c>
      <c r="H89" s="79">
        <f>ROUND(E89/F89,0)</f>
        <v>7</v>
      </c>
      <c r="I89" s="88">
        <v>21</v>
      </c>
      <c r="J89" s="89">
        <f t="shared" si="56"/>
        <v>147</v>
      </c>
      <c r="K89" s="93">
        <f t="shared" si="57"/>
        <v>41.072429999999997</v>
      </c>
      <c r="L89" s="94">
        <f t="shared" si="58"/>
        <v>287.50700999999998</v>
      </c>
      <c r="N89" s="70"/>
    </row>
    <row r="90" spans="1:14" s="77" customFormat="1" ht="12.75" customHeight="1" x14ac:dyDescent="0.25">
      <c r="A90" s="197"/>
      <c r="B90" s="176"/>
      <c r="C90" s="80"/>
      <c r="D90" s="81" t="s">
        <v>25</v>
      </c>
      <c r="E90" s="73">
        <f>SUM(E87:E89)</f>
        <v>43</v>
      </c>
      <c r="F90" s="74"/>
      <c r="G90" s="78"/>
      <c r="H90" s="82">
        <f>SUM(H87:H89)</f>
        <v>78</v>
      </c>
      <c r="I90" s="99"/>
      <c r="J90" s="100">
        <f>SUM(J87:J89)</f>
        <v>1638</v>
      </c>
      <c r="K90" s="101"/>
      <c r="L90" s="102">
        <f>SUM(L87:L89)</f>
        <v>3203.6495399999994</v>
      </c>
      <c r="N90" s="70"/>
    </row>
    <row r="91" spans="1:14" s="77" customFormat="1" ht="13.5" customHeight="1" x14ac:dyDescent="0.3">
      <c r="A91" s="197"/>
      <c r="B91" s="176"/>
      <c r="C91" s="180" t="s">
        <v>55</v>
      </c>
      <c r="D91" s="181"/>
      <c r="E91" s="85">
        <f>SUM(E90,E74,E62,E86,,E78,E66,E82,E70)</f>
        <v>104</v>
      </c>
      <c r="F91" s="86"/>
      <c r="G91" s="87"/>
      <c r="H91" s="63"/>
      <c r="I91" s="99"/>
      <c r="J91" s="103">
        <f>SUM(J90,J74,J62,J86,,J78,J66,J82,J70)</f>
        <v>3945</v>
      </c>
      <c r="K91" s="101"/>
      <c r="L91" s="104">
        <f>SUM(L90,L74,L62,L86,,L78,L66,L82,L70)</f>
        <v>7715.7493499999982</v>
      </c>
      <c r="N91" s="70"/>
    </row>
    <row r="92" spans="1:14" s="77" customFormat="1" ht="15.75" customHeight="1" x14ac:dyDescent="0.25">
      <c r="A92" s="197"/>
      <c r="B92" s="176" t="s">
        <v>56</v>
      </c>
      <c r="C92" s="71" t="s">
        <v>17</v>
      </c>
      <c r="D92" s="72" t="s">
        <v>10</v>
      </c>
      <c r="E92" s="73">
        <v>5</v>
      </c>
      <c r="F92" s="74"/>
      <c r="G92" s="75" t="s">
        <v>11</v>
      </c>
      <c r="H92" s="76">
        <f>E92</f>
        <v>5</v>
      </c>
      <c r="I92" s="88">
        <v>46</v>
      </c>
      <c r="J92" s="89">
        <f t="shared" ref="J92:J94" si="59">H92*I92</f>
        <v>230</v>
      </c>
      <c r="K92" s="93">
        <f t="shared" ref="K92:K94" si="60">I92*1.95583</f>
        <v>89.968180000000004</v>
      </c>
      <c r="L92" s="94">
        <f t="shared" ref="L92:L94" si="61">H92*K92</f>
        <v>449.84090000000003</v>
      </c>
      <c r="N92" s="70"/>
    </row>
    <row r="93" spans="1:14" s="77" customFormat="1" ht="15.75" customHeight="1" x14ac:dyDescent="0.25">
      <c r="A93" s="197"/>
      <c r="B93" s="176"/>
      <c r="C93" s="71" t="s">
        <v>24</v>
      </c>
      <c r="D93" s="72" t="s">
        <v>10</v>
      </c>
      <c r="E93" s="73">
        <v>0</v>
      </c>
      <c r="F93" s="74"/>
      <c r="G93" s="78" t="s">
        <v>11</v>
      </c>
      <c r="H93" s="79">
        <f>E93</f>
        <v>0</v>
      </c>
      <c r="I93" s="88">
        <v>48</v>
      </c>
      <c r="J93" s="89">
        <f t="shared" si="59"/>
        <v>0</v>
      </c>
      <c r="K93" s="93">
        <f t="shared" si="60"/>
        <v>93.879840000000002</v>
      </c>
      <c r="L93" s="94">
        <f t="shared" si="61"/>
        <v>0</v>
      </c>
      <c r="N93" s="70"/>
    </row>
    <row r="94" spans="1:14" s="77" customFormat="1" ht="15.75" customHeight="1" x14ac:dyDescent="0.25">
      <c r="A94" s="197"/>
      <c r="B94" s="176"/>
      <c r="C94" s="71" t="s">
        <v>26</v>
      </c>
      <c r="D94" s="72" t="s">
        <v>10</v>
      </c>
      <c r="E94" s="73">
        <v>0</v>
      </c>
      <c r="F94" s="74"/>
      <c r="G94" s="78" t="s">
        <v>11</v>
      </c>
      <c r="H94" s="79">
        <f>E94</f>
        <v>0</v>
      </c>
      <c r="I94" s="88">
        <v>48</v>
      </c>
      <c r="J94" s="89">
        <f t="shared" si="59"/>
        <v>0</v>
      </c>
      <c r="K94" s="93">
        <f t="shared" si="60"/>
        <v>93.879840000000002</v>
      </c>
      <c r="L94" s="94">
        <f t="shared" si="61"/>
        <v>0</v>
      </c>
      <c r="N94" s="70"/>
    </row>
    <row r="95" spans="1:14" s="77" customFormat="1" ht="12.75" customHeight="1" x14ac:dyDescent="0.25">
      <c r="A95" s="197"/>
      <c r="B95" s="176"/>
      <c r="C95" s="80"/>
      <c r="D95" s="81" t="s">
        <v>25</v>
      </c>
      <c r="E95" s="73">
        <f>SUM(E92:E94)</f>
        <v>5</v>
      </c>
      <c r="F95" s="74"/>
      <c r="G95" s="78"/>
      <c r="H95" s="82">
        <f>SUM(H92:H94)</f>
        <v>5</v>
      </c>
      <c r="I95" s="99"/>
      <c r="J95" s="100">
        <f>SUM(J92:J94)</f>
        <v>230</v>
      </c>
      <c r="K95" s="101"/>
      <c r="L95" s="102">
        <f>SUM(L92:L94)</f>
        <v>449.84090000000003</v>
      </c>
      <c r="N95" s="70"/>
    </row>
    <row r="96" spans="1:14" s="77" customFormat="1" ht="15.75" customHeight="1" x14ac:dyDescent="0.25">
      <c r="A96" s="197"/>
      <c r="B96" s="176"/>
      <c r="C96" s="71" t="s">
        <v>17</v>
      </c>
      <c r="D96" s="72" t="s">
        <v>12</v>
      </c>
      <c r="E96" s="73">
        <v>1</v>
      </c>
      <c r="F96" s="74"/>
      <c r="G96" s="78" t="s">
        <v>11</v>
      </c>
      <c r="H96" s="79">
        <f>E96</f>
        <v>1</v>
      </c>
      <c r="I96" s="88">
        <v>43</v>
      </c>
      <c r="J96" s="89">
        <f t="shared" ref="J96:J98" si="62">H96*I96</f>
        <v>43</v>
      </c>
      <c r="K96" s="93">
        <f>I96*1.95583</f>
        <v>84.10069</v>
      </c>
      <c r="L96" s="94">
        <f>H96*K96</f>
        <v>84.10069</v>
      </c>
      <c r="N96" s="70"/>
    </row>
    <row r="97" spans="1:14" s="77" customFormat="1" ht="15.75" customHeight="1" x14ac:dyDescent="0.25">
      <c r="A97" s="197"/>
      <c r="B97" s="176"/>
      <c r="C97" s="71" t="s">
        <v>24</v>
      </c>
      <c r="D97" s="72" t="s">
        <v>12</v>
      </c>
      <c r="E97" s="73">
        <v>0</v>
      </c>
      <c r="F97" s="74"/>
      <c r="G97" s="78" t="s">
        <v>11</v>
      </c>
      <c r="H97" s="79">
        <f>E97</f>
        <v>0</v>
      </c>
      <c r="I97" s="88">
        <v>43</v>
      </c>
      <c r="J97" s="89">
        <f t="shared" si="62"/>
        <v>0</v>
      </c>
      <c r="K97" s="93">
        <f t="shared" ref="K97:K98" si="63">I97*1.95583</f>
        <v>84.10069</v>
      </c>
      <c r="L97" s="94">
        <f t="shared" ref="L97:L98" si="64">H97*K97</f>
        <v>0</v>
      </c>
      <c r="N97" s="70"/>
    </row>
    <row r="98" spans="1:14" s="77" customFormat="1" ht="15.75" customHeight="1" x14ac:dyDescent="0.25">
      <c r="A98" s="197"/>
      <c r="B98" s="176"/>
      <c r="C98" s="71" t="s">
        <v>26</v>
      </c>
      <c r="D98" s="72" t="s">
        <v>12</v>
      </c>
      <c r="E98" s="73">
        <v>0</v>
      </c>
      <c r="F98" s="74"/>
      <c r="G98" s="78" t="s">
        <v>11</v>
      </c>
      <c r="H98" s="79">
        <f>E98</f>
        <v>0</v>
      </c>
      <c r="I98" s="88">
        <v>43</v>
      </c>
      <c r="J98" s="89">
        <f t="shared" si="62"/>
        <v>0</v>
      </c>
      <c r="K98" s="93">
        <f t="shared" si="63"/>
        <v>84.10069</v>
      </c>
      <c r="L98" s="94">
        <f t="shared" si="64"/>
        <v>0</v>
      </c>
      <c r="N98" s="70"/>
    </row>
    <row r="99" spans="1:14" s="77" customFormat="1" ht="12.75" customHeight="1" x14ac:dyDescent="0.25">
      <c r="A99" s="197"/>
      <c r="B99" s="176"/>
      <c r="C99" s="80"/>
      <c r="D99" s="81" t="s">
        <v>25</v>
      </c>
      <c r="E99" s="73">
        <f>SUM(E96:E98)</f>
        <v>1</v>
      </c>
      <c r="F99" s="74"/>
      <c r="G99" s="78"/>
      <c r="H99" s="82">
        <f>SUM(H96:H98)</f>
        <v>1</v>
      </c>
      <c r="I99" s="99"/>
      <c r="J99" s="100">
        <f>SUM(J96:J98)</f>
        <v>43</v>
      </c>
      <c r="K99" s="101"/>
      <c r="L99" s="102">
        <f>SUM(L96:L98)</f>
        <v>84.10069</v>
      </c>
      <c r="N99" s="70"/>
    </row>
    <row r="100" spans="1:14" s="77" customFormat="1" ht="15.75" customHeight="1" x14ac:dyDescent="0.25">
      <c r="A100" s="197"/>
      <c r="B100" s="176"/>
      <c r="C100" s="71" t="s">
        <v>17</v>
      </c>
      <c r="D100" s="83" t="s">
        <v>37</v>
      </c>
      <c r="E100" s="73">
        <v>2</v>
      </c>
      <c r="F100" s="84">
        <v>0.6</v>
      </c>
      <c r="G100" s="78" t="s">
        <v>13</v>
      </c>
      <c r="H100" s="79">
        <f>ROUND(E100/F100,0)</f>
        <v>3</v>
      </c>
      <c r="I100" s="88">
        <v>25</v>
      </c>
      <c r="J100" s="89">
        <f t="shared" ref="J100:J102" si="65">H100*I100</f>
        <v>75</v>
      </c>
      <c r="K100" s="93">
        <f t="shared" ref="K100:K102" si="66">I100*1.95583</f>
        <v>48.89575</v>
      </c>
      <c r="L100" s="94">
        <f t="shared" ref="L100:L102" si="67">H100*K100</f>
        <v>146.68725000000001</v>
      </c>
      <c r="N100" s="70"/>
    </row>
    <row r="101" spans="1:14" s="77" customFormat="1" ht="15.75" customHeight="1" x14ac:dyDescent="0.25">
      <c r="A101" s="197"/>
      <c r="B101" s="176"/>
      <c r="C101" s="71" t="s">
        <v>24</v>
      </c>
      <c r="D101" s="83" t="s">
        <v>37</v>
      </c>
      <c r="E101" s="73">
        <v>0</v>
      </c>
      <c r="F101" s="84">
        <v>0.6</v>
      </c>
      <c r="G101" s="78" t="s">
        <v>13</v>
      </c>
      <c r="H101" s="79">
        <f>ROUND(E101/F101,0)</f>
        <v>0</v>
      </c>
      <c r="I101" s="88">
        <v>25</v>
      </c>
      <c r="J101" s="89">
        <f t="shared" si="65"/>
        <v>0</v>
      </c>
      <c r="K101" s="93">
        <f t="shared" si="66"/>
        <v>48.89575</v>
      </c>
      <c r="L101" s="94">
        <f t="shared" si="67"/>
        <v>0</v>
      </c>
      <c r="N101" s="70"/>
    </row>
    <row r="102" spans="1:14" s="77" customFormat="1" ht="15.75" customHeight="1" x14ac:dyDescent="0.25">
      <c r="A102" s="197"/>
      <c r="B102" s="176"/>
      <c r="C102" s="71" t="s">
        <v>26</v>
      </c>
      <c r="D102" s="83" t="s">
        <v>37</v>
      </c>
      <c r="E102" s="73">
        <v>1</v>
      </c>
      <c r="F102" s="84">
        <v>0.6</v>
      </c>
      <c r="G102" s="78" t="s">
        <v>13</v>
      </c>
      <c r="H102" s="79">
        <f>ROUND(E102/F102,0)</f>
        <v>2</v>
      </c>
      <c r="I102" s="88">
        <v>25</v>
      </c>
      <c r="J102" s="89">
        <f t="shared" si="65"/>
        <v>50</v>
      </c>
      <c r="K102" s="93">
        <f t="shared" si="66"/>
        <v>48.89575</v>
      </c>
      <c r="L102" s="94">
        <f t="shared" si="67"/>
        <v>97.791499999999999</v>
      </c>
      <c r="N102" s="70"/>
    </row>
    <row r="103" spans="1:14" s="77" customFormat="1" ht="12.75" customHeight="1" x14ac:dyDescent="0.25">
      <c r="A103" s="197"/>
      <c r="B103" s="176"/>
      <c r="C103" s="80"/>
      <c r="D103" s="81" t="s">
        <v>25</v>
      </c>
      <c r="E103" s="73">
        <f>SUM(E100:E102)</f>
        <v>3</v>
      </c>
      <c r="F103" s="84"/>
      <c r="G103" s="78"/>
      <c r="H103" s="82">
        <f>SUM(H100:H102)</f>
        <v>5</v>
      </c>
      <c r="I103" s="99"/>
      <c r="J103" s="100">
        <f>SUM(J100:J102)</f>
        <v>125</v>
      </c>
      <c r="K103" s="101"/>
      <c r="L103" s="102">
        <f>SUM(L100:L102)</f>
        <v>244.47874999999999</v>
      </c>
      <c r="N103" s="70"/>
    </row>
    <row r="104" spans="1:14" s="77" customFormat="1" ht="15.75" customHeight="1" x14ac:dyDescent="0.25">
      <c r="A104" s="197"/>
      <c r="B104" s="176"/>
      <c r="C104" s="71" t="s">
        <v>17</v>
      </c>
      <c r="D104" s="83" t="s">
        <v>14</v>
      </c>
      <c r="E104" s="73">
        <v>0</v>
      </c>
      <c r="F104" s="84">
        <v>0.6</v>
      </c>
      <c r="G104" s="78" t="s">
        <v>13</v>
      </c>
      <c r="H104" s="79">
        <f>ROUND(E104/F104,0)</f>
        <v>0</v>
      </c>
      <c r="I104" s="88">
        <v>23</v>
      </c>
      <c r="J104" s="89">
        <f t="shared" ref="J104:J106" si="68">H104*I104</f>
        <v>0</v>
      </c>
      <c r="K104" s="93">
        <f t="shared" ref="K104:K106" si="69">I104*1.95583</f>
        <v>44.984090000000002</v>
      </c>
      <c r="L104" s="94">
        <f t="shared" ref="L104:L106" si="70">H104*K104</f>
        <v>0</v>
      </c>
      <c r="N104" s="70"/>
    </row>
    <row r="105" spans="1:14" s="77" customFormat="1" ht="15.75" customHeight="1" x14ac:dyDescent="0.25">
      <c r="A105" s="197"/>
      <c r="B105" s="176"/>
      <c r="C105" s="71" t="s">
        <v>24</v>
      </c>
      <c r="D105" s="83" t="s">
        <v>14</v>
      </c>
      <c r="E105" s="73">
        <v>0</v>
      </c>
      <c r="F105" s="84">
        <v>0.6</v>
      </c>
      <c r="G105" s="78" t="s">
        <v>13</v>
      </c>
      <c r="H105" s="79">
        <f>ROUND(E105/F105,0)</f>
        <v>0</v>
      </c>
      <c r="I105" s="88">
        <v>23</v>
      </c>
      <c r="J105" s="89">
        <f t="shared" si="68"/>
        <v>0</v>
      </c>
      <c r="K105" s="93">
        <f t="shared" si="69"/>
        <v>44.984090000000002</v>
      </c>
      <c r="L105" s="94">
        <f t="shared" si="70"/>
        <v>0</v>
      </c>
      <c r="N105" s="70"/>
    </row>
    <row r="106" spans="1:14" s="77" customFormat="1" ht="15.75" customHeight="1" x14ac:dyDescent="0.25">
      <c r="A106" s="197"/>
      <c r="B106" s="176"/>
      <c r="C106" s="71" t="s">
        <v>26</v>
      </c>
      <c r="D106" s="83" t="s">
        <v>14</v>
      </c>
      <c r="E106" s="73">
        <v>0</v>
      </c>
      <c r="F106" s="84">
        <v>0.6</v>
      </c>
      <c r="G106" s="78" t="s">
        <v>13</v>
      </c>
      <c r="H106" s="79">
        <f>ROUND(E106/F106,0)</f>
        <v>0</v>
      </c>
      <c r="I106" s="88">
        <v>23</v>
      </c>
      <c r="J106" s="89">
        <f t="shared" si="68"/>
        <v>0</v>
      </c>
      <c r="K106" s="93">
        <f t="shared" si="69"/>
        <v>44.984090000000002</v>
      </c>
      <c r="L106" s="94">
        <f t="shared" si="70"/>
        <v>0</v>
      </c>
      <c r="N106" s="70"/>
    </row>
    <row r="107" spans="1:14" s="77" customFormat="1" ht="12.75" customHeight="1" x14ac:dyDescent="0.25">
      <c r="A107" s="197"/>
      <c r="B107" s="176"/>
      <c r="C107" s="80"/>
      <c r="D107" s="81" t="s">
        <v>25</v>
      </c>
      <c r="E107" s="73">
        <f>SUM(E104:E106)</f>
        <v>0</v>
      </c>
      <c r="F107" s="84"/>
      <c r="G107" s="78"/>
      <c r="H107" s="82">
        <f>SUM(H104:H106)</f>
        <v>0</v>
      </c>
      <c r="I107" s="99"/>
      <c r="J107" s="100">
        <f>SUM(J104:J106)</f>
        <v>0</v>
      </c>
      <c r="K107" s="101"/>
      <c r="L107" s="102">
        <f>SUM(L104:L106)</f>
        <v>0</v>
      </c>
      <c r="N107" s="70"/>
    </row>
    <row r="108" spans="1:14" s="77" customFormat="1" ht="15.75" customHeight="1" x14ac:dyDescent="0.25">
      <c r="A108" s="197"/>
      <c r="B108" s="176"/>
      <c r="C108" s="71" t="s">
        <v>17</v>
      </c>
      <c r="D108" s="83" t="s">
        <v>15</v>
      </c>
      <c r="E108" s="73">
        <v>0</v>
      </c>
      <c r="F108" s="84">
        <v>0.6</v>
      </c>
      <c r="G108" s="78" t="s">
        <v>13</v>
      </c>
      <c r="H108" s="79">
        <f>ROUND(E108/F108,0)</f>
        <v>0</v>
      </c>
      <c r="I108" s="88">
        <v>21</v>
      </c>
      <c r="J108" s="89">
        <f t="shared" ref="J108:J110" si="71">H108*I108</f>
        <v>0</v>
      </c>
      <c r="K108" s="93">
        <f t="shared" ref="K108:K110" si="72">I108*1.95583</f>
        <v>41.072429999999997</v>
      </c>
      <c r="L108" s="94">
        <f t="shared" ref="L108:L110" si="73">H108*K108</f>
        <v>0</v>
      </c>
      <c r="N108" s="70"/>
    </row>
    <row r="109" spans="1:14" s="77" customFormat="1" ht="15.75" customHeight="1" x14ac:dyDescent="0.25">
      <c r="A109" s="197"/>
      <c r="B109" s="176"/>
      <c r="C109" s="71" t="s">
        <v>24</v>
      </c>
      <c r="D109" s="83" t="s">
        <v>15</v>
      </c>
      <c r="E109" s="73">
        <v>0</v>
      </c>
      <c r="F109" s="84">
        <v>0.6</v>
      </c>
      <c r="G109" s="78" t="s">
        <v>13</v>
      </c>
      <c r="H109" s="79">
        <f>ROUND(E109/F109,0)</f>
        <v>0</v>
      </c>
      <c r="I109" s="88">
        <v>21</v>
      </c>
      <c r="J109" s="89">
        <f t="shared" si="71"/>
        <v>0</v>
      </c>
      <c r="K109" s="93">
        <f t="shared" si="72"/>
        <v>41.072429999999997</v>
      </c>
      <c r="L109" s="94">
        <f t="shared" si="73"/>
        <v>0</v>
      </c>
      <c r="N109" s="70"/>
    </row>
    <row r="110" spans="1:14" s="77" customFormat="1" ht="15.75" customHeight="1" x14ac:dyDescent="0.25">
      <c r="A110" s="197"/>
      <c r="B110" s="176"/>
      <c r="C110" s="71" t="s">
        <v>26</v>
      </c>
      <c r="D110" s="83" t="s">
        <v>15</v>
      </c>
      <c r="E110" s="73">
        <v>0</v>
      </c>
      <c r="F110" s="84">
        <v>0.6</v>
      </c>
      <c r="G110" s="78" t="s">
        <v>13</v>
      </c>
      <c r="H110" s="79">
        <f>ROUND(E110/F110,0)</f>
        <v>0</v>
      </c>
      <c r="I110" s="88">
        <v>21</v>
      </c>
      <c r="J110" s="89">
        <f t="shared" si="71"/>
        <v>0</v>
      </c>
      <c r="K110" s="93">
        <f t="shared" si="72"/>
        <v>41.072429999999997</v>
      </c>
      <c r="L110" s="94">
        <f t="shared" si="73"/>
        <v>0</v>
      </c>
      <c r="N110" s="70"/>
    </row>
    <row r="111" spans="1:14" s="77" customFormat="1" ht="12.75" customHeight="1" x14ac:dyDescent="0.25">
      <c r="A111" s="197"/>
      <c r="B111" s="176"/>
      <c r="C111" s="80"/>
      <c r="D111" s="81" t="s">
        <v>25</v>
      </c>
      <c r="E111" s="73">
        <f>SUM(E108:E110)</f>
        <v>0</v>
      </c>
      <c r="F111" s="84"/>
      <c r="G111" s="78"/>
      <c r="H111" s="82">
        <f>SUM(H108:H110)</f>
        <v>0</v>
      </c>
      <c r="I111" s="99"/>
      <c r="J111" s="100">
        <f>SUM(J108:J110)</f>
        <v>0</v>
      </c>
      <c r="K111" s="101"/>
      <c r="L111" s="102">
        <f>SUM(L108:L110)</f>
        <v>0</v>
      </c>
      <c r="N111" s="70"/>
    </row>
    <row r="112" spans="1:14" s="77" customFormat="1" ht="15.75" customHeight="1" x14ac:dyDescent="0.25">
      <c r="A112" s="197"/>
      <c r="B112" s="176"/>
      <c r="C112" s="71" t="s">
        <v>17</v>
      </c>
      <c r="D112" s="72" t="s">
        <v>38</v>
      </c>
      <c r="E112" s="73">
        <v>4</v>
      </c>
      <c r="F112" s="74"/>
      <c r="G112" s="78" t="s">
        <v>11</v>
      </c>
      <c r="H112" s="79">
        <f>E112</f>
        <v>4</v>
      </c>
      <c r="I112" s="88">
        <v>41</v>
      </c>
      <c r="J112" s="89">
        <f t="shared" ref="J112:J114" si="74">H112*I112</f>
        <v>164</v>
      </c>
      <c r="K112" s="93">
        <f t="shared" ref="K112:K114" si="75">I112*1.95583</f>
        <v>80.189030000000002</v>
      </c>
      <c r="L112" s="94">
        <f t="shared" ref="L112:L114" si="76">H112*K112</f>
        <v>320.75612000000001</v>
      </c>
      <c r="N112" s="70"/>
    </row>
    <row r="113" spans="1:14" s="77" customFormat="1" ht="15.75" customHeight="1" x14ac:dyDescent="0.25">
      <c r="A113" s="197"/>
      <c r="B113" s="176"/>
      <c r="C113" s="71" t="s">
        <v>24</v>
      </c>
      <c r="D113" s="72" t="s">
        <v>38</v>
      </c>
      <c r="E113" s="73">
        <v>0</v>
      </c>
      <c r="F113" s="74"/>
      <c r="G113" s="78" t="s">
        <v>11</v>
      </c>
      <c r="H113" s="79">
        <f>E113</f>
        <v>0</v>
      </c>
      <c r="I113" s="88">
        <v>41</v>
      </c>
      <c r="J113" s="89">
        <f t="shared" si="74"/>
        <v>0</v>
      </c>
      <c r="K113" s="93">
        <f t="shared" si="75"/>
        <v>80.189030000000002</v>
      </c>
      <c r="L113" s="94">
        <f t="shared" si="76"/>
        <v>0</v>
      </c>
      <c r="N113" s="70"/>
    </row>
    <row r="114" spans="1:14" s="77" customFormat="1" ht="15.75" customHeight="1" x14ac:dyDescent="0.25">
      <c r="A114" s="197"/>
      <c r="B114" s="176"/>
      <c r="C114" s="71" t="s">
        <v>26</v>
      </c>
      <c r="D114" s="72" t="s">
        <v>38</v>
      </c>
      <c r="E114" s="73">
        <v>0</v>
      </c>
      <c r="F114" s="74"/>
      <c r="G114" s="78" t="s">
        <v>11</v>
      </c>
      <c r="H114" s="79">
        <f>E114</f>
        <v>0</v>
      </c>
      <c r="I114" s="88">
        <v>41</v>
      </c>
      <c r="J114" s="89">
        <f t="shared" si="74"/>
        <v>0</v>
      </c>
      <c r="K114" s="93">
        <f t="shared" si="75"/>
        <v>80.189030000000002</v>
      </c>
      <c r="L114" s="94">
        <f t="shared" si="76"/>
        <v>0</v>
      </c>
      <c r="N114" s="70"/>
    </row>
    <row r="115" spans="1:14" s="77" customFormat="1" ht="12.75" customHeight="1" x14ac:dyDescent="0.25">
      <c r="A115" s="197"/>
      <c r="B115" s="176"/>
      <c r="C115" s="80"/>
      <c r="D115" s="81" t="s">
        <v>25</v>
      </c>
      <c r="E115" s="73">
        <f>SUM(E112:E114)</f>
        <v>4</v>
      </c>
      <c r="F115" s="74"/>
      <c r="G115" s="78"/>
      <c r="H115" s="82">
        <f>SUM(H112:H114)</f>
        <v>4</v>
      </c>
      <c r="I115" s="99"/>
      <c r="J115" s="100">
        <f>SUM(J112:J114)</f>
        <v>164</v>
      </c>
      <c r="K115" s="101"/>
      <c r="L115" s="102">
        <f>SUM(L112:L114)</f>
        <v>320.75612000000001</v>
      </c>
      <c r="N115" s="70"/>
    </row>
    <row r="116" spans="1:14" s="77" customFormat="1" ht="15.75" customHeight="1" x14ac:dyDescent="0.25">
      <c r="A116" s="197"/>
      <c r="B116" s="176"/>
      <c r="C116" s="71" t="s">
        <v>17</v>
      </c>
      <c r="D116" s="83" t="s">
        <v>28</v>
      </c>
      <c r="E116" s="73">
        <v>36</v>
      </c>
      <c r="F116" s="84">
        <v>0.6</v>
      </c>
      <c r="G116" s="78" t="s">
        <v>13</v>
      </c>
      <c r="H116" s="79">
        <f>ROUND(E116/F116,0)</f>
        <v>60</v>
      </c>
      <c r="I116" s="88">
        <v>21</v>
      </c>
      <c r="J116" s="89">
        <f t="shared" ref="J116:J118" si="77">H116*I116</f>
        <v>1260</v>
      </c>
      <c r="K116" s="93">
        <f t="shared" ref="K116:K118" si="78">I116*1.95583</f>
        <v>41.072429999999997</v>
      </c>
      <c r="L116" s="94">
        <f t="shared" ref="L116:L118" si="79">H116*K116</f>
        <v>2464.3458000000001</v>
      </c>
      <c r="N116" s="70"/>
    </row>
    <row r="117" spans="1:14" s="77" customFormat="1" ht="15.75" customHeight="1" x14ac:dyDescent="0.25">
      <c r="A117" s="197"/>
      <c r="B117" s="176"/>
      <c r="C117" s="71" t="s">
        <v>24</v>
      </c>
      <c r="D117" s="83" t="s">
        <v>28</v>
      </c>
      <c r="E117" s="73">
        <v>12</v>
      </c>
      <c r="F117" s="84">
        <v>0.6</v>
      </c>
      <c r="G117" s="78" t="s">
        <v>13</v>
      </c>
      <c r="H117" s="79">
        <f>ROUND(E117/F117,0)</f>
        <v>20</v>
      </c>
      <c r="I117" s="88">
        <v>21</v>
      </c>
      <c r="J117" s="89">
        <f t="shared" si="77"/>
        <v>420</v>
      </c>
      <c r="K117" s="93">
        <f t="shared" si="78"/>
        <v>41.072429999999997</v>
      </c>
      <c r="L117" s="94">
        <f t="shared" si="79"/>
        <v>821.44859999999994</v>
      </c>
      <c r="N117" s="70"/>
    </row>
    <row r="118" spans="1:14" s="77" customFormat="1" ht="15.75" customHeight="1" x14ac:dyDescent="0.25">
      <c r="A118" s="197"/>
      <c r="B118" s="176"/>
      <c r="C118" s="71" t="s">
        <v>26</v>
      </c>
      <c r="D118" s="83" t="s">
        <v>28</v>
      </c>
      <c r="E118" s="73">
        <v>7</v>
      </c>
      <c r="F118" s="84">
        <v>0.6</v>
      </c>
      <c r="G118" s="78" t="s">
        <v>13</v>
      </c>
      <c r="H118" s="79">
        <f>ROUND(E118/F118,0)</f>
        <v>12</v>
      </c>
      <c r="I118" s="88">
        <v>21</v>
      </c>
      <c r="J118" s="89">
        <f t="shared" si="77"/>
        <v>252</v>
      </c>
      <c r="K118" s="93">
        <f t="shared" si="78"/>
        <v>41.072429999999997</v>
      </c>
      <c r="L118" s="94">
        <f t="shared" si="79"/>
        <v>492.86915999999997</v>
      </c>
      <c r="N118" s="70"/>
    </row>
    <row r="119" spans="1:14" s="77" customFormat="1" ht="12.75" customHeight="1" x14ac:dyDescent="0.25">
      <c r="A119" s="197"/>
      <c r="B119" s="176"/>
      <c r="C119" s="80"/>
      <c r="D119" s="81" t="s">
        <v>25</v>
      </c>
      <c r="E119" s="73">
        <f>SUM(E116:E118)</f>
        <v>55</v>
      </c>
      <c r="F119" s="84"/>
      <c r="G119" s="78"/>
      <c r="H119" s="82">
        <f>SUM(H116:H118)</f>
        <v>92</v>
      </c>
      <c r="I119" s="99"/>
      <c r="J119" s="100">
        <f>SUM(J116:J118)</f>
        <v>1932</v>
      </c>
      <c r="K119" s="101"/>
      <c r="L119" s="102">
        <f>SUM(L116:L118)</f>
        <v>3778.66356</v>
      </c>
      <c r="N119" s="70"/>
    </row>
    <row r="120" spans="1:14" s="77" customFormat="1" ht="15.75" customHeight="1" x14ac:dyDescent="0.25">
      <c r="A120" s="197"/>
      <c r="B120" s="176"/>
      <c r="C120" s="71" t="s">
        <v>17</v>
      </c>
      <c r="D120" s="83" t="s">
        <v>16</v>
      </c>
      <c r="E120" s="73">
        <v>36</v>
      </c>
      <c r="F120" s="84">
        <v>0.55000000000000004</v>
      </c>
      <c r="G120" s="78" t="s">
        <v>13</v>
      </c>
      <c r="H120" s="79">
        <f>ROUND(E120/F120,0)</f>
        <v>65</v>
      </c>
      <c r="I120" s="88">
        <v>21</v>
      </c>
      <c r="J120" s="89">
        <f t="shared" ref="J120:J122" si="80">H120*I120</f>
        <v>1365</v>
      </c>
      <c r="K120" s="93">
        <f t="shared" ref="K120:K122" si="81">I120*1.95583</f>
        <v>41.072429999999997</v>
      </c>
      <c r="L120" s="94">
        <f t="shared" ref="L120:L122" si="82">H120*K120</f>
        <v>2669.70795</v>
      </c>
      <c r="N120" s="70"/>
    </row>
    <row r="121" spans="1:14" s="77" customFormat="1" ht="15.75" customHeight="1" x14ac:dyDescent="0.25">
      <c r="A121" s="197"/>
      <c r="B121" s="176"/>
      <c r="C121" s="71" t="s">
        <v>24</v>
      </c>
      <c r="D121" s="83" t="s">
        <v>16</v>
      </c>
      <c r="E121" s="73">
        <v>12</v>
      </c>
      <c r="F121" s="84">
        <v>0.55000000000000004</v>
      </c>
      <c r="G121" s="78" t="s">
        <v>13</v>
      </c>
      <c r="H121" s="79">
        <f>ROUND(E121/F121,0)</f>
        <v>22</v>
      </c>
      <c r="I121" s="88">
        <v>21</v>
      </c>
      <c r="J121" s="89">
        <f t="shared" si="80"/>
        <v>462</v>
      </c>
      <c r="K121" s="93">
        <f t="shared" si="81"/>
        <v>41.072429999999997</v>
      </c>
      <c r="L121" s="94">
        <f t="shared" si="82"/>
        <v>903.59345999999994</v>
      </c>
      <c r="N121" s="70"/>
    </row>
    <row r="122" spans="1:14" s="77" customFormat="1" ht="15.75" customHeight="1" x14ac:dyDescent="0.25">
      <c r="A122" s="197"/>
      <c r="B122" s="176"/>
      <c r="C122" s="71" t="s">
        <v>26</v>
      </c>
      <c r="D122" s="83" t="s">
        <v>16</v>
      </c>
      <c r="E122" s="73">
        <v>8</v>
      </c>
      <c r="F122" s="84">
        <v>0.55000000000000004</v>
      </c>
      <c r="G122" s="78" t="s">
        <v>13</v>
      </c>
      <c r="H122" s="79">
        <f>ROUND(E122/F122,0)</f>
        <v>15</v>
      </c>
      <c r="I122" s="88">
        <v>21</v>
      </c>
      <c r="J122" s="89">
        <f t="shared" si="80"/>
        <v>315</v>
      </c>
      <c r="K122" s="93">
        <f t="shared" si="81"/>
        <v>41.072429999999997</v>
      </c>
      <c r="L122" s="94">
        <f t="shared" si="82"/>
        <v>616.08645000000001</v>
      </c>
      <c r="N122" s="70"/>
    </row>
    <row r="123" spans="1:14" s="77" customFormat="1" ht="12.75" customHeight="1" x14ac:dyDescent="0.25">
      <c r="A123" s="197"/>
      <c r="B123" s="176"/>
      <c r="C123" s="80"/>
      <c r="D123" s="81" t="s">
        <v>25</v>
      </c>
      <c r="E123" s="73">
        <f>SUM(E120:E122)</f>
        <v>56</v>
      </c>
      <c r="F123" s="74"/>
      <c r="G123" s="78"/>
      <c r="H123" s="82">
        <f>SUM(H120:H122)</f>
        <v>102</v>
      </c>
      <c r="I123" s="99"/>
      <c r="J123" s="100">
        <f>SUM(J120:J122)</f>
        <v>2142</v>
      </c>
      <c r="K123" s="101"/>
      <c r="L123" s="102">
        <f>SUM(L120:L122)</f>
        <v>4189.3878599999998</v>
      </c>
      <c r="N123" s="70"/>
    </row>
    <row r="124" spans="1:14" s="77" customFormat="1" ht="13.5" customHeight="1" x14ac:dyDescent="0.3">
      <c r="A124" s="197"/>
      <c r="B124" s="176"/>
      <c r="C124" s="180" t="s">
        <v>57</v>
      </c>
      <c r="D124" s="181"/>
      <c r="E124" s="85">
        <f>SUM(E123,E107,E95,E119,,E111,E99,E115,E103)</f>
        <v>124</v>
      </c>
      <c r="F124" s="86"/>
      <c r="G124" s="87"/>
      <c r="H124" s="63"/>
      <c r="I124" s="99"/>
      <c r="J124" s="103">
        <f>SUM(J123,J107,J95,J119,,J111,J99,J115,J103)</f>
        <v>4636</v>
      </c>
      <c r="K124" s="101"/>
      <c r="L124" s="104">
        <f>SUM(L123,L107,L95,L119,,L111,L99,L115,L103)</f>
        <v>9067.2278799999985</v>
      </c>
      <c r="N124" s="70"/>
    </row>
    <row r="125" spans="1:14" s="77" customFormat="1" ht="15.75" customHeight="1" x14ac:dyDescent="0.25">
      <c r="A125" s="197"/>
      <c r="B125" s="176" t="s">
        <v>58</v>
      </c>
      <c r="C125" s="71" t="s">
        <v>24</v>
      </c>
      <c r="D125" s="72" t="s">
        <v>10</v>
      </c>
      <c r="E125" s="73">
        <v>0</v>
      </c>
      <c r="F125" s="74"/>
      <c r="G125" s="75" t="s">
        <v>11</v>
      </c>
      <c r="H125" s="76">
        <f>E125</f>
        <v>0</v>
      </c>
      <c r="I125" s="88">
        <v>48</v>
      </c>
      <c r="J125" s="89">
        <f t="shared" ref="J125:J127" si="83">H125*I125</f>
        <v>0</v>
      </c>
      <c r="K125" s="93">
        <f t="shared" ref="K125:K127" si="84">I125*1.95583</f>
        <v>93.879840000000002</v>
      </c>
      <c r="L125" s="94">
        <f t="shared" ref="L125:L127" si="85">H125*K125</f>
        <v>0</v>
      </c>
      <c r="N125" s="70"/>
    </row>
    <row r="126" spans="1:14" s="77" customFormat="1" ht="15.75" customHeight="1" x14ac:dyDescent="0.25">
      <c r="A126" s="197"/>
      <c r="B126" s="176"/>
      <c r="C126" s="71" t="s">
        <v>17</v>
      </c>
      <c r="D126" s="72" t="s">
        <v>10</v>
      </c>
      <c r="E126" s="73">
        <v>5</v>
      </c>
      <c r="F126" s="74"/>
      <c r="G126" s="78" t="s">
        <v>11</v>
      </c>
      <c r="H126" s="79">
        <f>E126</f>
        <v>5</v>
      </c>
      <c r="I126" s="88">
        <v>46</v>
      </c>
      <c r="J126" s="89">
        <f t="shared" si="83"/>
        <v>230</v>
      </c>
      <c r="K126" s="93">
        <f t="shared" si="84"/>
        <v>89.968180000000004</v>
      </c>
      <c r="L126" s="94">
        <f t="shared" si="85"/>
        <v>449.84090000000003</v>
      </c>
      <c r="N126" s="70"/>
    </row>
    <row r="127" spans="1:14" s="77" customFormat="1" ht="15.75" customHeight="1" x14ac:dyDescent="0.25">
      <c r="A127" s="197"/>
      <c r="B127" s="176"/>
      <c r="C127" s="71" t="s">
        <v>26</v>
      </c>
      <c r="D127" s="72" t="s">
        <v>10</v>
      </c>
      <c r="E127" s="73">
        <v>0</v>
      </c>
      <c r="F127" s="74"/>
      <c r="G127" s="78" t="s">
        <v>11</v>
      </c>
      <c r="H127" s="79">
        <f>E127</f>
        <v>0</v>
      </c>
      <c r="I127" s="88">
        <v>48</v>
      </c>
      <c r="J127" s="89">
        <f t="shared" si="83"/>
        <v>0</v>
      </c>
      <c r="K127" s="93">
        <f t="shared" si="84"/>
        <v>93.879840000000002</v>
      </c>
      <c r="L127" s="94">
        <f t="shared" si="85"/>
        <v>0</v>
      </c>
      <c r="N127" s="70"/>
    </row>
    <row r="128" spans="1:14" s="77" customFormat="1" ht="12.75" customHeight="1" x14ac:dyDescent="0.25">
      <c r="A128" s="197"/>
      <c r="B128" s="176"/>
      <c r="C128" s="80"/>
      <c r="D128" s="81" t="s">
        <v>25</v>
      </c>
      <c r="E128" s="73">
        <f>SUM(E125:E127)</f>
        <v>5</v>
      </c>
      <c r="F128" s="74"/>
      <c r="G128" s="78"/>
      <c r="H128" s="82">
        <f>SUM(H125:H127)</f>
        <v>5</v>
      </c>
      <c r="I128" s="99"/>
      <c r="J128" s="100">
        <f>SUM(J125:J127)</f>
        <v>230</v>
      </c>
      <c r="K128" s="101"/>
      <c r="L128" s="102">
        <f>SUM(L125:L127)</f>
        <v>449.84090000000003</v>
      </c>
      <c r="N128" s="70"/>
    </row>
    <row r="129" spans="1:14" s="77" customFormat="1" ht="15.75" customHeight="1" x14ac:dyDescent="0.25">
      <c r="A129" s="197"/>
      <c r="B129" s="176"/>
      <c r="C129" s="71" t="s">
        <v>24</v>
      </c>
      <c r="D129" s="72" t="s">
        <v>12</v>
      </c>
      <c r="E129" s="73">
        <v>1</v>
      </c>
      <c r="F129" s="74"/>
      <c r="G129" s="78" t="s">
        <v>11</v>
      </c>
      <c r="H129" s="79">
        <f>E129</f>
        <v>1</v>
      </c>
      <c r="I129" s="88">
        <v>43</v>
      </c>
      <c r="J129" s="89">
        <f t="shared" ref="J129:J131" si="86">H129*I129</f>
        <v>43</v>
      </c>
      <c r="K129" s="93">
        <f>I129*1.95583</f>
        <v>84.10069</v>
      </c>
      <c r="L129" s="94">
        <f>H129*K129</f>
        <v>84.10069</v>
      </c>
      <c r="N129" s="70"/>
    </row>
    <row r="130" spans="1:14" s="77" customFormat="1" ht="15.75" customHeight="1" x14ac:dyDescent="0.25">
      <c r="A130" s="197"/>
      <c r="B130" s="176"/>
      <c r="C130" s="71" t="s">
        <v>17</v>
      </c>
      <c r="D130" s="72" t="s">
        <v>12</v>
      </c>
      <c r="E130" s="73">
        <v>2</v>
      </c>
      <c r="F130" s="74"/>
      <c r="G130" s="78" t="s">
        <v>11</v>
      </c>
      <c r="H130" s="79">
        <f>E130</f>
        <v>2</v>
      </c>
      <c r="I130" s="88">
        <v>43</v>
      </c>
      <c r="J130" s="89">
        <f t="shared" si="86"/>
        <v>86</v>
      </c>
      <c r="K130" s="93">
        <f t="shared" ref="K130:K131" si="87">I130*1.95583</f>
        <v>84.10069</v>
      </c>
      <c r="L130" s="94">
        <f t="shared" ref="L130:L131" si="88">H130*K130</f>
        <v>168.20138</v>
      </c>
      <c r="N130" s="70"/>
    </row>
    <row r="131" spans="1:14" s="77" customFormat="1" ht="15.75" customHeight="1" x14ac:dyDescent="0.25">
      <c r="A131" s="197"/>
      <c r="B131" s="176"/>
      <c r="C131" s="71" t="s">
        <v>26</v>
      </c>
      <c r="D131" s="72" t="s">
        <v>12</v>
      </c>
      <c r="E131" s="73">
        <v>0</v>
      </c>
      <c r="F131" s="74"/>
      <c r="G131" s="78" t="s">
        <v>11</v>
      </c>
      <c r="H131" s="79">
        <f>E131</f>
        <v>0</v>
      </c>
      <c r="I131" s="88">
        <v>43</v>
      </c>
      <c r="J131" s="89">
        <f t="shared" si="86"/>
        <v>0</v>
      </c>
      <c r="K131" s="93">
        <f t="shared" si="87"/>
        <v>84.10069</v>
      </c>
      <c r="L131" s="94">
        <f t="shared" si="88"/>
        <v>0</v>
      </c>
      <c r="N131" s="70"/>
    </row>
    <row r="132" spans="1:14" s="77" customFormat="1" ht="12.75" customHeight="1" x14ac:dyDescent="0.25">
      <c r="A132" s="197"/>
      <c r="B132" s="176"/>
      <c r="C132" s="80"/>
      <c r="D132" s="81" t="s">
        <v>25</v>
      </c>
      <c r="E132" s="73">
        <f>SUM(E129:E131)</f>
        <v>3</v>
      </c>
      <c r="F132" s="74"/>
      <c r="G132" s="78"/>
      <c r="H132" s="82">
        <f>SUM(H129:H131)</f>
        <v>3</v>
      </c>
      <c r="I132" s="99"/>
      <c r="J132" s="100">
        <f>SUM(J129:J131)</f>
        <v>129</v>
      </c>
      <c r="K132" s="101"/>
      <c r="L132" s="102">
        <f>SUM(L129:L131)</f>
        <v>252.30207000000001</v>
      </c>
      <c r="N132" s="70"/>
    </row>
    <row r="133" spans="1:14" s="77" customFormat="1" ht="15.75" customHeight="1" x14ac:dyDescent="0.25">
      <c r="A133" s="197"/>
      <c r="B133" s="176"/>
      <c r="C133" s="71" t="s">
        <v>24</v>
      </c>
      <c r="D133" s="83" t="s">
        <v>37</v>
      </c>
      <c r="E133" s="73">
        <v>7</v>
      </c>
      <c r="F133" s="84">
        <v>0.6</v>
      </c>
      <c r="G133" s="78" t="s">
        <v>13</v>
      </c>
      <c r="H133" s="79">
        <f>ROUND(E133/F133,0)</f>
        <v>12</v>
      </c>
      <c r="I133" s="88">
        <v>25</v>
      </c>
      <c r="J133" s="89">
        <f t="shared" ref="J133:J135" si="89">H133*I133</f>
        <v>300</v>
      </c>
      <c r="K133" s="93">
        <f t="shared" ref="K133:K135" si="90">I133*1.95583</f>
        <v>48.89575</v>
      </c>
      <c r="L133" s="94">
        <f t="shared" ref="L133:L135" si="91">H133*K133</f>
        <v>586.74900000000002</v>
      </c>
      <c r="N133" s="70"/>
    </row>
    <row r="134" spans="1:14" s="77" customFormat="1" ht="15.75" customHeight="1" x14ac:dyDescent="0.25">
      <c r="A134" s="197"/>
      <c r="B134" s="176"/>
      <c r="C134" s="71" t="s">
        <v>17</v>
      </c>
      <c r="D134" s="83" t="s">
        <v>37</v>
      </c>
      <c r="E134" s="73">
        <v>3</v>
      </c>
      <c r="F134" s="84">
        <v>0.6</v>
      </c>
      <c r="G134" s="78" t="s">
        <v>13</v>
      </c>
      <c r="H134" s="79">
        <f>ROUND(E134/F134,0)</f>
        <v>5</v>
      </c>
      <c r="I134" s="88">
        <v>25</v>
      </c>
      <c r="J134" s="89">
        <f t="shared" si="89"/>
        <v>125</v>
      </c>
      <c r="K134" s="93">
        <f t="shared" si="90"/>
        <v>48.89575</v>
      </c>
      <c r="L134" s="94">
        <f t="shared" si="91"/>
        <v>244.47874999999999</v>
      </c>
      <c r="N134" s="70"/>
    </row>
    <row r="135" spans="1:14" s="77" customFormat="1" ht="15.75" customHeight="1" x14ac:dyDescent="0.25">
      <c r="A135" s="197"/>
      <c r="B135" s="176"/>
      <c r="C135" s="71" t="s">
        <v>26</v>
      </c>
      <c r="D135" s="83" t="s">
        <v>37</v>
      </c>
      <c r="E135" s="73">
        <v>0</v>
      </c>
      <c r="F135" s="84">
        <v>0.6</v>
      </c>
      <c r="G135" s="78" t="s">
        <v>13</v>
      </c>
      <c r="H135" s="79">
        <f>ROUND(E135/F135,0)</f>
        <v>0</v>
      </c>
      <c r="I135" s="88">
        <v>25</v>
      </c>
      <c r="J135" s="89">
        <f t="shared" si="89"/>
        <v>0</v>
      </c>
      <c r="K135" s="93">
        <f t="shared" si="90"/>
        <v>48.89575</v>
      </c>
      <c r="L135" s="94">
        <f t="shared" si="91"/>
        <v>0</v>
      </c>
      <c r="N135" s="70"/>
    </row>
    <row r="136" spans="1:14" s="77" customFormat="1" ht="12.75" customHeight="1" x14ac:dyDescent="0.25">
      <c r="A136" s="197"/>
      <c r="B136" s="176"/>
      <c r="C136" s="80"/>
      <c r="D136" s="81" t="s">
        <v>25</v>
      </c>
      <c r="E136" s="73">
        <f>SUM(E133:E135)</f>
        <v>10</v>
      </c>
      <c r="F136" s="84"/>
      <c r="G136" s="78"/>
      <c r="H136" s="82">
        <f>SUM(H133:H135)</f>
        <v>17</v>
      </c>
      <c r="I136" s="99"/>
      <c r="J136" s="100">
        <f>SUM(J133:J135)</f>
        <v>425</v>
      </c>
      <c r="K136" s="101"/>
      <c r="L136" s="102">
        <f>SUM(L133:L135)</f>
        <v>831.22775000000001</v>
      </c>
      <c r="N136" s="70"/>
    </row>
    <row r="137" spans="1:14" s="77" customFormat="1" ht="15.75" customHeight="1" x14ac:dyDescent="0.25">
      <c r="A137" s="197"/>
      <c r="B137" s="176"/>
      <c r="C137" s="71" t="s">
        <v>24</v>
      </c>
      <c r="D137" s="83" t="s">
        <v>14</v>
      </c>
      <c r="E137" s="73">
        <v>2</v>
      </c>
      <c r="F137" s="84">
        <v>0.6</v>
      </c>
      <c r="G137" s="78" t="s">
        <v>13</v>
      </c>
      <c r="H137" s="79">
        <f>ROUND(E137/F137,0)</f>
        <v>3</v>
      </c>
      <c r="I137" s="88">
        <v>23</v>
      </c>
      <c r="J137" s="89">
        <f t="shared" ref="J137:J139" si="92">H137*I137</f>
        <v>69</v>
      </c>
      <c r="K137" s="93">
        <f t="shared" ref="K137:K139" si="93">I137*1.95583</f>
        <v>44.984090000000002</v>
      </c>
      <c r="L137" s="94">
        <f t="shared" ref="L137:L139" si="94">H137*K137</f>
        <v>134.95227</v>
      </c>
      <c r="N137" s="70"/>
    </row>
    <row r="138" spans="1:14" s="77" customFormat="1" ht="15.75" customHeight="1" x14ac:dyDescent="0.25">
      <c r="A138" s="197"/>
      <c r="B138" s="176"/>
      <c r="C138" s="71" t="s">
        <v>17</v>
      </c>
      <c r="D138" s="83" t="s">
        <v>14</v>
      </c>
      <c r="E138" s="73">
        <v>0</v>
      </c>
      <c r="F138" s="84">
        <v>0.6</v>
      </c>
      <c r="G138" s="78" t="s">
        <v>13</v>
      </c>
      <c r="H138" s="79">
        <f>ROUND(E138/F138,0)</f>
        <v>0</v>
      </c>
      <c r="I138" s="88">
        <v>23</v>
      </c>
      <c r="J138" s="89">
        <f t="shared" si="92"/>
        <v>0</v>
      </c>
      <c r="K138" s="93">
        <f t="shared" si="93"/>
        <v>44.984090000000002</v>
      </c>
      <c r="L138" s="94">
        <f t="shared" si="94"/>
        <v>0</v>
      </c>
      <c r="N138" s="70"/>
    </row>
    <row r="139" spans="1:14" s="77" customFormat="1" ht="15.75" customHeight="1" x14ac:dyDescent="0.25">
      <c r="A139" s="197"/>
      <c r="B139" s="176"/>
      <c r="C139" s="71" t="s">
        <v>26</v>
      </c>
      <c r="D139" s="83" t="s">
        <v>14</v>
      </c>
      <c r="E139" s="73">
        <v>0</v>
      </c>
      <c r="F139" s="84">
        <v>0.6</v>
      </c>
      <c r="G139" s="78" t="s">
        <v>13</v>
      </c>
      <c r="H139" s="79">
        <f>ROUND(E139/F139,0)</f>
        <v>0</v>
      </c>
      <c r="I139" s="88">
        <v>23</v>
      </c>
      <c r="J139" s="89">
        <f t="shared" si="92"/>
        <v>0</v>
      </c>
      <c r="K139" s="93">
        <f t="shared" si="93"/>
        <v>44.984090000000002</v>
      </c>
      <c r="L139" s="94">
        <f t="shared" si="94"/>
        <v>0</v>
      </c>
      <c r="N139" s="70"/>
    </row>
    <row r="140" spans="1:14" s="77" customFormat="1" ht="12.75" customHeight="1" x14ac:dyDescent="0.25">
      <c r="A140" s="197"/>
      <c r="B140" s="176"/>
      <c r="C140" s="80"/>
      <c r="D140" s="81" t="s">
        <v>25</v>
      </c>
      <c r="E140" s="73">
        <f>SUM(E137:E139)</f>
        <v>2</v>
      </c>
      <c r="F140" s="84"/>
      <c r="G140" s="78"/>
      <c r="H140" s="82">
        <f>SUM(H137:H139)</f>
        <v>3</v>
      </c>
      <c r="I140" s="99"/>
      <c r="J140" s="100">
        <f>SUM(J137:J139)</f>
        <v>69</v>
      </c>
      <c r="K140" s="101"/>
      <c r="L140" s="102">
        <f>SUM(L137:L139)</f>
        <v>134.95227</v>
      </c>
      <c r="N140" s="70"/>
    </row>
    <row r="141" spans="1:14" s="77" customFormat="1" ht="15.75" customHeight="1" x14ac:dyDescent="0.25">
      <c r="A141" s="197"/>
      <c r="B141" s="176"/>
      <c r="C141" s="71" t="s">
        <v>24</v>
      </c>
      <c r="D141" s="83" t="s">
        <v>15</v>
      </c>
      <c r="E141" s="73">
        <v>0</v>
      </c>
      <c r="F141" s="84">
        <v>0.6</v>
      </c>
      <c r="G141" s="78" t="s">
        <v>13</v>
      </c>
      <c r="H141" s="79">
        <f>ROUND(E141/F141,0)</f>
        <v>0</v>
      </c>
      <c r="I141" s="88">
        <v>21</v>
      </c>
      <c r="J141" s="89">
        <f t="shared" ref="J141:J143" si="95">H141*I141</f>
        <v>0</v>
      </c>
      <c r="K141" s="93">
        <f t="shared" ref="K141:K143" si="96">I141*1.95583</f>
        <v>41.072429999999997</v>
      </c>
      <c r="L141" s="94">
        <f t="shared" ref="L141:L143" si="97">H141*K141</f>
        <v>0</v>
      </c>
      <c r="N141" s="70"/>
    </row>
    <row r="142" spans="1:14" s="77" customFormat="1" ht="15.75" customHeight="1" x14ac:dyDescent="0.25">
      <c r="A142" s="197"/>
      <c r="B142" s="176"/>
      <c r="C142" s="71" t="s">
        <v>17</v>
      </c>
      <c r="D142" s="83" t="s">
        <v>15</v>
      </c>
      <c r="E142" s="73">
        <v>0</v>
      </c>
      <c r="F142" s="84">
        <v>0.6</v>
      </c>
      <c r="G142" s="78" t="s">
        <v>13</v>
      </c>
      <c r="H142" s="79">
        <f>ROUND(E142/F142,0)</f>
        <v>0</v>
      </c>
      <c r="I142" s="88">
        <v>21</v>
      </c>
      <c r="J142" s="89">
        <f t="shared" si="95"/>
        <v>0</v>
      </c>
      <c r="K142" s="93">
        <f t="shared" si="96"/>
        <v>41.072429999999997</v>
      </c>
      <c r="L142" s="94">
        <f t="shared" si="97"/>
        <v>0</v>
      </c>
      <c r="N142" s="70"/>
    </row>
    <row r="143" spans="1:14" s="77" customFormat="1" ht="15.75" customHeight="1" x14ac:dyDescent="0.25">
      <c r="A143" s="197"/>
      <c r="B143" s="176"/>
      <c r="C143" s="71" t="s">
        <v>26</v>
      </c>
      <c r="D143" s="83" t="s">
        <v>15</v>
      </c>
      <c r="E143" s="73">
        <v>0</v>
      </c>
      <c r="F143" s="84">
        <v>0.6</v>
      </c>
      <c r="G143" s="78" t="s">
        <v>13</v>
      </c>
      <c r="H143" s="79">
        <f>ROUND(E143/F143,0)</f>
        <v>0</v>
      </c>
      <c r="I143" s="88">
        <v>21</v>
      </c>
      <c r="J143" s="89">
        <f t="shared" si="95"/>
        <v>0</v>
      </c>
      <c r="K143" s="93">
        <f t="shared" si="96"/>
        <v>41.072429999999997</v>
      </c>
      <c r="L143" s="94">
        <f t="shared" si="97"/>
        <v>0</v>
      </c>
      <c r="N143" s="70"/>
    </row>
    <row r="144" spans="1:14" s="77" customFormat="1" ht="12.75" customHeight="1" x14ac:dyDescent="0.25">
      <c r="A144" s="197"/>
      <c r="B144" s="176"/>
      <c r="C144" s="80"/>
      <c r="D144" s="81" t="s">
        <v>25</v>
      </c>
      <c r="E144" s="73">
        <f>SUM(E141:E143)</f>
        <v>0</v>
      </c>
      <c r="F144" s="84"/>
      <c r="G144" s="78"/>
      <c r="H144" s="82">
        <f>SUM(H141:H143)</f>
        <v>0</v>
      </c>
      <c r="I144" s="99"/>
      <c r="J144" s="100">
        <f>SUM(J141:J143)</f>
        <v>0</v>
      </c>
      <c r="K144" s="101"/>
      <c r="L144" s="102">
        <f>SUM(L141:L143)</f>
        <v>0</v>
      </c>
      <c r="N144" s="70"/>
    </row>
    <row r="145" spans="1:14" s="77" customFormat="1" ht="15.75" customHeight="1" x14ac:dyDescent="0.25">
      <c r="A145" s="197"/>
      <c r="B145" s="176"/>
      <c r="C145" s="71" t="s">
        <v>24</v>
      </c>
      <c r="D145" s="72" t="s">
        <v>38</v>
      </c>
      <c r="E145" s="73">
        <v>5</v>
      </c>
      <c r="F145" s="74"/>
      <c r="G145" s="78" t="s">
        <v>11</v>
      </c>
      <c r="H145" s="79">
        <f>E145</f>
        <v>5</v>
      </c>
      <c r="I145" s="88">
        <v>41</v>
      </c>
      <c r="J145" s="89">
        <f t="shared" ref="J145:J147" si="98">H145*I145</f>
        <v>205</v>
      </c>
      <c r="K145" s="93">
        <f t="shared" ref="K145:K147" si="99">I145*1.95583</f>
        <v>80.189030000000002</v>
      </c>
      <c r="L145" s="94">
        <f t="shared" ref="L145:L147" si="100">H145*K145</f>
        <v>400.94515000000001</v>
      </c>
      <c r="N145" s="70"/>
    </row>
    <row r="146" spans="1:14" s="77" customFormat="1" ht="15.75" customHeight="1" x14ac:dyDescent="0.25">
      <c r="A146" s="197"/>
      <c r="B146" s="176"/>
      <c r="C146" s="71" t="s">
        <v>17</v>
      </c>
      <c r="D146" s="72" t="s">
        <v>38</v>
      </c>
      <c r="E146" s="73">
        <v>3</v>
      </c>
      <c r="F146" s="74"/>
      <c r="G146" s="78" t="s">
        <v>11</v>
      </c>
      <c r="H146" s="79">
        <f>E146</f>
        <v>3</v>
      </c>
      <c r="I146" s="88">
        <v>41</v>
      </c>
      <c r="J146" s="89">
        <f t="shared" si="98"/>
        <v>123</v>
      </c>
      <c r="K146" s="93">
        <f t="shared" si="99"/>
        <v>80.189030000000002</v>
      </c>
      <c r="L146" s="94">
        <f t="shared" si="100"/>
        <v>240.56709000000001</v>
      </c>
      <c r="N146" s="70"/>
    </row>
    <row r="147" spans="1:14" s="77" customFormat="1" ht="15.75" customHeight="1" x14ac:dyDescent="0.25">
      <c r="A147" s="197"/>
      <c r="B147" s="176"/>
      <c r="C147" s="71" t="s">
        <v>26</v>
      </c>
      <c r="D147" s="72" t="s">
        <v>38</v>
      </c>
      <c r="E147" s="73">
        <v>0</v>
      </c>
      <c r="F147" s="74"/>
      <c r="G147" s="78" t="s">
        <v>11</v>
      </c>
      <c r="H147" s="79">
        <f>E147</f>
        <v>0</v>
      </c>
      <c r="I147" s="88">
        <v>41</v>
      </c>
      <c r="J147" s="89">
        <f t="shared" si="98"/>
        <v>0</v>
      </c>
      <c r="K147" s="93">
        <f t="shared" si="99"/>
        <v>80.189030000000002</v>
      </c>
      <c r="L147" s="94">
        <f t="shared" si="100"/>
        <v>0</v>
      </c>
      <c r="N147" s="70"/>
    </row>
    <row r="148" spans="1:14" s="77" customFormat="1" ht="12.75" customHeight="1" x14ac:dyDescent="0.25">
      <c r="A148" s="197"/>
      <c r="B148" s="176"/>
      <c r="C148" s="80"/>
      <c r="D148" s="81" t="s">
        <v>25</v>
      </c>
      <c r="E148" s="73">
        <f>SUM(E145:E147)</f>
        <v>8</v>
      </c>
      <c r="F148" s="74"/>
      <c r="G148" s="78"/>
      <c r="H148" s="82">
        <f>SUM(H145:H147)</f>
        <v>8</v>
      </c>
      <c r="I148" s="99"/>
      <c r="J148" s="100">
        <f>SUM(J145:J147)</f>
        <v>328</v>
      </c>
      <c r="K148" s="101"/>
      <c r="L148" s="102">
        <f>SUM(L145:L147)</f>
        <v>641.51224000000002</v>
      </c>
      <c r="N148" s="70"/>
    </row>
    <row r="149" spans="1:14" s="77" customFormat="1" ht="15.75" customHeight="1" x14ac:dyDescent="0.25">
      <c r="A149" s="197"/>
      <c r="B149" s="176"/>
      <c r="C149" s="71" t="s">
        <v>24</v>
      </c>
      <c r="D149" s="83" t="s">
        <v>28</v>
      </c>
      <c r="E149" s="73">
        <v>33</v>
      </c>
      <c r="F149" s="84">
        <v>0.6</v>
      </c>
      <c r="G149" s="78" t="s">
        <v>13</v>
      </c>
      <c r="H149" s="79">
        <f>ROUND(E149/F149,0)</f>
        <v>55</v>
      </c>
      <c r="I149" s="88">
        <v>21</v>
      </c>
      <c r="J149" s="89">
        <f t="shared" ref="J149:J151" si="101">H149*I149</f>
        <v>1155</v>
      </c>
      <c r="K149" s="93">
        <f t="shared" ref="K149:K151" si="102">I149*1.95583</f>
        <v>41.072429999999997</v>
      </c>
      <c r="L149" s="94">
        <f t="shared" ref="L149:L151" si="103">H149*K149</f>
        <v>2258.9836499999997</v>
      </c>
      <c r="N149" s="70"/>
    </row>
    <row r="150" spans="1:14" s="77" customFormat="1" ht="15.75" customHeight="1" x14ac:dyDescent="0.25">
      <c r="A150" s="197"/>
      <c r="B150" s="176"/>
      <c r="C150" s="71" t="s">
        <v>17</v>
      </c>
      <c r="D150" s="83" t="s">
        <v>28</v>
      </c>
      <c r="E150" s="73">
        <v>11</v>
      </c>
      <c r="F150" s="84">
        <v>0.6</v>
      </c>
      <c r="G150" s="78" t="s">
        <v>13</v>
      </c>
      <c r="H150" s="79">
        <f>ROUND(E150/F150,0)</f>
        <v>18</v>
      </c>
      <c r="I150" s="88">
        <v>21</v>
      </c>
      <c r="J150" s="89">
        <f t="shared" si="101"/>
        <v>378</v>
      </c>
      <c r="K150" s="93">
        <f t="shared" si="102"/>
        <v>41.072429999999997</v>
      </c>
      <c r="L150" s="94">
        <f t="shared" si="103"/>
        <v>739.30373999999995</v>
      </c>
      <c r="N150" s="70"/>
    </row>
    <row r="151" spans="1:14" s="77" customFormat="1" ht="15.75" customHeight="1" x14ac:dyDescent="0.25">
      <c r="A151" s="197"/>
      <c r="B151" s="176"/>
      <c r="C151" s="71" t="s">
        <v>26</v>
      </c>
      <c r="D151" s="83" t="s">
        <v>28</v>
      </c>
      <c r="E151" s="73">
        <v>7</v>
      </c>
      <c r="F151" s="84">
        <v>0.6</v>
      </c>
      <c r="G151" s="78" t="s">
        <v>13</v>
      </c>
      <c r="H151" s="79">
        <f>ROUND(E151/F151,0)</f>
        <v>12</v>
      </c>
      <c r="I151" s="88">
        <v>21</v>
      </c>
      <c r="J151" s="89">
        <f t="shared" si="101"/>
        <v>252</v>
      </c>
      <c r="K151" s="93">
        <f t="shared" si="102"/>
        <v>41.072429999999997</v>
      </c>
      <c r="L151" s="94">
        <f t="shared" si="103"/>
        <v>492.86915999999997</v>
      </c>
      <c r="N151" s="70"/>
    </row>
    <row r="152" spans="1:14" s="77" customFormat="1" ht="12.75" customHeight="1" x14ac:dyDescent="0.25">
      <c r="A152" s="197"/>
      <c r="B152" s="176"/>
      <c r="C152" s="80"/>
      <c r="D152" s="81" t="s">
        <v>25</v>
      </c>
      <c r="E152" s="73">
        <f>SUM(E149:E151)</f>
        <v>51</v>
      </c>
      <c r="F152" s="84"/>
      <c r="G152" s="78"/>
      <c r="H152" s="82">
        <f>SUM(H149:H151)</f>
        <v>85</v>
      </c>
      <c r="I152" s="99"/>
      <c r="J152" s="100">
        <f>SUM(J149:J151)</f>
        <v>1785</v>
      </c>
      <c r="K152" s="101"/>
      <c r="L152" s="102">
        <f>SUM(L149:L151)</f>
        <v>3491.1565499999997</v>
      </c>
      <c r="N152" s="70"/>
    </row>
    <row r="153" spans="1:14" s="77" customFormat="1" ht="15.75" customHeight="1" x14ac:dyDescent="0.25">
      <c r="A153" s="197"/>
      <c r="B153" s="176"/>
      <c r="C153" s="71" t="s">
        <v>24</v>
      </c>
      <c r="D153" s="83" t="s">
        <v>16</v>
      </c>
      <c r="E153" s="73">
        <v>33</v>
      </c>
      <c r="F153" s="84">
        <v>0.55000000000000004</v>
      </c>
      <c r="G153" s="78" t="s">
        <v>13</v>
      </c>
      <c r="H153" s="79">
        <f>ROUND(E153/F153,0)</f>
        <v>60</v>
      </c>
      <c r="I153" s="88">
        <v>21</v>
      </c>
      <c r="J153" s="89">
        <f t="shared" ref="J153:J155" si="104">H153*I153</f>
        <v>1260</v>
      </c>
      <c r="K153" s="93">
        <f t="shared" ref="K153:K155" si="105">I153*1.95583</f>
        <v>41.072429999999997</v>
      </c>
      <c r="L153" s="94">
        <f t="shared" ref="L153:L155" si="106">H153*K153</f>
        <v>2464.3458000000001</v>
      </c>
      <c r="N153" s="70"/>
    </row>
    <row r="154" spans="1:14" s="77" customFormat="1" ht="15.75" customHeight="1" x14ac:dyDescent="0.25">
      <c r="A154" s="197"/>
      <c r="B154" s="176"/>
      <c r="C154" s="71" t="s">
        <v>17</v>
      </c>
      <c r="D154" s="83" t="s">
        <v>16</v>
      </c>
      <c r="E154" s="73">
        <v>11</v>
      </c>
      <c r="F154" s="84">
        <v>0.55000000000000004</v>
      </c>
      <c r="G154" s="78" t="s">
        <v>13</v>
      </c>
      <c r="H154" s="79">
        <f>ROUND(E154/F154,0)</f>
        <v>20</v>
      </c>
      <c r="I154" s="88">
        <v>21</v>
      </c>
      <c r="J154" s="89">
        <f t="shared" si="104"/>
        <v>420</v>
      </c>
      <c r="K154" s="93">
        <f t="shared" si="105"/>
        <v>41.072429999999997</v>
      </c>
      <c r="L154" s="94">
        <f t="shared" si="106"/>
        <v>821.44859999999994</v>
      </c>
      <c r="N154" s="70"/>
    </row>
    <row r="155" spans="1:14" s="77" customFormat="1" ht="15.75" customHeight="1" x14ac:dyDescent="0.25">
      <c r="A155" s="197"/>
      <c r="B155" s="176"/>
      <c r="C155" s="71" t="s">
        <v>26</v>
      </c>
      <c r="D155" s="83" t="s">
        <v>16</v>
      </c>
      <c r="E155" s="73">
        <v>8</v>
      </c>
      <c r="F155" s="84">
        <v>0.55000000000000004</v>
      </c>
      <c r="G155" s="78" t="s">
        <v>13</v>
      </c>
      <c r="H155" s="79">
        <f>ROUND(E155/F155,0)</f>
        <v>15</v>
      </c>
      <c r="I155" s="88">
        <v>21</v>
      </c>
      <c r="J155" s="89">
        <f t="shared" si="104"/>
        <v>315</v>
      </c>
      <c r="K155" s="93">
        <f t="shared" si="105"/>
        <v>41.072429999999997</v>
      </c>
      <c r="L155" s="94">
        <f t="shared" si="106"/>
        <v>616.08645000000001</v>
      </c>
      <c r="N155" s="70"/>
    </row>
    <row r="156" spans="1:14" s="77" customFormat="1" ht="12.75" customHeight="1" x14ac:dyDescent="0.25">
      <c r="A156" s="197"/>
      <c r="B156" s="176"/>
      <c r="C156" s="80"/>
      <c r="D156" s="81" t="s">
        <v>25</v>
      </c>
      <c r="E156" s="73">
        <f>SUM(E153:E155)</f>
        <v>52</v>
      </c>
      <c r="F156" s="74"/>
      <c r="G156" s="78"/>
      <c r="H156" s="82">
        <f>SUM(H153:H155)</f>
        <v>95</v>
      </c>
      <c r="I156" s="99"/>
      <c r="J156" s="100">
        <f>SUM(J153:J155)</f>
        <v>1995</v>
      </c>
      <c r="K156" s="101"/>
      <c r="L156" s="102">
        <f>SUM(L153:L155)</f>
        <v>3901.8808499999996</v>
      </c>
      <c r="N156" s="70"/>
    </row>
    <row r="157" spans="1:14" s="77" customFormat="1" ht="13.5" customHeight="1" x14ac:dyDescent="0.3">
      <c r="A157" s="197"/>
      <c r="B157" s="176"/>
      <c r="C157" s="180" t="s">
        <v>59</v>
      </c>
      <c r="D157" s="181"/>
      <c r="E157" s="85">
        <f>SUM(E156,E140,E128,E152,,E144,E132,E148,E136)</f>
        <v>131</v>
      </c>
      <c r="F157" s="86"/>
      <c r="G157" s="87"/>
      <c r="H157" s="63"/>
      <c r="I157" s="99"/>
      <c r="J157" s="103">
        <f>SUM(J156,J140,J128,J152,,J144,J132,J148,J136)</f>
        <v>4961</v>
      </c>
      <c r="K157" s="101"/>
      <c r="L157" s="104">
        <f>SUM(L156,L140,L128,L152,,L144,L132,L148,L136)</f>
        <v>9702.8726299999998</v>
      </c>
      <c r="N157" s="70"/>
    </row>
    <row r="158" spans="1:14" s="77" customFormat="1" ht="15.75" customHeight="1" x14ac:dyDescent="0.25">
      <c r="A158" s="197"/>
      <c r="B158" s="176" t="s">
        <v>60</v>
      </c>
      <c r="C158" s="71" t="s">
        <v>17</v>
      </c>
      <c r="D158" s="72" t="s">
        <v>10</v>
      </c>
      <c r="E158" s="73">
        <v>43</v>
      </c>
      <c r="F158" s="74"/>
      <c r="G158" s="75" t="s">
        <v>11</v>
      </c>
      <c r="H158" s="76">
        <f>E158</f>
        <v>43</v>
      </c>
      <c r="I158" s="88">
        <v>46</v>
      </c>
      <c r="J158" s="89">
        <f t="shared" ref="J158:J159" si="107">H158*I158</f>
        <v>1978</v>
      </c>
      <c r="K158" s="93">
        <f t="shared" ref="K158:K159" si="108">I158*1.95583</f>
        <v>89.968180000000004</v>
      </c>
      <c r="L158" s="94">
        <f t="shared" ref="L158:L159" si="109">H158*K158</f>
        <v>3868.6317400000003</v>
      </c>
      <c r="N158" s="70"/>
    </row>
    <row r="159" spans="1:14" s="77" customFormat="1" ht="15.75" customHeight="1" x14ac:dyDescent="0.25">
      <c r="A159" s="197"/>
      <c r="B159" s="176"/>
      <c r="C159" s="71" t="s">
        <v>39</v>
      </c>
      <c r="D159" s="72" t="s">
        <v>10</v>
      </c>
      <c r="E159" s="73">
        <v>4</v>
      </c>
      <c r="F159" s="74"/>
      <c r="G159" s="78" t="s">
        <v>11</v>
      </c>
      <c r="H159" s="79">
        <f>E159</f>
        <v>4</v>
      </c>
      <c r="I159" s="88">
        <v>68</v>
      </c>
      <c r="J159" s="89">
        <f t="shared" si="107"/>
        <v>272</v>
      </c>
      <c r="K159" s="93">
        <f t="shared" si="108"/>
        <v>132.99644000000001</v>
      </c>
      <c r="L159" s="94">
        <f t="shared" si="109"/>
        <v>531.98576000000003</v>
      </c>
      <c r="N159" s="70"/>
    </row>
    <row r="160" spans="1:14" s="77" customFormat="1" ht="12.75" customHeight="1" x14ac:dyDescent="0.25">
      <c r="A160" s="197"/>
      <c r="B160" s="176"/>
      <c r="C160" s="80"/>
      <c r="D160" s="81" t="s">
        <v>25</v>
      </c>
      <c r="E160" s="73">
        <f>SUM(E158:E159)</f>
        <v>47</v>
      </c>
      <c r="F160" s="74"/>
      <c r="G160" s="78"/>
      <c r="H160" s="82">
        <f>SUM(H158:H159)</f>
        <v>47</v>
      </c>
      <c r="I160" s="99"/>
      <c r="J160" s="100">
        <f>SUM(J158:J159)</f>
        <v>2250</v>
      </c>
      <c r="K160" s="101"/>
      <c r="L160" s="102">
        <f>SUM(L158:L159)</f>
        <v>4400.6175000000003</v>
      </c>
      <c r="N160" s="70"/>
    </row>
    <row r="161" spans="1:14" s="77" customFormat="1" ht="15.75" customHeight="1" x14ac:dyDescent="0.25">
      <c r="A161" s="197"/>
      <c r="B161" s="176"/>
      <c r="C161" s="71" t="s">
        <v>17</v>
      </c>
      <c r="D161" s="72" t="s">
        <v>12</v>
      </c>
      <c r="E161" s="73">
        <v>40</v>
      </c>
      <c r="F161" s="74"/>
      <c r="G161" s="78" t="s">
        <v>11</v>
      </c>
      <c r="H161" s="79">
        <f>E161</f>
        <v>40</v>
      </c>
      <c r="I161" s="88">
        <v>43</v>
      </c>
      <c r="J161" s="89">
        <f t="shared" ref="J161:J162" si="110">H161*I161</f>
        <v>1720</v>
      </c>
      <c r="K161" s="93">
        <f>I161*1.95583</f>
        <v>84.10069</v>
      </c>
      <c r="L161" s="94">
        <f>H161*K161</f>
        <v>3364.0275999999999</v>
      </c>
      <c r="N161" s="70"/>
    </row>
    <row r="162" spans="1:14" s="77" customFormat="1" ht="15.75" customHeight="1" x14ac:dyDescent="0.25">
      <c r="A162" s="197"/>
      <c r="B162" s="176"/>
      <c r="C162" s="71" t="s">
        <v>39</v>
      </c>
      <c r="D162" s="72" t="s">
        <v>12</v>
      </c>
      <c r="E162" s="73">
        <v>4</v>
      </c>
      <c r="F162" s="74"/>
      <c r="G162" s="78" t="s">
        <v>11</v>
      </c>
      <c r="H162" s="79">
        <f>E162</f>
        <v>4</v>
      </c>
      <c r="I162" s="88">
        <v>55</v>
      </c>
      <c r="J162" s="89">
        <f t="shared" si="110"/>
        <v>220</v>
      </c>
      <c r="K162" s="93">
        <f t="shared" ref="K162" si="111">I162*1.95583</f>
        <v>107.57065</v>
      </c>
      <c r="L162" s="94">
        <f t="shared" ref="L162" si="112">H162*K162</f>
        <v>430.2826</v>
      </c>
      <c r="N162" s="70"/>
    </row>
    <row r="163" spans="1:14" s="77" customFormat="1" ht="12.75" customHeight="1" x14ac:dyDescent="0.25">
      <c r="A163" s="197"/>
      <c r="B163" s="176"/>
      <c r="C163" s="80"/>
      <c r="D163" s="81" t="s">
        <v>25</v>
      </c>
      <c r="E163" s="73">
        <f>SUM(E161:E162)</f>
        <v>44</v>
      </c>
      <c r="F163" s="74"/>
      <c r="G163" s="78"/>
      <c r="H163" s="82">
        <f>SUM(H161:H162)</f>
        <v>44</v>
      </c>
      <c r="I163" s="99"/>
      <c r="J163" s="100">
        <f>SUM(J161:J162)</f>
        <v>1940</v>
      </c>
      <c r="K163" s="101"/>
      <c r="L163" s="102">
        <f>SUM(L161:L162)</f>
        <v>3794.3101999999999</v>
      </c>
      <c r="N163" s="70"/>
    </row>
    <row r="164" spans="1:14" s="77" customFormat="1" ht="15.75" customHeight="1" x14ac:dyDescent="0.25">
      <c r="A164" s="197"/>
      <c r="B164" s="176"/>
      <c r="C164" s="71" t="s">
        <v>17</v>
      </c>
      <c r="D164" s="83" t="s">
        <v>37</v>
      </c>
      <c r="E164" s="73">
        <v>65</v>
      </c>
      <c r="F164" s="84">
        <v>0.6</v>
      </c>
      <c r="G164" s="78" t="s">
        <v>13</v>
      </c>
      <c r="H164" s="79">
        <f>ROUND(E164/F164,0)</f>
        <v>108</v>
      </c>
      <c r="I164" s="88">
        <v>25</v>
      </c>
      <c r="J164" s="89">
        <f t="shared" ref="J164:J165" si="113">H164*I164</f>
        <v>2700</v>
      </c>
      <c r="K164" s="93">
        <f t="shared" ref="K164:K165" si="114">I164*1.95583</f>
        <v>48.89575</v>
      </c>
      <c r="L164" s="94">
        <f t="shared" ref="L164:L165" si="115">H164*K164</f>
        <v>5280.741</v>
      </c>
      <c r="N164" s="70"/>
    </row>
    <row r="165" spans="1:14" s="77" customFormat="1" ht="15.75" customHeight="1" x14ac:dyDescent="0.25">
      <c r="A165" s="197"/>
      <c r="B165" s="176"/>
      <c r="C165" s="71" t="s">
        <v>39</v>
      </c>
      <c r="D165" s="83" t="s">
        <v>37</v>
      </c>
      <c r="E165" s="73">
        <v>8</v>
      </c>
      <c r="F165" s="84">
        <v>0.6</v>
      </c>
      <c r="G165" s="78" t="s">
        <v>13</v>
      </c>
      <c r="H165" s="79">
        <f>ROUND(E165/F165,0)</f>
        <v>13</v>
      </c>
      <c r="I165" s="88">
        <v>25</v>
      </c>
      <c r="J165" s="89">
        <f t="shared" si="113"/>
        <v>325</v>
      </c>
      <c r="K165" s="93">
        <f t="shared" si="114"/>
        <v>48.89575</v>
      </c>
      <c r="L165" s="94">
        <f t="shared" si="115"/>
        <v>635.64475000000004</v>
      </c>
      <c r="N165" s="70"/>
    </row>
    <row r="166" spans="1:14" s="77" customFormat="1" ht="12.75" customHeight="1" x14ac:dyDescent="0.25">
      <c r="A166" s="197"/>
      <c r="B166" s="176"/>
      <c r="C166" s="80"/>
      <c r="D166" s="81" t="s">
        <v>25</v>
      </c>
      <c r="E166" s="73">
        <f>SUM(E164:E165)</f>
        <v>73</v>
      </c>
      <c r="F166" s="84"/>
      <c r="G166" s="78"/>
      <c r="H166" s="82">
        <f>SUM(H164:H165)</f>
        <v>121</v>
      </c>
      <c r="I166" s="99"/>
      <c r="J166" s="100">
        <f>SUM(J164:J165)</f>
        <v>3025</v>
      </c>
      <c r="K166" s="101"/>
      <c r="L166" s="102">
        <f>SUM(L164:L165)</f>
        <v>5916.3857500000004</v>
      </c>
      <c r="N166" s="70"/>
    </row>
    <row r="167" spans="1:14" s="77" customFormat="1" ht="15.75" customHeight="1" x14ac:dyDescent="0.25">
      <c r="A167" s="197"/>
      <c r="B167" s="176"/>
      <c r="C167" s="71" t="s">
        <v>17</v>
      </c>
      <c r="D167" s="83" t="s">
        <v>14</v>
      </c>
      <c r="E167" s="73">
        <v>5</v>
      </c>
      <c r="F167" s="84">
        <v>0.6</v>
      </c>
      <c r="G167" s="78" t="s">
        <v>13</v>
      </c>
      <c r="H167" s="79">
        <f>ROUND(E167/F167,0)</f>
        <v>8</v>
      </c>
      <c r="I167" s="88">
        <v>23</v>
      </c>
      <c r="J167" s="89">
        <f t="shared" ref="J167:J168" si="116">H167*I167</f>
        <v>184</v>
      </c>
      <c r="K167" s="93">
        <f t="shared" ref="K167:K168" si="117">I167*1.95583</f>
        <v>44.984090000000002</v>
      </c>
      <c r="L167" s="94">
        <f t="shared" ref="L167:L168" si="118">H167*K167</f>
        <v>359.87272000000002</v>
      </c>
      <c r="N167" s="70"/>
    </row>
    <row r="168" spans="1:14" s="77" customFormat="1" ht="15.75" customHeight="1" x14ac:dyDescent="0.25">
      <c r="A168" s="197"/>
      <c r="B168" s="176"/>
      <c r="C168" s="71" t="s">
        <v>39</v>
      </c>
      <c r="D168" s="83" t="s">
        <v>14</v>
      </c>
      <c r="E168" s="73">
        <v>1</v>
      </c>
      <c r="F168" s="84">
        <v>0.6</v>
      </c>
      <c r="G168" s="78" t="s">
        <v>13</v>
      </c>
      <c r="H168" s="79">
        <f>ROUND(E168/F168,0)</f>
        <v>2</v>
      </c>
      <c r="I168" s="88">
        <v>23</v>
      </c>
      <c r="J168" s="89">
        <f t="shared" si="116"/>
        <v>46</v>
      </c>
      <c r="K168" s="93">
        <f t="shared" si="117"/>
        <v>44.984090000000002</v>
      </c>
      <c r="L168" s="94">
        <f t="shared" si="118"/>
        <v>89.968180000000004</v>
      </c>
      <c r="N168" s="70"/>
    </row>
    <row r="169" spans="1:14" s="77" customFormat="1" ht="12.75" customHeight="1" x14ac:dyDescent="0.25">
      <c r="A169" s="197"/>
      <c r="B169" s="176"/>
      <c r="C169" s="80"/>
      <c r="D169" s="81" t="s">
        <v>25</v>
      </c>
      <c r="E169" s="73">
        <f>SUM(E167:E168)</f>
        <v>6</v>
      </c>
      <c r="F169" s="84"/>
      <c r="G169" s="78"/>
      <c r="H169" s="82">
        <f>SUM(H167:H168)</f>
        <v>10</v>
      </c>
      <c r="I169" s="99"/>
      <c r="J169" s="100">
        <f>SUM(J167:J168)</f>
        <v>230</v>
      </c>
      <c r="K169" s="101"/>
      <c r="L169" s="102">
        <f>SUM(L167:L168)</f>
        <v>449.84090000000003</v>
      </c>
      <c r="N169" s="70"/>
    </row>
    <row r="170" spans="1:14" s="77" customFormat="1" ht="15.75" customHeight="1" x14ac:dyDescent="0.25">
      <c r="A170" s="197"/>
      <c r="B170" s="176"/>
      <c r="C170" s="71" t="s">
        <v>17</v>
      </c>
      <c r="D170" s="83" t="s">
        <v>15</v>
      </c>
      <c r="E170" s="73">
        <v>0</v>
      </c>
      <c r="F170" s="84">
        <v>0.6</v>
      </c>
      <c r="G170" s="78" t="s">
        <v>13</v>
      </c>
      <c r="H170" s="79">
        <f>ROUND(E170/F170,0)</f>
        <v>0</v>
      </c>
      <c r="I170" s="88">
        <v>21</v>
      </c>
      <c r="J170" s="89">
        <f t="shared" ref="J170:J171" si="119">H170*I170</f>
        <v>0</v>
      </c>
      <c r="K170" s="93">
        <f t="shared" ref="K170:K171" si="120">I170*1.95583</f>
        <v>41.072429999999997</v>
      </c>
      <c r="L170" s="94">
        <f t="shared" ref="L170:L171" si="121">H170*K170</f>
        <v>0</v>
      </c>
      <c r="N170" s="70"/>
    </row>
    <row r="171" spans="1:14" s="77" customFormat="1" ht="15.75" customHeight="1" x14ac:dyDescent="0.25">
      <c r="A171" s="197"/>
      <c r="B171" s="176"/>
      <c r="C171" s="71" t="s">
        <v>39</v>
      </c>
      <c r="D171" s="83" t="s">
        <v>15</v>
      </c>
      <c r="E171" s="73">
        <v>0</v>
      </c>
      <c r="F171" s="84">
        <v>0.6</v>
      </c>
      <c r="G171" s="78" t="s">
        <v>13</v>
      </c>
      <c r="H171" s="79">
        <f>ROUND(E171/F171,0)</f>
        <v>0</v>
      </c>
      <c r="I171" s="88">
        <v>21</v>
      </c>
      <c r="J171" s="89">
        <f t="shared" si="119"/>
        <v>0</v>
      </c>
      <c r="K171" s="93">
        <f t="shared" si="120"/>
        <v>41.072429999999997</v>
      </c>
      <c r="L171" s="94">
        <f t="shared" si="121"/>
        <v>0</v>
      </c>
      <c r="N171" s="70"/>
    </row>
    <row r="172" spans="1:14" s="77" customFormat="1" ht="12.75" customHeight="1" x14ac:dyDescent="0.25">
      <c r="A172" s="197"/>
      <c r="B172" s="176"/>
      <c r="C172" s="80"/>
      <c r="D172" s="81" t="s">
        <v>25</v>
      </c>
      <c r="E172" s="73">
        <f>SUM(E170:E171)</f>
        <v>0</v>
      </c>
      <c r="F172" s="84"/>
      <c r="G172" s="78"/>
      <c r="H172" s="82">
        <f>SUM(H170:H171)</f>
        <v>0</v>
      </c>
      <c r="I172" s="99"/>
      <c r="J172" s="100">
        <f>SUM(J170:J171)</f>
        <v>0</v>
      </c>
      <c r="K172" s="101"/>
      <c r="L172" s="102">
        <f>SUM(L170:L171)</f>
        <v>0</v>
      </c>
      <c r="N172" s="70"/>
    </row>
    <row r="173" spans="1:14" s="77" customFormat="1" ht="15.75" customHeight="1" x14ac:dyDescent="0.25">
      <c r="A173" s="197"/>
      <c r="B173" s="176"/>
      <c r="C173" s="71" t="s">
        <v>17</v>
      </c>
      <c r="D173" s="72" t="s">
        <v>38</v>
      </c>
      <c r="E173" s="73">
        <v>38</v>
      </c>
      <c r="F173" s="74"/>
      <c r="G173" s="78" t="s">
        <v>11</v>
      </c>
      <c r="H173" s="79">
        <f>E173</f>
        <v>38</v>
      </c>
      <c r="I173" s="88">
        <v>41</v>
      </c>
      <c r="J173" s="89">
        <f t="shared" ref="J173:J174" si="122">H173*I173</f>
        <v>1558</v>
      </c>
      <c r="K173" s="93">
        <f t="shared" ref="K173:K174" si="123">I173*1.95583</f>
        <v>80.189030000000002</v>
      </c>
      <c r="L173" s="94">
        <f t="shared" ref="L173:L174" si="124">H173*K173</f>
        <v>3047.1831400000001</v>
      </c>
      <c r="N173" s="70"/>
    </row>
    <row r="174" spans="1:14" s="77" customFormat="1" ht="15.75" customHeight="1" x14ac:dyDescent="0.25">
      <c r="A174" s="197"/>
      <c r="B174" s="176"/>
      <c r="C174" s="71" t="s">
        <v>39</v>
      </c>
      <c r="D174" s="72" t="s">
        <v>38</v>
      </c>
      <c r="E174" s="73">
        <v>5</v>
      </c>
      <c r="F174" s="74"/>
      <c r="G174" s="78" t="s">
        <v>11</v>
      </c>
      <c r="H174" s="79">
        <f>E174</f>
        <v>5</v>
      </c>
      <c r="I174" s="88">
        <v>43</v>
      </c>
      <c r="J174" s="89">
        <f t="shared" si="122"/>
        <v>215</v>
      </c>
      <c r="K174" s="93">
        <f t="shared" si="123"/>
        <v>84.10069</v>
      </c>
      <c r="L174" s="94">
        <f t="shared" si="124"/>
        <v>420.50344999999999</v>
      </c>
      <c r="N174" s="70"/>
    </row>
    <row r="175" spans="1:14" s="77" customFormat="1" ht="12.75" customHeight="1" x14ac:dyDescent="0.25">
      <c r="A175" s="197"/>
      <c r="B175" s="176"/>
      <c r="C175" s="80"/>
      <c r="D175" s="81" t="s">
        <v>25</v>
      </c>
      <c r="E175" s="73">
        <f>SUM(E173:E174)</f>
        <v>43</v>
      </c>
      <c r="F175" s="74"/>
      <c r="G175" s="78"/>
      <c r="H175" s="82">
        <f>SUM(H173:H174)</f>
        <v>43</v>
      </c>
      <c r="I175" s="99"/>
      <c r="J175" s="100">
        <f>SUM(J173:J174)</f>
        <v>1773</v>
      </c>
      <c r="K175" s="101"/>
      <c r="L175" s="102">
        <f>SUM(L173:L174)</f>
        <v>3467.6865900000003</v>
      </c>
      <c r="N175" s="70"/>
    </row>
    <row r="176" spans="1:14" s="77" customFormat="1" ht="15.75" customHeight="1" x14ac:dyDescent="0.25">
      <c r="A176" s="197"/>
      <c r="B176" s="176"/>
      <c r="C176" s="71" t="s">
        <v>17</v>
      </c>
      <c r="D176" s="83" t="s">
        <v>28</v>
      </c>
      <c r="E176" s="73">
        <v>60</v>
      </c>
      <c r="F176" s="84">
        <v>0.6</v>
      </c>
      <c r="G176" s="78" t="s">
        <v>13</v>
      </c>
      <c r="H176" s="79">
        <f>ROUND(E176/F176,0)</f>
        <v>100</v>
      </c>
      <c r="I176" s="88">
        <v>21</v>
      </c>
      <c r="J176" s="89">
        <f t="shared" ref="J176:J177" si="125">H176*I176</f>
        <v>2100</v>
      </c>
      <c r="K176" s="93">
        <f t="shared" ref="K176:K177" si="126">I176*1.95583</f>
        <v>41.072429999999997</v>
      </c>
      <c r="L176" s="94">
        <f t="shared" ref="L176:L177" si="127">H176*K176</f>
        <v>4107.2429999999995</v>
      </c>
      <c r="N176" s="70"/>
    </row>
    <row r="177" spans="1:14" s="77" customFormat="1" ht="15.75" customHeight="1" x14ac:dyDescent="0.25">
      <c r="A177" s="197"/>
      <c r="B177" s="176"/>
      <c r="C177" s="71" t="s">
        <v>39</v>
      </c>
      <c r="D177" s="83" t="s">
        <v>28</v>
      </c>
      <c r="E177" s="73">
        <v>13</v>
      </c>
      <c r="F177" s="84">
        <v>0.6</v>
      </c>
      <c r="G177" s="78" t="s">
        <v>13</v>
      </c>
      <c r="H177" s="79">
        <f>ROUND(E177/F177,0)</f>
        <v>22</v>
      </c>
      <c r="I177" s="88">
        <v>21</v>
      </c>
      <c r="J177" s="89">
        <f t="shared" si="125"/>
        <v>462</v>
      </c>
      <c r="K177" s="93">
        <f t="shared" si="126"/>
        <v>41.072429999999997</v>
      </c>
      <c r="L177" s="94">
        <f t="shared" si="127"/>
        <v>903.59345999999994</v>
      </c>
      <c r="N177" s="70"/>
    </row>
    <row r="178" spans="1:14" s="77" customFormat="1" ht="12.75" customHeight="1" x14ac:dyDescent="0.25">
      <c r="A178" s="197"/>
      <c r="B178" s="176"/>
      <c r="C178" s="80"/>
      <c r="D178" s="81" t="s">
        <v>25</v>
      </c>
      <c r="E178" s="73">
        <f>SUM(E176:E177)</f>
        <v>73</v>
      </c>
      <c r="F178" s="84"/>
      <c r="G178" s="78"/>
      <c r="H178" s="82">
        <f>SUM(H176:H177)</f>
        <v>122</v>
      </c>
      <c r="I178" s="99"/>
      <c r="J178" s="100">
        <f>SUM(J176:J177)</f>
        <v>2562</v>
      </c>
      <c r="K178" s="101"/>
      <c r="L178" s="102">
        <f>SUM(L176:L177)</f>
        <v>5010.8364599999995</v>
      </c>
      <c r="N178" s="70"/>
    </row>
    <row r="179" spans="1:14" s="77" customFormat="1" ht="15.75" customHeight="1" x14ac:dyDescent="0.25">
      <c r="A179" s="197"/>
      <c r="B179" s="176"/>
      <c r="C179" s="71" t="s">
        <v>17</v>
      </c>
      <c r="D179" s="83" t="s">
        <v>16</v>
      </c>
      <c r="E179" s="73">
        <v>60</v>
      </c>
      <c r="F179" s="84">
        <v>0.55000000000000004</v>
      </c>
      <c r="G179" s="78" t="s">
        <v>13</v>
      </c>
      <c r="H179" s="79">
        <f>ROUND(E179/F179,0)</f>
        <v>109</v>
      </c>
      <c r="I179" s="88">
        <v>21</v>
      </c>
      <c r="J179" s="89">
        <f t="shared" ref="J179:J180" si="128">H179*I179</f>
        <v>2289</v>
      </c>
      <c r="K179" s="93">
        <f t="shared" ref="K179:K180" si="129">I179*1.95583</f>
        <v>41.072429999999997</v>
      </c>
      <c r="L179" s="94">
        <f t="shared" ref="L179:L180" si="130">H179*K179</f>
        <v>4476.8948700000001</v>
      </c>
      <c r="N179" s="70"/>
    </row>
    <row r="180" spans="1:14" s="77" customFormat="1" ht="15.75" customHeight="1" x14ac:dyDescent="0.25">
      <c r="A180" s="197"/>
      <c r="B180" s="176"/>
      <c r="C180" s="71" t="s">
        <v>39</v>
      </c>
      <c r="D180" s="83" t="s">
        <v>16</v>
      </c>
      <c r="E180" s="73">
        <v>13</v>
      </c>
      <c r="F180" s="84">
        <v>0.55000000000000004</v>
      </c>
      <c r="G180" s="78" t="s">
        <v>13</v>
      </c>
      <c r="H180" s="79">
        <f>ROUND(E180/F180,0)</f>
        <v>24</v>
      </c>
      <c r="I180" s="88">
        <v>21</v>
      </c>
      <c r="J180" s="89">
        <f t="shared" si="128"/>
        <v>504</v>
      </c>
      <c r="K180" s="93">
        <f t="shared" si="129"/>
        <v>41.072429999999997</v>
      </c>
      <c r="L180" s="94">
        <f t="shared" si="130"/>
        <v>985.73831999999993</v>
      </c>
      <c r="N180" s="70"/>
    </row>
    <row r="181" spans="1:14" s="77" customFormat="1" ht="12.75" customHeight="1" x14ac:dyDescent="0.25">
      <c r="A181" s="197"/>
      <c r="B181" s="176"/>
      <c r="C181" s="80"/>
      <c r="D181" s="81" t="s">
        <v>25</v>
      </c>
      <c r="E181" s="73">
        <f>SUM(E179:E180)</f>
        <v>73</v>
      </c>
      <c r="F181" s="74"/>
      <c r="G181" s="78"/>
      <c r="H181" s="82">
        <f>SUM(H179:H180)</f>
        <v>133</v>
      </c>
      <c r="I181" s="99"/>
      <c r="J181" s="100">
        <f>SUM(J179:J180)</f>
        <v>2793</v>
      </c>
      <c r="K181" s="101"/>
      <c r="L181" s="102">
        <f>SUM(L179:L180)</f>
        <v>5462.6331900000005</v>
      </c>
      <c r="N181" s="70"/>
    </row>
    <row r="182" spans="1:14" s="77" customFormat="1" ht="13.5" customHeight="1" x14ac:dyDescent="0.3">
      <c r="A182" s="197"/>
      <c r="B182" s="176"/>
      <c r="C182" s="180" t="s">
        <v>61</v>
      </c>
      <c r="D182" s="181"/>
      <c r="E182" s="85">
        <f>SUM(E181,E169,E160,E178,,E172,E163,E175,E166)</f>
        <v>359</v>
      </c>
      <c r="F182" s="86"/>
      <c r="G182" s="87"/>
      <c r="H182" s="63"/>
      <c r="I182" s="99"/>
      <c r="J182" s="103">
        <f>SUM(J181,J169,J160,J178,,J172,J163,J175,J166)</f>
        <v>14573</v>
      </c>
      <c r="K182" s="101"/>
      <c r="L182" s="104">
        <f>SUM(L181,L169,L160,L178,,L172,L163,L175,L166)</f>
        <v>28502.310590000001</v>
      </c>
      <c r="N182" s="70"/>
    </row>
    <row r="183" spans="1:14" s="77" customFormat="1" ht="15.75" customHeight="1" x14ac:dyDescent="0.25">
      <c r="A183" s="197"/>
      <c r="B183" s="176" t="s">
        <v>71</v>
      </c>
      <c r="C183" s="71" t="s">
        <v>17</v>
      </c>
      <c r="D183" s="72" t="s">
        <v>10</v>
      </c>
      <c r="E183" s="73">
        <v>7</v>
      </c>
      <c r="F183" s="74"/>
      <c r="G183" s="75" t="s">
        <v>11</v>
      </c>
      <c r="H183" s="76">
        <f>E183</f>
        <v>7</v>
      </c>
      <c r="I183" s="88">
        <v>46</v>
      </c>
      <c r="J183" s="89">
        <f t="shared" ref="J183:J184" si="131">H183*I183</f>
        <v>322</v>
      </c>
      <c r="K183" s="93">
        <f t="shared" ref="K183:K184" si="132">I183*1.95583</f>
        <v>89.968180000000004</v>
      </c>
      <c r="L183" s="94">
        <f t="shared" ref="L183:L184" si="133">H183*K183</f>
        <v>629.77726000000007</v>
      </c>
      <c r="N183" s="70"/>
    </row>
    <row r="184" spans="1:14" s="77" customFormat="1" ht="15.75" customHeight="1" x14ac:dyDescent="0.25">
      <c r="A184" s="197"/>
      <c r="B184" s="176"/>
      <c r="C184" s="71" t="s">
        <v>26</v>
      </c>
      <c r="D184" s="72" t="s">
        <v>10</v>
      </c>
      <c r="E184" s="73">
        <v>0</v>
      </c>
      <c r="F184" s="74"/>
      <c r="G184" s="78" t="s">
        <v>11</v>
      </c>
      <c r="H184" s="79">
        <f>E184</f>
        <v>0</v>
      </c>
      <c r="I184" s="88">
        <v>48</v>
      </c>
      <c r="J184" s="89">
        <f t="shared" si="131"/>
        <v>0</v>
      </c>
      <c r="K184" s="93">
        <f t="shared" si="132"/>
        <v>93.879840000000002</v>
      </c>
      <c r="L184" s="94">
        <f t="shared" si="133"/>
        <v>0</v>
      </c>
      <c r="N184" s="70"/>
    </row>
    <row r="185" spans="1:14" s="77" customFormat="1" ht="12.75" customHeight="1" x14ac:dyDescent="0.25">
      <c r="A185" s="197"/>
      <c r="B185" s="176"/>
      <c r="C185" s="80"/>
      <c r="D185" s="81" t="s">
        <v>25</v>
      </c>
      <c r="E185" s="73">
        <f>SUM(E183:E184)</f>
        <v>7</v>
      </c>
      <c r="F185" s="74"/>
      <c r="G185" s="78"/>
      <c r="H185" s="82">
        <f>SUM(H183:H184)</f>
        <v>7</v>
      </c>
      <c r="I185" s="99"/>
      <c r="J185" s="100">
        <f>SUM(J183:J184)</f>
        <v>322</v>
      </c>
      <c r="K185" s="101"/>
      <c r="L185" s="102">
        <f>SUM(L183:L184)</f>
        <v>629.77726000000007</v>
      </c>
      <c r="N185" s="70"/>
    </row>
    <row r="186" spans="1:14" s="77" customFormat="1" ht="15.75" customHeight="1" x14ac:dyDescent="0.25">
      <c r="A186" s="197"/>
      <c r="B186" s="176"/>
      <c r="C186" s="71" t="s">
        <v>17</v>
      </c>
      <c r="D186" s="72" t="s">
        <v>12</v>
      </c>
      <c r="E186" s="73">
        <v>10</v>
      </c>
      <c r="F186" s="74"/>
      <c r="G186" s="78" t="s">
        <v>11</v>
      </c>
      <c r="H186" s="79">
        <f>E186</f>
        <v>10</v>
      </c>
      <c r="I186" s="88">
        <v>43</v>
      </c>
      <c r="J186" s="89">
        <f t="shared" ref="J186:J187" si="134">H186*I186</f>
        <v>430</v>
      </c>
      <c r="K186" s="93">
        <f>I186*1.95583</f>
        <v>84.10069</v>
      </c>
      <c r="L186" s="94">
        <f>H186*K186</f>
        <v>841.00689999999997</v>
      </c>
      <c r="N186" s="70"/>
    </row>
    <row r="187" spans="1:14" s="77" customFormat="1" ht="15.75" customHeight="1" x14ac:dyDescent="0.25">
      <c r="A187" s="197"/>
      <c r="B187" s="176"/>
      <c r="C187" s="71" t="s">
        <v>26</v>
      </c>
      <c r="D187" s="72" t="s">
        <v>12</v>
      </c>
      <c r="E187" s="73">
        <v>0</v>
      </c>
      <c r="F187" s="74"/>
      <c r="G187" s="78" t="s">
        <v>11</v>
      </c>
      <c r="H187" s="79">
        <f>E187</f>
        <v>0</v>
      </c>
      <c r="I187" s="88">
        <v>43</v>
      </c>
      <c r="J187" s="89">
        <f t="shared" si="134"/>
        <v>0</v>
      </c>
      <c r="K187" s="93">
        <f t="shared" ref="K187" si="135">I187*1.95583</f>
        <v>84.10069</v>
      </c>
      <c r="L187" s="94">
        <f t="shared" ref="L187" si="136">H187*K187</f>
        <v>0</v>
      </c>
      <c r="N187" s="70"/>
    </row>
    <row r="188" spans="1:14" s="77" customFormat="1" ht="12.75" customHeight="1" x14ac:dyDescent="0.25">
      <c r="A188" s="197"/>
      <c r="B188" s="176"/>
      <c r="C188" s="80"/>
      <c r="D188" s="81" t="s">
        <v>25</v>
      </c>
      <c r="E188" s="73">
        <f>SUM(E186:E187)</f>
        <v>10</v>
      </c>
      <c r="F188" s="74"/>
      <c r="G188" s="78"/>
      <c r="H188" s="82">
        <f>SUM(H186:H187)</f>
        <v>10</v>
      </c>
      <c r="I188" s="99"/>
      <c r="J188" s="100">
        <f>SUM(J186:J187)</f>
        <v>430</v>
      </c>
      <c r="K188" s="101"/>
      <c r="L188" s="102">
        <f>SUM(L186:L187)</f>
        <v>841.00689999999997</v>
      </c>
      <c r="N188" s="70"/>
    </row>
    <row r="189" spans="1:14" s="77" customFormat="1" ht="15.75" customHeight="1" x14ac:dyDescent="0.25">
      <c r="A189" s="197"/>
      <c r="B189" s="176"/>
      <c r="C189" s="71" t="s">
        <v>17</v>
      </c>
      <c r="D189" s="83" t="s">
        <v>37</v>
      </c>
      <c r="E189" s="73">
        <v>32</v>
      </c>
      <c r="F189" s="84">
        <v>0.6</v>
      </c>
      <c r="G189" s="78" t="s">
        <v>13</v>
      </c>
      <c r="H189" s="79">
        <f>ROUND(E189/F189,0)</f>
        <v>53</v>
      </c>
      <c r="I189" s="88">
        <v>25</v>
      </c>
      <c r="J189" s="89">
        <f t="shared" ref="J189:J190" si="137">H189*I189</f>
        <v>1325</v>
      </c>
      <c r="K189" s="93">
        <f t="shared" ref="K189:K190" si="138">I189*1.95583</f>
        <v>48.89575</v>
      </c>
      <c r="L189" s="94">
        <f t="shared" ref="L189:L190" si="139">H189*K189</f>
        <v>2591.4747499999999</v>
      </c>
      <c r="N189" s="70"/>
    </row>
    <row r="190" spans="1:14" s="77" customFormat="1" ht="15.75" customHeight="1" x14ac:dyDescent="0.25">
      <c r="A190" s="197"/>
      <c r="B190" s="176"/>
      <c r="C190" s="71" t="s">
        <v>26</v>
      </c>
      <c r="D190" s="83" t="s">
        <v>37</v>
      </c>
      <c r="E190" s="73">
        <v>0</v>
      </c>
      <c r="F190" s="84">
        <v>0.6</v>
      </c>
      <c r="G190" s="78" t="s">
        <v>13</v>
      </c>
      <c r="H190" s="79">
        <f>ROUND(E190/F190,0)</f>
        <v>0</v>
      </c>
      <c r="I190" s="88">
        <v>25</v>
      </c>
      <c r="J190" s="89">
        <f t="shared" si="137"/>
        <v>0</v>
      </c>
      <c r="K190" s="93">
        <f t="shared" si="138"/>
        <v>48.89575</v>
      </c>
      <c r="L190" s="94">
        <f t="shared" si="139"/>
        <v>0</v>
      </c>
      <c r="N190" s="70"/>
    </row>
    <row r="191" spans="1:14" s="77" customFormat="1" ht="12.75" customHeight="1" x14ac:dyDescent="0.25">
      <c r="A191" s="197"/>
      <c r="B191" s="176"/>
      <c r="C191" s="80"/>
      <c r="D191" s="81" t="s">
        <v>25</v>
      </c>
      <c r="E191" s="73">
        <f>SUM(E189:E190)</f>
        <v>32</v>
      </c>
      <c r="F191" s="84"/>
      <c r="G191" s="78"/>
      <c r="H191" s="82">
        <f>SUM(H189:H190)</f>
        <v>53</v>
      </c>
      <c r="I191" s="99"/>
      <c r="J191" s="100">
        <f>SUM(J189:J190)</f>
        <v>1325</v>
      </c>
      <c r="K191" s="101"/>
      <c r="L191" s="102">
        <f>SUM(L189:L190)</f>
        <v>2591.4747499999999</v>
      </c>
      <c r="N191" s="70"/>
    </row>
    <row r="192" spans="1:14" s="77" customFormat="1" ht="15.75" customHeight="1" x14ac:dyDescent="0.25">
      <c r="A192" s="197"/>
      <c r="B192" s="176"/>
      <c r="C192" s="71" t="s">
        <v>17</v>
      </c>
      <c r="D192" s="83" t="s">
        <v>14</v>
      </c>
      <c r="E192" s="73">
        <v>4</v>
      </c>
      <c r="F192" s="84">
        <v>0.6</v>
      </c>
      <c r="G192" s="78" t="s">
        <v>13</v>
      </c>
      <c r="H192" s="79">
        <f>ROUND(E192/F192,0)</f>
        <v>7</v>
      </c>
      <c r="I192" s="88">
        <v>23</v>
      </c>
      <c r="J192" s="89">
        <f t="shared" ref="J192:J193" si="140">H192*I192</f>
        <v>161</v>
      </c>
      <c r="K192" s="93">
        <f t="shared" ref="K192:K193" si="141">I192*1.95583</f>
        <v>44.984090000000002</v>
      </c>
      <c r="L192" s="94">
        <f t="shared" ref="L192:L193" si="142">H192*K192</f>
        <v>314.88863000000003</v>
      </c>
      <c r="N192" s="70"/>
    </row>
    <row r="193" spans="1:14" s="77" customFormat="1" ht="15.75" customHeight="1" x14ac:dyDescent="0.25">
      <c r="A193" s="197"/>
      <c r="B193" s="176"/>
      <c r="C193" s="71" t="s">
        <v>26</v>
      </c>
      <c r="D193" s="83" t="s">
        <v>14</v>
      </c>
      <c r="E193" s="73">
        <v>0</v>
      </c>
      <c r="F193" s="84">
        <v>0.6</v>
      </c>
      <c r="G193" s="78" t="s">
        <v>13</v>
      </c>
      <c r="H193" s="79">
        <f>ROUND(E193/F193,0)</f>
        <v>0</v>
      </c>
      <c r="I193" s="88">
        <v>23</v>
      </c>
      <c r="J193" s="89">
        <f t="shared" si="140"/>
        <v>0</v>
      </c>
      <c r="K193" s="93">
        <f t="shared" si="141"/>
        <v>44.984090000000002</v>
      </c>
      <c r="L193" s="94">
        <f t="shared" si="142"/>
        <v>0</v>
      </c>
      <c r="N193" s="70"/>
    </row>
    <row r="194" spans="1:14" s="77" customFormat="1" ht="12.75" customHeight="1" x14ac:dyDescent="0.25">
      <c r="A194" s="197"/>
      <c r="B194" s="176"/>
      <c r="C194" s="80"/>
      <c r="D194" s="81" t="s">
        <v>25</v>
      </c>
      <c r="E194" s="73">
        <f>SUM(E192:E193)</f>
        <v>4</v>
      </c>
      <c r="F194" s="84"/>
      <c r="G194" s="78"/>
      <c r="H194" s="82">
        <f>SUM(H192:H193)</f>
        <v>7</v>
      </c>
      <c r="I194" s="99"/>
      <c r="J194" s="100">
        <f>SUM(J192:J193)</f>
        <v>161</v>
      </c>
      <c r="K194" s="101"/>
      <c r="L194" s="102">
        <f>SUM(L192:L193)</f>
        <v>314.88863000000003</v>
      </c>
      <c r="N194" s="70"/>
    </row>
    <row r="195" spans="1:14" s="77" customFormat="1" ht="15.75" customHeight="1" x14ac:dyDescent="0.25">
      <c r="A195" s="197"/>
      <c r="B195" s="176"/>
      <c r="C195" s="71" t="s">
        <v>17</v>
      </c>
      <c r="D195" s="83" t="s">
        <v>15</v>
      </c>
      <c r="E195" s="73">
        <v>0</v>
      </c>
      <c r="F195" s="84">
        <v>0.6</v>
      </c>
      <c r="G195" s="78" t="s">
        <v>13</v>
      </c>
      <c r="H195" s="79">
        <f>ROUND(E195/F195,0)</f>
        <v>0</v>
      </c>
      <c r="I195" s="88">
        <v>21</v>
      </c>
      <c r="J195" s="89">
        <f t="shared" ref="J195:J196" si="143">H195*I195</f>
        <v>0</v>
      </c>
      <c r="K195" s="93">
        <f t="shared" ref="K195:K196" si="144">I195*1.95583</f>
        <v>41.072429999999997</v>
      </c>
      <c r="L195" s="94">
        <f t="shared" ref="L195:L196" si="145">H195*K195</f>
        <v>0</v>
      </c>
      <c r="N195" s="70"/>
    </row>
    <row r="196" spans="1:14" s="77" customFormat="1" ht="15.75" customHeight="1" x14ac:dyDescent="0.25">
      <c r="A196" s="197"/>
      <c r="B196" s="176"/>
      <c r="C196" s="71" t="s">
        <v>26</v>
      </c>
      <c r="D196" s="83" t="s">
        <v>15</v>
      </c>
      <c r="E196" s="73">
        <v>0</v>
      </c>
      <c r="F196" s="84">
        <v>0.6</v>
      </c>
      <c r="G196" s="78" t="s">
        <v>13</v>
      </c>
      <c r="H196" s="79">
        <f>ROUND(E196/F196,0)</f>
        <v>0</v>
      </c>
      <c r="I196" s="88">
        <v>21</v>
      </c>
      <c r="J196" s="89">
        <f t="shared" si="143"/>
        <v>0</v>
      </c>
      <c r="K196" s="93">
        <f t="shared" si="144"/>
        <v>41.072429999999997</v>
      </c>
      <c r="L196" s="94">
        <f t="shared" si="145"/>
        <v>0</v>
      </c>
      <c r="N196" s="70"/>
    </row>
    <row r="197" spans="1:14" s="77" customFormat="1" ht="12.75" customHeight="1" x14ac:dyDescent="0.25">
      <c r="A197" s="197"/>
      <c r="B197" s="176"/>
      <c r="C197" s="80"/>
      <c r="D197" s="81" t="s">
        <v>25</v>
      </c>
      <c r="E197" s="73">
        <f>SUM(E195:E196)</f>
        <v>0</v>
      </c>
      <c r="F197" s="84"/>
      <c r="G197" s="78"/>
      <c r="H197" s="82">
        <f>SUM(H195:H196)</f>
        <v>0</v>
      </c>
      <c r="I197" s="99"/>
      <c r="J197" s="100">
        <f>SUM(J195:J196)</f>
        <v>0</v>
      </c>
      <c r="K197" s="101"/>
      <c r="L197" s="102">
        <f>SUM(L195:L196)</f>
        <v>0</v>
      </c>
      <c r="N197" s="70"/>
    </row>
    <row r="198" spans="1:14" s="77" customFormat="1" ht="15.75" customHeight="1" x14ac:dyDescent="0.25">
      <c r="A198" s="197"/>
      <c r="B198" s="176"/>
      <c r="C198" s="71" t="s">
        <v>17</v>
      </c>
      <c r="D198" s="72" t="s">
        <v>38</v>
      </c>
      <c r="E198" s="73">
        <v>19</v>
      </c>
      <c r="F198" s="74"/>
      <c r="G198" s="78" t="s">
        <v>11</v>
      </c>
      <c r="H198" s="79">
        <f>E198</f>
        <v>19</v>
      </c>
      <c r="I198" s="88">
        <v>41</v>
      </c>
      <c r="J198" s="89">
        <f t="shared" ref="J198:J199" si="146">H198*I198</f>
        <v>779</v>
      </c>
      <c r="K198" s="93">
        <f t="shared" ref="K198:K199" si="147">I198*1.95583</f>
        <v>80.189030000000002</v>
      </c>
      <c r="L198" s="94">
        <f t="shared" ref="L198:L199" si="148">H198*K198</f>
        <v>1523.59157</v>
      </c>
      <c r="N198" s="70"/>
    </row>
    <row r="199" spans="1:14" s="77" customFormat="1" ht="15.75" customHeight="1" x14ac:dyDescent="0.25">
      <c r="A199" s="197"/>
      <c r="B199" s="176"/>
      <c r="C199" s="71" t="s">
        <v>26</v>
      </c>
      <c r="D199" s="72" t="s">
        <v>38</v>
      </c>
      <c r="E199" s="73">
        <v>0</v>
      </c>
      <c r="F199" s="74"/>
      <c r="G199" s="78" t="s">
        <v>11</v>
      </c>
      <c r="H199" s="79">
        <f>E199</f>
        <v>0</v>
      </c>
      <c r="I199" s="88">
        <v>41</v>
      </c>
      <c r="J199" s="89">
        <f t="shared" si="146"/>
        <v>0</v>
      </c>
      <c r="K199" s="93">
        <f t="shared" si="147"/>
        <v>80.189030000000002</v>
      </c>
      <c r="L199" s="94">
        <f t="shared" si="148"/>
        <v>0</v>
      </c>
      <c r="N199" s="70"/>
    </row>
    <row r="200" spans="1:14" s="77" customFormat="1" ht="12.75" customHeight="1" x14ac:dyDescent="0.25">
      <c r="A200" s="197"/>
      <c r="B200" s="176"/>
      <c r="C200" s="80"/>
      <c r="D200" s="81" t="s">
        <v>25</v>
      </c>
      <c r="E200" s="73">
        <f>SUM(E198:E199)</f>
        <v>19</v>
      </c>
      <c r="F200" s="74"/>
      <c r="G200" s="78"/>
      <c r="H200" s="82">
        <f>SUM(H198:H199)</f>
        <v>19</v>
      </c>
      <c r="I200" s="99"/>
      <c r="J200" s="100">
        <f>SUM(J198:J199)</f>
        <v>779</v>
      </c>
      <c r="K200" s="101"/>
      <c r="L200" s="102">
        <f>SUM(L198:L199)</f>
        <v>1523.59157</v>
      </c>
      <c r="N200" s="70"/>
    </row>
    <row r="201" spans="1:14" s="77" customFormat="1" ht="15.75" customHeight="1" x14ac:dyDescent="0.25">
      <c r="A201" s="197"/>
      <c r="B201" s="176"/>
      <c r="C201" s="71" t="s">
        <v>17</v>
      </c>
      <c r="D201" s="83" t="s">
        <v>28</v>
      </c>
      <c r="E201" s="73">
        <v>50</v>
      </c>
      <c r="F201" s="84">
        <v>0.6</v>
      </c>
      <c r="G201" s="78" t="s">
        <v>13</v>
      </c>
      <c r="H201" s="79">
        <f>ROUND(E201/F201,0)</f>
        <v>83</v>
      </c>
      <c r="I201" s="88">
        <v>21</v>
      </c>
      <c r="J201" s="89">
        <f t="shared" ref="J201:J202" si="149">H201*I201</f>
        <v>1743</v>
      </c>
      <c r="K201" s="93">
        <f t="shared" ref="K201:K202" si="150">I201*1.95583</f>
        <v>41.072429999999997</v>
      </c>
      <c r="L201" s="94">
        <f t="shared" ref="L201:L202" si="151">H201*K201</f>
        <v>3409.0116899999998</v>
      </c>
      <c r="N201" s="70"/>
    </row>
    <row r="202" spans="1:14" s="77" customFormat="1" ht="15.75" customHeight="1" x14ac:dyDescent="0.25">
      <c r="A202" s="197"/>
      <c r="B202" s="176"/>
      <c r="C202" s="71" t="s">
        <v>26</v>
      </c>
      <c r="D202" s="83" t="s">
        <v>28</v>
      </c>
      <c r="E202" s="73">
        <v>2</v>
      </c>
      <c r="F202" s="84">
        <v>0.6</v>
      </c>
      <c r="G202" s="78" t="s">
        <v>13</v>
      </c>
      <c r="H202" s="79">
        <f>ROUND(E202/F202,0)</f>
        <v>3</v>
      </c>
      <c r="I202" s="88">
        <v>21</v>
      </c>
      <c r="J202" s="89">
        <f t="shared" si="149"/>
        <v>63</v>
      </c>
      <c r="K202" s="93">
        <f t="shared" si="150"/>
        <v>41.072429999999997</v>
      </c>
      <c r="L202" s="94">
        <f t="shared" si="151"/>
        <v>123.21728999999999</v>
      </c>
      <c r="N202" s="70"/>
    </row>
    <row r="203" spans="1:14" s="77" customFormat="1" ht="12.75" customHeight="1" x14ac:dyDescent="0.25">
      <c r="A203" s="197"/>
      <c r="B203" s="176"/>
      <c r="C203" s="80"/>
      <c r="D203" s="81" t="s">
        <v>25</v>
      </c>
      <c r="E203" s="73">
        <f>SUM(E201:E202)</f>
        <v>52</v>
      </c>
      <c r="F203" s="84"/>
      <c r="G203" s="78"/>
      <c r="H203" s="82">
        <f>SUM(H201:H202)</f>
        <v>86</v>
      </c>
      <c r="I203" s="99"/>
      <c r="J203" s="100">
        <f>SUM(J201:J202)</f>
        <v>1806</v>
      </c>
      <c r="K203" s="101"/>
      <c r="L203" s="102">
        <f>SUM(L201:L202)</f>
        <v>3532.2289799999999</v>
      </c>
      <c r="N203" s="70"/>
    </row>
    <row r="204" spans="1:14" s="77" customFormat="1" ht="15.75" customHeight="1" x14ac:dyDescent="0.25">
      <c r="A204" s="197"/>
      <c r="B204" s="176"/>
      <c r="C204" s="71" t="s">
        <v>17</v>
      </c>
      <c r="D204" s="83" t="s">
        <v>16</v>
      </c>
      <c r="E204" s="73">
        <v>50</v>
      </c>
      <c r="F204" s="84">
        <v>0.55000000000000004</v>
      </c>
      <c r="G204" s="78" t="s">
        <v>13</v>
      </c>
      <c r="H204" s="79">
        <f>ROUND(E204/F204,0)</f>
        <v>91</v>
      </c>
      <c r="I204" s="88">
        <v>21</v>
      </c>
      <c r="J204" s="89">
        <f t="shared" ref="J204:J205" si="152">H204*I204</f>
        <v>1911</v>
      </c>
      <c r="K204" s="93">
        <f t="shared" ref="K204:K205" si="153">I204*1.95583</f>
        <v>41.072429999999997</v>
      </c>
      <c r="L204" s="94">
        <f t="shared" ref="L204:L205" si="154">H204*K204</f>
        <v>3737.5911299999998</v>
      </c>
      <c r="N204" s="70"/>
    </row>
    <row r="205" spans="1:14" s="77" customFormat="1" ht="15.75" customHeight="1" x14ac:dyDescent="0.25">
      <c r="A205" s="197"/>
      <c r="B205" s="176"/>
      <c r="C205" s="71" t="s">
        <v>26</v>
      </c>
      <c r="D205" s="83" t="s">
        <v>16</v>
      </c>
      <c r="E205" s="73">
        <v>3</v>
      </c>
      <c r="F205" s="84">
        <v>0.55000000000000004</v>
      </c>
      <c r="G205" s="78" t="s">
        <v>13</v>
      </c>
      <c r="H205" s="79">
        <f>ROUND(E205/F205,0)</f>
        <v>5</v>
      </c>
      <c r="I205" s="88">
        <v>21</v>
      </c>
      <c r="J205" s="89">
        <f t="shared" si="152"/>
        <v>105</v>
      </c>
      <c r="K205" s="93">
        <f t="shared" si="153"/>
        <v>41.072429999999997</v>
      </c>
      <c r="L205" s="94">
        <f t="shared" si="154"/>
        <v>205.36214999999999</v>
      </c>
      <c r="N205" s="70"/>
    </row>
    <row r="206" spans="1:14" s="77" customFormat="1" ht="12.75" customHeight="1" x14ac:dyDescent="0.25">
      <c r="A206" s="197"/>
      <c r="B206" s="176"/>
      <c r="C206" s="80"/>
      <c r="D206" s="81" t="s">
        <v>25</v>
      </c>
      <c r="E206" s="73">
        <f>SUM(E204:E205)</f>
        <v>53</v>
      </c>
      <c r="F206" s="74"/>
      <c r="G206" s="78"/>
      <c r="H206" s="82">
        <f>SUM(H204:H205)</f>
        <v>96</v>
      </c>
      <c r="I206" s="99"/>
      <c r="J206" s="100">
        <f>SUM(J204:J205)</f>
        <v>2016</v>
      </c>
      <c r="K206" s="101"/>
      <c r="L206" s="102">
        <f>SUM(L204:L205)</f>
        <v>3942.9532799999997</v>
      </c>
      <c r="N206" s="70"/>
    </row>
    <row r="207" spans="1:14" s="77" customFormat="1" ht="13.5" customHeight="1" x14ac:dyDescent="0.3">
      <c r="A207" s="197"/>
      <c r="B207" s="176"/>
      <c r="C207" s="180" t="s">
        <v>72</v>
      </c>
      <c r="D207" s="181"/>
      <c r="E207" s="85">
        <f>SUM(E206,E194,E185,E203,,E197,E188,E200,E191)</f>
        <v>177</v>
      </c>
      <c r="F207" s="86"/>
      <c r="G207" s="87"/>
      <c r="H207" s="63"/>
      <c r="I207" s="99"/>
      <c r="J207" s="103">
        <f>SUM(J206,J194,J185,J203,,J197,J188,J200,J191)</f>
        <v>6839</v>
      </c>
      <c r="K207" s="101"/>
      <c r="L207" s="104">
        <f>SUM(L206,L194,L185,L203,,L197,L188,L200,L191)</f>
        <v>13375.92137</v>
      </c>
      <c r="N207" s="70"/>
    </row>
    <row r="208" spans="1:14" s="33" customFormat="1" ht="15.75" customHeight="1" x14ac:dyDescent="0.25">
      <c r="A208" s="197"/>
      <c r="B208" s="176" t="s">
        <v>62</v>
      </c>
      <c r="C208" s="42" t="s">
        <v>17</v>
      </c>
      <c r="D208" s="52" t="s">
        <v>10</v>
      </c>
      <c r="E208" s="43">
        <v>45</v>
      </c>
      <c r="F208" s="62"/>
      <c r="G208" s="32" t="s">
        <v>11</v>
      </c>
      <c r="H208" s="40">
        <f>E208</f>
        <v>45</v>
      </c>
      <c r="I208" s="88">
        <v>46</v>
      </c>
      <c r="J208" s="89">
        <f t="shared" ref="J208:J214" si="155">H208*I208</f>
        <v>2070</v>
      </c>
      <c r="K208" s="93">
        <f>I208*1.95583</f>
        <v>89.968180000000004</v>
      </c>
      <c r="L208" s="94">
        <f>H208*K208</f>
        <v>4048.5681</v>
      </c>
      <c r="N208" s="70"/>
    </row>
    <row r="209" spans="1:14" s="33" customFormat="1" ht="15.75" customHeight="1" x14ac:dyDescent="0.25">
      <c r="A209" s="197"/>
      <c r="B209" s="177"/>
      <c r="C209" s="42" t="s">
        <v>17</v>
      </c>
      <c r="D209" s="52" t="s">
        <v>12</v>
      </c>
      <c r="E209" s="43">
        <v>39</v>
      </c>
      <c r="F209" s="46"/>
      <c r="G209" s="32" t="s">
        <v>11</v>
      </c>
      <c r="H209" s="40">
        <f>E209</f>
        <v>39</v>
      </c>
      <c r="I209" s="92">
        <v>43</v>
      </c>
      <c r="J209" s="89">
        <f t="shared" si="155"/>
        <v>1677</v>
      </c>
      <c r="K209" s="93">
        <f t="shared" ref="K209:K215" si="156">I209*1.95583</f>
        <v>84.10069</v>
      </c>
      <c r="L209" s="94">
        <f t="shared" ref="L209:L215" si="157">H209*K209</f>
        <v>3279.9269100000001</v>
      </c>
      <c r="N209" s="70"/>
    </row>
    <row r="210" spans="1:14" s="33" customFormat="1" ht="15.75" customHeight="1" x14ac:dyDescent="0.25">
      <c r="A210" s="197"/>
      <c r="B210" s="177"/>
      <c r="C210" s="42" t="s">
        <v>17</v>
      </c>
      <c r="D210" s="53" t="s">
        <v>37</v>
      </c>
      <c r="E210" s="44">
        <v>90</v>
      </c>
      <c r="F210" s="39">
        <v>0.6</v>
      </c>
      <c r="G210" s="32" t="s">
        <v>13</v>
      </c>
      <c r="H210" s="40">
        <f>ROUND(E210/F210,0)</f>
        <v>150</v>
      </c>
      <c r="I210" s="92">
        <v>25</v>
      </c>
      <c r="J210" s="89">
        <f t="shared" si="155"/>
        <v>3750</v>
      </c>
      <c r="K210" s="93">
        <f t="shared" si="156"/>
        <v>48.89575</v>
      </c>
      <c r="L210" s="94">
        <f t="shared" si="157"/>
        <v>7334.3625000000002</v>
      </c>
      <c r="N210" s="70"/>
    </row>
    <row r="211" spans="1:14" s="33" customFormat="1" ht="15.75" customHeight="1" x14ac:dyDescent="0.25">
      <c r="A211" s="197"/>
      <c r="B211" s="176"/>
      <c r="C211" s="42" t="s">
        <v>17</v>
      </c>
      <c r="D211" s="53" t="s">
        <v>14</v>
      </c>
      <c r="E211" s="44">
        <v>8</v>
      </c>
      <c r="F211" s="39">
        <v>0.6</v>
      </c>
      <c r="G211" s="32" t="s">
        <v>13</v>
      </c>
      <c r="H211" s="40">
        <f>ROUND(E211/F211,0)</f>
        <v>13</v>
      </c>
      <c r="I211" s="92">
        <v>23</v>
      </c>
      <c r="J211" s="89">
        <f t="shared" si="155"/>
        <v>299</v>
      </c>
      <c r="K211" s="93">
        <f t="shared" si="156"/>
        <v>44.984090000000002</v>
      </c>
      <c r="L211" s="94">
        <f t="shared" si="157"/>
        <v>584.79317000000003</v>
      </c>
      <c r="N211" s="70"/>
    </row>
    <row r="212" spans="1:14" s="33" customFormat="1" ht="15.75" customHeight="1" x14ac:dyDescent="0.25">
      <c r="A212" s="197"/>
      <c r="B212" s="176"/>
      <c r="C212" s="42" t="s">
        <v>17</v>
      </c>
      <c r="D212" s="53" t="s">
        <v>15</v>
      </c>
      <c r="E212" s="44">
        <v>0</v>
      </c>
      <c r="F212" s="39">
        <v>0.6</v>
      </c>
      <c r="G212" s="32" t="s">
        <v>13</v>
      </c>
      <c r="H212" s="40">
        <f>ROUND(E212/F212,0)</f>
        <v>0</v>
      </c>
      <c r="I212" s="92">
        <v>21</v>
      </c>
      <c r="J212" s="89">
        <f t="shared" si="155"/>
        <v>0</v>
      </c>
      <c r="K212" s="93">
        <f t="shared" si="156"/>
        <v>41.072429999999997</v>
      </c>
      <c r="L212" s="94">
        <f t="shared" si="157"/>
        <v>0</v>
      </c>
      <c r="N212" s="70"/>
    </row>
    <row r="213" spans="1:14" s="33" customFormat="1" ht="15.75" customHeight="1" x14ac:dyDescent="0.25">
      <c r="A213" s="197"/>
      <c r="B213" s="176"/>
      <c r="C213" s="42" t="s">
        <v>17</v>
      </c>
      <c r="D213" s="52" t="s">
        <v>38</v>
      </c>
      <c r="E213" s="43">
        <v>57</v>
      </c>
      <c r="F213" s="46"/>
      <c r="G213" s="32" t="s">
        <v>11</v>
      </c>
      <c r="H213" s="40">
        <f>E213</f>
        <v>57</v>
      </c>
      <c r="I213" s="92">
        <v>41</v>
      </c>
      <c r="J213" s="89">
        <f t="shared" si="155"/>
        <v>2337</v>
      </c>
      <c r="K213" s="93">
        <f t="shared" si="156"/>
        <v>80.189030000000002</v>
      </c>
      <c r="L213" s="94">
        <f t="shared" si="157"/>
        <v>4570.7747099999997</v>
      </c>
      <c r="N213" s="70"/>
    </row>
    <row r="214" spans="1:14" s="33" customFormat="1" ht="15.75" customHeight="1" x14ac:dyDescent="0.25">
      <c r="A214" s="197"/>
      <c r="B214" s="176"/>
      <c r="C214" s="42" t="s">
        <v>17</v>
      </c>
      <c r="D214" s="53" t="s">
        <v>28</v>
      </c>
      <c r="E214" s="44">
        <v>130</v>
      </c>
      <c r="F214" s="39">
        <v>0.6</v>
      </c>
      <c r="G214" s="32" t="s">
        <v>13</v>
      </c>
      <c r="H214" s="40">
        <f>ROUND(E214/F214,0)</f>
        <v>217</v>
      </c>
      <c r="I214" s="92">
        <v>21</v>
      </c>
      <c r="J214" s="89">
        <f t="shared" si="155"/>
        <v>4557</v>
      </c>
      <c r="K214" s="93">
        <f t="shared" si="156"/>
        <v>41.072429999999997</v>
      </c>
      <c r="L214" s="94">
        <f t="shared" si="157"/>
        <v>8912.71731</v>
      </c>
      <c r="N214" s="70"/>
    </row>
    <row r="215" spans="1:14" s="33" customFormat="1" ht="15.75" customHeight="1" x14ac:dyDescent="0.25">
      <c r="A215" s="197"/>
      <c r="B215" s="176"/>
      <c r="C215" s="42" t="s">
        <v>17</v>
      </c>
      <c r="D215" s="53" t="s">
        <v>16</v>
      </c>
      <c r="E215" s="44">
        <v>130</v>
      </c>
      <c r="F215" s="39">
        <v>0.55000000000000004</v>
      </c>
      <c r="G215" s="32" t="s">
        <v>13</v>
      </c>
      <c r="H215" s="40">
        <f>ROUND(E215/F215,0)</f>
        <v>236</v>
      </c>
      <c r="I215" s="92">
        <v>21</v>
      </c>
      <c r="J215" s="89">
        <f>H215*I215</f>
        <v>4956</v>
      </c>
      <c r="K215" s="93">
        <f t="shared" si="156"/>
        <v>41.072429999999997</v>
      </c>
      <c r="L215" s="94">
        <f t="shared" si="157"/>
        <v>9693.0934799999995</v>
      </c>
      <c r="N215" s="70"/>
    </row>
    <row r="216" spans="1:14" s="33" customFormat="1" ht="13.5" customHeight="1" x14ac:dyDescent="0.25">
      <c r="A216" s="197"/>
      <c r="B216" s="176"/>
      <c r="C216" s="178" t="s">
        <v>63</v>
      </c>
      <c r="D216" s="179"/>
      <c r="E216" s="45">
        <f>SUM(E208:E215)</f>
        <v>499</v>
      </c>
      <c r="F216" s="62"/>
      <c r="G216" s="45"/>
      <c r="H216" s="47"/>
      <c r="I216" s="95"/>
      <c r="J216" s="96">
        <f>SUM(J208:J215)</f>
        <v>19646</v>
      </c>
      <c r="K216" s="97"/>
      <c r="L216" s="98">
        <f>SUM(L208:L215)</f>
        <v>38424.236180000007</v>
      </c>
      <c r="N216" s="70"/>
    </row>
    <row r="217" spans="1:14" s="33" customFormat="1" ht="15.75" customHeight="1" x14ac:dyDescent="0.25">
      <c r="A217" s="197"/>
      <c r="B217" s="176" t="s">
        <v>64</v>
      </c>
      <c r="C217" s="42" t="s">
        <v>17</v>
      </c>
      <c r="D217" s="52" t="s">
        <v>10</v>
      </c>
      <c r="E217" s="43">
        <v>34</v>
      </c>
      <c r="F217" s="62"/>
      <c r="G217" s="32" t="s">
        <v>11</v>
      </c>
      <c r="H217" s="40">
        <f>E217</f>
        <v>34</v>
      </c>
      <c r="I217" s="88">
        <v>46</v>
      </c>
      <c r="J217" s="89">
        <f t="shared" ref="J217:J223" si="158">H217*I217</f>
        <v>1564</v>
      </c>
      <c r="K217" s="93">
        <f>I217*1.95583</f>
        <v>89.968180000000004</v>
      </c>
      <c r="L217" s="94">
        <f>H217*K217</f>
        <v>3058.9181200000003</v>
      </c>
      <c r="N217" s="70"/>
    </row>
    <row r="218" spans="1:14" s="33" customFormat="1" ht="15.75" customHeight="1" x14ac:dyDescent="0.25">
      <c r="A218" s="197"/>
      <c r="B218" s="177"/>
      <c r="C218" s="42" t="s">
        <v>17</v>
      </c>
      <c r="D218" s="52" t="s">
        <v>12</v>
      </c>
      <c r="E218" s="43">
        <v>25</v>
      </c>
      <c r="F218" s="46"/>
      <c r="G218" s="32" t="s">
        <v>11</v>
      </c>
      <c r="H218" s="40">
        <f>E218</f>
        <v>25</v>
      </c>
      <c r="I218" s="92">
        <v>43</v>
      </c>
      <c r="J218" s="89">
        <f t="shared" si="158"/>
        <v>1075</v>
      </c>
      <c r="K218" s="93">
        <f t="shared" ref="K218:K224" si="159">I218*1.95583</f>
        <v>84.10069</v>
      </c>
      <c r="L218" s="94">
        <f t="shared" ref="L218:L224" si="160">H218*K218</f>
        <v>2102.5172499999999</v>
      </c>
      <c r="N218" s="70"/>
    </row>
    <row r="219" spans="1:14" s="33" customFormat="1" ht="15.75" customHeight="1" x14ac:dyDescent="0.25">
      <c r="A219" s="197"/>
      <c r="B219" s="177"/>
      <c r="C219" s="42" t="s">
        <v>17</v>
      </c>
      <c r="D219" s="53" t="s">
        <v>37</v>
      </c>
      <c r="E219" s="44">
        <v>90</v>
      </c>
      <c r="F219" s="39">
        <v>0.6</v>
      </c>
      <c r="G219" s="32" t="s">
        <v>13</v>
      </c>
      <c r="H219" s="40">
        <f>ROUND(E219/F219,0)</f>
        <v>150</v>
      </c>
      <c r="I219" s="92">
        <v>25</v>
      </c>
      <c r="J219" s="89">
        <f t="shared" si="158"/>
        <v>3750</v>
      </c>
      <c r="K219" s="93">
        <f t="shared" si="159"/>
        <v>48.89575</v>
      </c>
      <c r="L219" s="94">
        <f t="shared" si="160"/>
        <v>7334.3625000000002</v>
      </c>
      <c r="N219" s="70"/>
    </row>
    <row r="220" spans="1:14" s="33" customFormat="1" ht="15.75" customHeight="1" x14ac:dyDescent="0.25">
      <c r="A220" s="197"/>
      <c r="B220" s="176"/>
      <c r="C220" s="42" t="s">
        <v>17</v>
      </c>
      <c r="D220" s="53" t="s">
        <v>14</v>
      </c>
      <c r="E220" s="44">
        <v>6</v>
      </c>
      <c r="F220" s="39">
        <v>0.6</v>
      </c>
      <c r="G220" s="32" t="s">
        <v>13</v>
      </c>
      <c r="H220" s="40">
        <f>ROUND(E220/F220,0)</f>
        <v>10</v>
      </c>
      <c r="I220" s="92">
        <v>23</v>
      </c>
      <c r="J220" s="89">
        <f t="shared" si="158"/>
        <v>230</v>
      </c>
      <c r="K220" s="93">
        <f t="shared" si="159"/>
        <v>44.984090000000002</v>
      </c>
      <c r="L220" s="94">
        <f t="shared" si="160"/>
        <v>449.84090000000003</v>
      </c>
      <c r="N220" s="70"/>
    </row>
    <row r="221" spans="1:14" s="33" customFormat="1" ht="15.75" customHeight="1" x14ac:dyDescent="0.25">
      <c r="A221" s="197"/>
      <c r="B221" s="176"/>
      <c r="C221" s="42" t="s">
        <v>17</v>
      </c>
      <c r="D221" s="53" t="s">
        <v>15</v>
      </c>
      <c r="E221" s="44">
        <v>0</v>
      </c>
      <c r="F221" s="39">
        <v>0.6</v>
      </c>
      <c r="G221" s="32" t="s">
        <v>13</v>
      </c>
      <c r="H221" s="40">
        <f>ROUND(E221/F221,0)</f>
        <v>0</v>
      </c>
      <c r="I221" s="92">
        <v>21</v>
      </c>
      <c r="J221" s="89">
        <f t="shared" si="158"/>
        <v>0</v>
      </c>
      <c r="K221" s="93">
        <f t="shared" si="159"/>
        <v>41.072429999999997</v>
      </c>
      <c r="L221" s="94">
        <f t="shared" si="160"/>
        <v>0</v>
      </c>
      <c r="N221" s="70"/>
    </row>
    <row r="222" spans="1:14" s="33" customFormat="1" ht="15.75" customHeight="1" x14ac:dyDescent="0.25">
      <c r="A222" s="197"/>
      <c r="B222" s="176"/>
      <c r="C222" s="42" t="s">
        <v>17</v>
      </c>
      <c r="D222" s="52" t="s">
        <v>38</v>
      </c>
      <c r="E222" s="43">
        <v>39</v>
      </c>
      <c r="F222" s="46"/>
      <c r="G222" s="32" t="s">
        <v>11</v>
      </c>
      <c r="H222" s="40">
        <f>E222</f>
        <v>39</v>
      </c>
      <c r="I222" s="92">
        <v>41</v>
      </c>
      <c r="J222" s="89">
        <f t="shared" si="158"/>
        <v>1599</v>
      </c>
      <c r="K222" s="93">
        <f t="shared" si="159"/>
        <v>80.189030000000002</v>
      </c>
      <c r="L222" s="94">
        <f t="shared" si="160"/>
        <v>3127.3721700000001</v>
      </c>
      <c r="N222" s="70"/>
    </row>
    <row r="223" spans="1:14" s="33" customFormat="1" ht="15.75" customHeight="1" x14ac:dyDescent="0.25">
      <c r="A223" s="197"/>
      <c r="B223" s="176"/>
      <c r="C223" s="42" t="s">
        <v>17</v>
      </c>
      <c r="D223" s="53" t="s">
        <v>28</v>
      </c>
      <c r="E223" s="44">
        <v>100</v>
      </c>
      <c r="F223" s="39">
        <v>0.6</v>
      </c>
      <c r="G223" s="32" t="s">
        <v>13</v>
      </c>
      <c r="H223" s="40">
        <f>ROUND(E223/F223,0)</f>
        <v>167</v>
      </c>
      <c r="I223" s="92">
        <v>21</v>
      </c>
      <c r="J223" s="89">
        <f t="shared" si="158"/>
        <v>3507</v>
      </c>
      <c r="K223" s="93">
        <f t="shared" si="159"/>
        <v>41.072429999999997</v>
      </c>
      <c r="L223" s="94">
        <f t="shared" si="160"/>
        <v>6859.0958099999998</v>
      </c>
      <c r="N223" s="70"/>
    </row>
    <row r="224" spans="1:14" s="33" customFormat="1" ht="15.75" customHeight="1" x14ac:dyDescent="0.25">
      <c r="A224" s="197"/>
      <c r="B224" s="176"/>
      <c r="C224" s="42" t="s">
        <v>17</v>
      </c>
      <c r="D224" s="53" t="s">
        <v>16</v>
      </c>
      <c r="E224" s="44">
        <v>100</v>
      </c>
      <c r="F224" s="39">
        <v>0.55000000000000004</v>
      </c>
      <c r="G224" s="32" t="s">
        <v>13</v>
      </c>
      <c r="H224" s="40">
        <f>ROUND(E224/F224,0)</f>
        <v>182</v>
      </c>
      <c r="I224" s="92">
        <v>21</v>
      </c>
      <c r="J224" s="89">
        <f>H224*I224</f>
        <v>3822</v>
      </c>
      <c r="K224" s="93">
        <f t="shared" si="159"/>
        <v>41.072429999999997</v>
      </c>
      <c r="L224" s="94">
        <f t="shared" si="160"/>
        <v>7475.1822599999996</v>
      </c>
      <c r="N224" s="70"/>
    </row>
    <row r="225" spans="1:14" s="33" customFormat="1" ht="13.5" customHeight="1" x14ac:dyDescent="0.25">
      <c r="A225" s="197"/>
      <c r="B225" s="176"/>
      <c r="C225" s="178" t="s">
        <v>65</v>
      </c>
      <c r="D225" s="179"/>
      <c r="E225" s="45">
        <f>SUM(E217:E224)</f>
        <v>394</v>
      </c>
      <c r="F225" s="62"/>
      <c r="G225" s="45"/>
      <c r="H225" s="47"/>
      <c r="I225" s="95"/>
      <c r="J225" s="96">
        <f>SUM(J217:J224)</f>
        <v>15547</v>
      </c>
      <c r="K225" s="97"/>
      <c r="L225" s="98">
        <f>SUM(L217:L224)</f>
        <v>30407.28901</v>
      </c>
      <c r="N225" s="70"/>
    </row>
    <row r="226" spans="1:14" s="33" customFormat="1" ht="15.75" customHeight="1" x14ac:dyDescent="0.25">
      <c r="A226" s="197"/>
      <c r="B226" s="176" t="s">
        <v>66</v>
      </c>
      <c r="C226" s="42" t="s">
        <v>17</v>
      </c>
      <c r="D226" s="52" t="s">
        <v>10</v>
      </c>
      <c r="E226" s="43">
        <v>19</v>
      </c>
      <c r="F226" s="62"/>
      <c r="G226" s="32" t="s">
        <v>11</v>
      </c>
      <c r="H226" s="40">
        <f>E226</f>
        <v>19</v>
      </c>
      <c r="I226" s="88">
        <v>46</v>
      </c>
      <c r="J226" s="89">
        <f t="shared" ref="J226:J232" si="161">H226*I226</f>
        <v>874</v>
      </c>
      <c r="K226" s="93">
        <f>I226*1.95583</f>
        <v>89.968180000000004</v>
      </c>
      <c r="L226" s="94">
        <f>H226*K226</f>
        <v>1709.3954200000001</v>
      </c>
      <c r="N226" s="70"/>
    </row>
    <row r="227" spans="1:14" s="33" customFormat="1" ht="15.75" customHeight="1" x14ac:dyDescent="0.25">
      <c r="A227" s="197"/>
      <c r="B227" s="177"/>
      <c r="C227" s="42" t="s">
        <v>17</v>
      </c>
      <c r="D227" s="52" t="s">
        <v>12</v>
      </c>
      <c r="E227" s="43">
        <v>11</v>
      </c>
      <c r="F227" s="46"/>
      <c r="G227" s="32" t="s">
        <v>11</v>
      </c>
      <c r="H227" s="40">
        <f>E227</f>
        <v>11</v>
      </c>
      <c r="I227" s="92">
        <v>43</v>
      </c>
      <c r="J227" s="89">
        <f t="shared" si="161"/>
        <v>473</v>
      </c>
      <c r="K227" s="93">
        <f t="shared" ref="K227:K233" si="162">I227*1.95583</f>
        <v>84.10069</v>
      </c>
      <c r="L227" s="94">
        <f t="shared" ref="L227:L233" si="163">H227*K227</f>
        <v>925.10758999999996</v>
      </c>
      <c r="N227" s="70"/>
    </row>
    <row r="228" spans="1:14" s="33" customFormat="1" ht="15.75" customHeight="1" x14ac:dyDescent="0.25">
      <c r="A228" s="197"/>
      <c r="B228" s="177"/>
      <c r="C228" s="42" t="s">
        <v>17</v>
      </c>
      <c r="D228" s="53" t="s">
        <v>37</v>
      </c>
      <c r="E228" s="44">
        <v>50</v>
      </c>
      <c r="F228" s="39">
        <v>0.6</v>
      </c>
      <c r="G228" s="32" t="s">
        <v>13</v>
      </c>
      <c r="H228" s="40">
        <f>ROUND(E228/F228,0)</f>
        <v>83</v>
      </c>
      <c r="I228" s="92">
        <v>25</v>
      </c>
      <c r="J228" s="89">
        <f t="shared" si="161"/>
        <v>2075</v>
      </c>
      <c r="K228" s="93">
        <f t="shared" si="162"/>
        <v>48.89575</v>
      </c>
      <c r="L228" s="94">
        <f t="shared" si="163"/>
        <v>4058.3472499999998</v>
      </c>
      <c r="N228" s="70"/>
    </row>
    <row r="229" spans="1:14" s="33" customFormat="1" ht="15.75" customHeight="1" x14ac:dyDescent="0.25">
      <c r="A229" s="197"/>
      <c r="B229" s="176"/>
      <c r="C229" s="42" t="s">
        <v>17</v>
      </c>
      <c r="D229" s="53" t="s">
        <v>14</v>
      </c>
      <c r="E229" s="44">
        <v>1</v>
      </c>
      <c r="F229" s="39">
        <v>0.6</v>
      </c>
      <c r="G229" s="32" t="s">
        <v>13</v>
      </c>
      <c r="H229" s="40">
        <f>ROUND(E229/F229,0)</f>
        <v>2</v>
      </c>
      <c r="I229" s="92">
        <v>23</v>
      </c>
      <c r="J229" s="89">
        <f t="shared" si="161"/>
        <v>46</v>
      </c>
      <c r="K229" s="93">
        <f t="shared" si="162"/>
        <v>44.984090000000002</v>
      </c>
      <c r="L229" s="94">
        <f t="shared" si="163"/>
        <v>89.968180000000004</v>
      </c>
      <c r="N229" s="70"/>
    </row>
    <row r="230" spans="1:14" s="33" customFormat="1" ht="15.75" customHeight="1" x14ac:dyDescent="0.25">
      <c r="A230" s="197"/>
      <c r="B230" s="176"/>
      <c r="C230" s="42" t="s">
        <v>17</v>
      </c>
      <c r="D230" s="53" t="s">
        <v>15</v>
      </c>
      <c r="E230" s="44">
        <v>0</v>
      </c>
      <c r="F230" s="39">
        <v>0.6</v>
      </c>
      <c r="G230" s="32" t="s">
        <v>13</v>
      </c>
      <c r="H230" s="40">
        <f>ROUND(E230/F230,0)</f>
        <v>0</v>
      </c>
      <c r="I230" s="92">
        <v>21</v>
      </c>
      <c r="J230" s="89">
        <f t="shared" si="161"/>
        <v>0</v>
      </c>
      <c r="K230" s="93">
        <f t="shared" si="162"/>
        <v>41.072429999999997</v>
      </c>
      <c r="L230" s="94">
        <f t="shared" si="163"/>
        <v>0</v>
      </c>
      <c r="N230" s="70"/>
    </row>
    <row r="231" spans="1:14" s="33" customFormat="1" ht="15.75" customHeight="1" x14ac:dyDescent="0.25">
      <c r="A231" s="197"/>
      <c r="B231" s="176"/>
      <c r="C231" s="42" t="s">
        <v>17</v>
      </c>
      <c r="D231" s="52" t="s">
        <v>38</v>
      </c>
      <c r="E231" s="43">
        <v>26</v>
      </c>
      <c r="F231" s="46"/>
      <c r="G231" s="32" t="s">
        <v>11</v>
      </c>
      <c r="H231" s="40">
        <f>E231</f>
        <v>26</v>
      </c>
      <c r="I231" s="92">
        <v>41</v>
      </c>
      <c r="J231" s="89">
        <f t="shared" si="161"/>
        <v>1066</v>
      </c>
      <c r="K231" s="93">
        <f t="shared" si="162"/>
        <v>80.189030000000002</v>
      </c>
      <c r="L231" s="94">
        <f t="shared" si="163"/>
        <v>2084.9147800000001</v>
      </c>
      <c r="N231" s="70"/>
    </row>
    <row r="232" spans="1:14" s="33" customFormat="1" ht="15.75" customHeight="1" x14ac:dyDescent="0.25">
      <c r="A232" s="197"/>
      <c r="B232" s="176"/>
      <c r="C232" s="42" t="s">
        <v>17</v>
      </c>
      <c r="D232" s="53" t="s">
        <v>28</v>
      </c>
      <c r="E232" s="44">
        <v>95</v>
      </c>
      <c r="F232" s="39">
        <v>0.6</v>
      </c>
      <c r="G232" s="32" t="s">
        <v>13</v>
      </c>
      <c r="H232" s="40">
        <f>ROUND(E232/F232,0)</f>
        <v>158</v>
      </c>
      <c r="I232" s="92">
        <v>21</v>
      </c>
      <c r="J232" s="89">
        <f t="shared" si="161"/>
        <v>3318</v>
      </c>
      <c r="K232" s="93">
        <f t="shared" si="162"/>
        <v>41.072429999999997</v>
      </c>
      <c r="L232" s="94">
        <f t="shared" si="163"/>
        <v>6489.4439399999992</v>
      </c>
      <c r="N232" s="70"/>
    </row>
    <row r="233" spans="1:14" s="33" customFormat="1" ht="15.75" customHeight="1" x14ac:dyDescent="0.25">
      <c r="A233" s="197"/>
      <c r="B233" s="176"/>
      <c r="C233" s="42" t="s">
        <v>17</v>
      </c>
      <c r="D233" s="53" t="s">
        <v>16</v>
      </c>
      <c r="E233" s="44">
        <v>95</v>
      </c>
      <c r="F233" s="39">
        <v>0.55000000000000004</v>
      </c>
      <c r="G233" s="32" t="s">
        <v>13</v>
      </c>
      <c r="H233" s="40">
        <f>ROUND(E233/F233,0)</f>
        <v>173</v>
      </c>
      <c r="I233" s="92">
        <v>21</v>
      </c>
      <c r="J233" s="89">
        <f>H233*I233</f>
        <v>3633</v>
      </c>
      <c r="K233" s="93">
        <f t="shared" si="162"/>
        <v>41.072429999999997</v>
      </c>
      <c r="L233" s="94">
        <f t="shared" si="163"/>
        <v>7105.5303899999999</v>
      </c>
      <c r="N233" s="70"/>
    </row>
    <row r="234" spans="1:14" s="33" customFormat="1" ht="13.5" customHeight="1" x14ac:dyDescent="0.25">
      <c r="A234" s="197"/>
      <c r="B234" s="176"/>
      <c r="C234" s="178" t="s">
        <v>67</v>
      </c>
      <c r="D234" s="179"/>
      <c r="E234" s="45">
        <f>SUM(E226:E233)</f>
        <v>297</v>
      </c>
      <c r="F234" s="62"/>
      <c r="G234" s="45"/>
      <c r="H234" s="47"/>
      <c r="I234" s="95"/>
      <c r="J234" s="96">
        <f>SUM(J226:J233)</f>
        <v>11485</v>
      </c>
      <c r="K234" s="97"/>
      <c r="L234" s="98">
        <f>SUM(L226:L233)</f>
        <v>22462.707549999999</v>
      </c>
      <c r="N234" s="70"/>
    </row>
    <row r="235" spans="1:14" s="77" customFormat="1" ht="15.75" customHeight="1" x14ac:dyDescent="0.25">
      <c r="A235" s="197"/>
      <c r="B235" s="176" t="s">
        <v>68</v>
      </c>
      <c r="C235" s="71" t="s">
        <v>17</v>
      </c>
      <c r="D235" s="72" t="s">
        <v>10</v>
      </c>
      <c r="E235" s="73">
        <v>12</v>
      </c>
      <c r="F235" s="74"/>
      <c r="G235" s="75" t="s">
        <v>11</v>
      </c>
      <c r="H235" s="76">
        <f>E235</f>
        <v>12</v>
      </c>
      <c r="I235" s="88">
        <v>46</v>
      </c>
      <c r="J235" s="89">
        <f t="shared" ref="J235:J236" si="164">H235*I235</f>
        <v>552</v>
      </c>
      <c r="K235" s="93">
        <f t="shared" ref="K235:K236" si="165">I235*1.95583</f>
        <v>89.968180000000004</v>
      </c>
      <c r="L235" s="94">
        <f t="shared" ref="L235:L236" si="166">H235*K235</f>
        <v>1079.61816</v>
      </c>
      <c r="N235" s="70"/>
    </row>
    <row r="236" spans="1:14" s="77" customFormat="1" ht="15.75" customHeight="1" x14ac:dyDescent="0.25">
      <c r="A236" s="197"/>
      <c r="B236" s="176"/>
      <c r="C236" s="71" t="s">
        <v>70</v>
      </c>
      <c r="D236" s="72" t="s">
        <v>10</v>
      </c>
      <c r="E236" s="73">
        <v>1</v>
      </c>
      <c r="F236" s="74"/>
      <c r="G236" s="78" t="s">
        <v>11</v>
      </c>
      <c r="H236" s="79">
        <f>E236</f>
        <v>1</v>
      </c>
      <c r="I236" s="88">
        <v>68</v>
      </c>
      <c r="J236" s="89">
        <f t="shared" si="164"/>
        <v>68</v>
      </c>
      <c r="K236" s="93">
        <f t="shared" si="165"/>
        <v>132.99644000000001</v>
      </c>
      <c r="L236" s="94">
        <f t="shared" si="166"/>
        <v>132.99644000000001</v>
      </c>
      <c r="N236" s="70"/>
    </row>
    <row r="237" spans="1:14" s="77" customFormat="1" ht="12.75" customHeight="1" x14ac:dyDescent="0.25">
      <c r="A237" s="197"/>
      <c r="B237" s="176"/>
      <c r="C237" s="80"/>
      <c r="D237" s="81" t="s">
        <v>25</v>
      </c>
      <c r="E237" s="73">
        <f>SUM(E235:E236)</f>
        <v>13</v>
      </c>
      <c r="F237" s="74"/>
      <c r="G237" s="78"/>
      <c r="H237" s="82">
        <f>SUM(H235:H236)</f>
        <v>13</v>
      </c>
      <c r="I237" s="99"/>
      <c r="J237" s="100">
        <f>SUM(J235:J236)</f>
        <v>620</v>
      </c>
      <c r="K237" s="101"/>
      <c r="L237" s="102">
        <f>SUM(L235:L236)</f>
        <v>1212.6145999999999</v>
      </c>
      <c r="N237" s="70"/>
    </row>
    <row r="238" spans="1:14" s="77" customFormat="1" ht="15.75" customHeight="1" x14ac:dyDescent="0.25">
      <c r="A238" s="197"/>
      <c r="B238" s="176"/>
      <c r="C238" s="71" t="s">
        <v>17</v>
      </c>
      <c r="D238" s="72" t="s">
        <v>12</v>
      </c>
      <c r="E238" s="73">
        <v>11</v>
      </c>
      <c r="F238" s="74"/>
      <c r="G238" s="78" t="s">
        <v>11</v>
      </c>
      <c r="H238" s="79">
        <f>E238</f>
        <v>11</v>
      </c>
      <c r="I238" s="88">
        <v>43</v>
      </c>
      <c r="J238" s="89">
        <f t="shared" ref="J238:J239" si="167">H238*I238</f>
        <v>473</v>
      </c>
      <c r="K238" s="93">
        <f>I238*1.95583</f>
        <v>84.10069</v>
      </c>
      <c r="L238" s="94">
        <f>H238*K238</f>
        <v>925.10758999999996</v>
      </c>
      <c r="N238" s="70"/>
    </row>
    <row r="239" spans="1:14" s="77" customFormat="1" ht="15.75" customHeight="1" x14ac:dyDescent="0.25">
      <c r="A239" s="197"/>
      <c r="B239" s="176"/>
      <c r="C239" s="71" t="s">
        <v>70</v>
      </c>
      <c r="D239" s="72" t="s">
        <v>12</v>
      </c>
      <c r="E239" s="73">
        <v>2</v>
      </c>
      <c r="F239" s="74"/>
      <c r="G239" s="78" t="s">
        <v>11</v>
      </c>
      <c r="H239" s="79">
        <f>E239</f>
        <v>2</v>
      </c>
      <c r="I239" s="88">
        <v>55</v>
      </c>
      <c r="J239" s="89">
        <f t="shared" si="167"/>
        <v>110</v>
      </c>
      <c r="K239" s="93">
        <f t="shared" ref="K239" si="168">I239*1.95583</f>
        <v>107.57065</v>
      </c>
      <c r="L239" s="94">
        <f t="shared" ref="L239" si="169">H239*K239</f>
        <v>215.1413</v>
      </c>
      <c r="N239" s="70"/>
    </row>
    <row r="240" spans="1:14" s="77" customFormat="1" ht="12.75" customHeight="1" x14ac:dyDescent="0.25">
      <c r="A240" s="197"/>
      <c r="B240" s="176"/>
      <c r="C240" s="80"/>
      <c r="D240" s="81" t="s">
        <v>25</v>
      </c>
      <c r="E240" s="73">
        <f>SUM(E238:E239)</f>
        <v>13</v>
      </c>
      <c r="F240" s="74"/>
      <c r="G240" s="78"/>
      <c r="H240" s="82">
        <f>SUM(H238:H239)</f>
        <v>13</v>
      </c>
      <c r="I240" s="99"/>
      <c r="J240" s="100">
        <f>SUM(J238:J239)</f>
        <v>583</v>
      </c>
      <c r="K240" s="101"/>
      <c r="L240" s="102">
        <f>SUM(L238:L239)</f>
        <v>1140.2488899999998</v>
      </c>
      <c r="N240" s="70"/>
    </row>
    <row r="241" spans="1:14" s="77" customFormat="1" ht="15.75" customHeight="1" x14ac:dyDescent="0.25">
      <c r="A241" s="197"/>
      <c r="B241" s="176"/>
      <c r="C241" s="71" t="s">
        <v>17</v>
      </c>
      <c r="D241" s="83" t="s">
        <v>37</v>
      </c>
      <c r="E241" s="73">
        <v>45</v>
      </c>
      <c r="F241" s="84">
        <v>0.6</v>
      </c>
      <c r="G241" s="78" t="s">
        <v>13</v>
      </c>
      <c r="H241" s="79">
        <f>ROUND(E241/F241,0)</f>
        <v>75</v>
      </c>
      <c r="I241" s="88">
        <v>25</v>
      </c>
      <c r="J241" s="89">
        <f t="shared" ref="J241:J242" si="170">H241*I241</f>
        <v>1875</v>
      </c>
      <c r="K241" s="93">
        <f t="shared" ref="K241:K242" si="171">I241*1.95583</f>
        <v>48.89575</v>
      </c>
      <c r="L241" s="94">
        <f t="shared" ref="L241:L242" si="172">H241*K241</f>
        <v>3667.1812500000001</v>
      </c>
      <c r="N241" s="70"/>
    </row>
    <row r="242" spans="1:14" s="77" customFormat="1" ht="15.75" customHeight="1" x14ac:dyDescent="0.25">
      <c r="A242" s="197"/>
      <c r="B242" s="176"/>
      <c r="C242" s="71" t="s">
        <v>70</v>
      </c>
      <c r="D242" s="83" t="s">
        <v>37</v>
      </c>
      <c r="E242" s="73">
        <v>5</v>
      </c>
      <c r="F242" s="84">
        <v>0.6</v>
      </c>
      <c r="G242" s="78" t="s">
        <v>13</v>
      </c>
      <c r="H242" s="79">
        <f>ROUND(E242/F242,0)</f>
        <v>8</v>
      </c>
      <c r="I242" s="88">
        <v>25</v>
      </c>
      <c r="J242" s="89">
        <f t="shared" si="170"/>
        <v>200</v>
      </c>
      <c r="K242" s="93">
        <f t="shared" si="171"/>
        <v>48.89575</v>
      </c>
      <c r="L242" s="94">
        <f t="shared" si="172"/>
        <v>391.166</v>
      </c>
      <c r="N242" s="70"/>
    </row>
    <row r="243" spans="1:14" s="77" customFormat="1" ht="12.75" customHeight="1" x14ac:dyDescent="0.25">
      <c r="A243" s="197"/>
      <c r="B243" s="176"/>
      <c r="C243" s="80"/>
      <c r="D243" s="81" t="s">
        <v>25</v>
      </c>
      <c r="E243" s="73">
        <f>SUM(E241:E242)</f>
        <v>50</v>
      </c>
      <c r="F243" s="84"/>
      <c r="G243" s="78"/>
      <c r="H243" s="82">
        <f>SUM(H241:H242)</f>
        <v>83</v>
      </c>
      <c r="I243" s="99"/>
      <c r="J243" s="100">
        <f>SUM(J241:J242)</f>
        <v>2075</v>
      </c>
      <c r="K243" s="101"/>
      <c r="L243" s="102">
        <f>SUM(L241:L242)</f>
        <v>4058.3472500000003</v>
      </c>
      <c r="N243" s="70"/>
    </row>
    <row r="244" spans="1:14" s="77" customFormat="1" ht="15.75" customHeight="1" x14ac:dyDescent="0.25">
      <c r="A244" s="197"/>
      <c r="B244" s="176"/>
      <c r="C244" s="71" t="s">
        <v>17</v>
      </c>
      <c r="D244" s="83" t="s">
        <v>14</v>
      </c>
      <c r="E244" s="73">
        <v>4</v>
      </c>
      <c r="F244" s="84">
        <v>0.6</v>
      </c>
      <c r="G244" s="78" t="s">
        <v>13</v>
      </c>
      <c r="H244" s="79">
        <f>ROUND(E244/F244,0)</f>
        <v>7</v>
      </c>
      <c r="I244" s="88">
        <v>23</v>
      </c>
      <c r="J244" s="89">
        <f t="shared" ref="J244:J245" si="173">H244*I244</f>
        <v>161</v>
      </c>
      <c r="K244" s="93">
        <f t="shared" ref="K244:K245" si="174">I244*1.95583</f>
        <v>44.984090000000002</v>
      </c>
      <c r="L244" s="94">
        <f t="shared" ref="L244:L245" si="175">H244*K244</f>
        <v>314.88863000000003</v>
      </c>
      <c r="N244" s="70"/>
    </row>
    <row r="245" spans="1:14" s="77" customFormat="1" ht="15.75" customHeight="1" x14ac:dyDescent="0.25">
      <c r="A245" s="197"/>
      <c r="B245" s="176"/>
      <c r="C245" s="71" t="s">
        <v>70</v>
      </c>
      <c r="D245" s="83" t="s">
        <v>14</v>
      </c>
      <c r="E245" s="73">
        <v>1</v>
      </c>
      <c r="F245" s="84">
        <v>0.6</v>
      </c>
      <c r="G245" s="78" t="s">
        <v>13</v>
      </c>
      <c r="H245" s="79">
        <f>ROUND(E245/F245,0)</f>
        <v>2</v>
      </c>
      <c r="I245" s="88">
        <v>23</v>
      </c>
      <c r="J245" s="89">
        <f t="shared" si="173"/>
        <v>46</v>
      </c>
      <c r="K245" s="93">
        <f t="shared" si="174"/>
        <v>44.984090000000002</v>
      </c>
      <c r="L245" s="94">
        <f t="shared" si="175"/>
        <v>89.968180000000004</v>
      </c>
      <c r="N245" s="70"/>
    </row>
    <row r="246" spans="1:14" s="77" customFormat="1" ht="12.75" customHeight="1" x14ac:dyDescent="0.25">
      <c r="A246" s="197"/>
      <c r="B246" s="176"/>
      <c r="C246" s="80"/>
      <c r="D246" s="81" t="s">
        <v>25</v>
      </c>
      <c r="E246" s="73">
        <f>SUM(E244:E245)</f>
        <v>5</v>
      </c>
      <c r="F246" s="84"/>
      <c r="G246" s="78"/>
      <c r="H246" s="82">
        <f>SUM(H244:H245)</f>
        <v>9</v>
      </c>
      <c r="I246" s="99"/>
      <c r="J246" s="100">
        <f>SUM(J244:J245)</f>
        <v>207</v>
      </c>
      <c r="K246" s="101"/>
      <c r="L246" s="102">
        <f>SUM(L244:L245)</f>
        <v>404.85681000000005</v>
      </c>
      <c r="N246" s="70"/>
    </row>
    <row r="247" spans="1:14" s="77" customFormat="1" ht="15.75" customHeight="1" x14ac:dyDescent="0.25">
      <c r="A247" s="197"/>
      <c r="B247" s="176"/>
      <c r="C247" s="71" t="s">
        <v>17</v>
      </c>
      <c r="D247" s="83" t="s">
        <v>15</v>
      </c>
      <c r="E247" s="73">
        <v>0</v>
      </c>
      <c r="F247" s="84">
        <v>0.6</v>
      </c>
      <c r="G247" s="78" t="s">
        <v>13</v>
      </c>
      <c r="H247" s="79">
        <f>ROUND(E247/F247,0)</f>
        <v>0</v>
      </c>
      <c r="I247" s="88">
        <v>21</v>
      </c>
      <c r="J247" s="89">
        <f t="shared" ref="J247:J248" si="176">H247*I247</f>
        <v>0</v>
      </c>
      <c r="K247" s="93">
        <f t="shared" ref="K247:K248" si="177">I247*1.95583</f>
        <v>41.072429999999997</v>
      </c>
      <c r="L247" s="94">
        <f t="shared" ref="L247:L248" si="178">H247*K247</f>
        <v>0</v>
      </c>
      <c r="N247" s="70"/>
    </row>
    <row r="248" spans="1:14" s="77" customFormat="1" ht="15.75" customHeight="1" x14ac:dyDescent="0.25">
      <c r="A248" s="197"/>
      <c r="B248" s="176"/>
      <c r="C248" s="71" t="s">
        <v>70</v>
      </c>
      <c r="D248" s="83" t="s">
        <v>15</v>
      </c>
      <c r="E248" s="73">
        <v>0</v>
      </c>
      <c r="F248" s="84">
        <v>0.6</v>
      </c>
      <c r="G248" s="78" t="s">
        <v>13</v>
      </c>
      <c r="H248" s="79">
        <f>ROUND(E248/F248,0)</f>
        <v>0</v>
      </c>
      <c r="I248" s="88">
        <v>21</v>
      </c>
      <c r="J248" s="89">
        <f t="shared" si="176"/>
        <v>0</v>
      </c>
      <c r="K248" s="93">
        <f t="shared" si="177"/>
        <v>41.072429999999997</v>
      </c>
      <c r="L248" s="94">
        <f t="shared" si="178"/>
        <v>0</v>
      </c>
      <c r="N248" s="70"/>
    </row>
    <row r="249" spans="1:14" s="77" customFormat="1" ht="12.75" customHeight="1" x14ac:dyDescent="0.25">
      <c r="A249" s="197"/>
      <c r="B249" s="176"/>
      <c r="C249" s="80"/>
      <c r="D249" s="81" t="s">
        <v>25</v>
      </c>
      <c r="E249" s="73">
        <f>SUM(E247:E248)</f>
        <v>0</v>
      </c>
      <c r="F249" s="84"/>
      <c r="G249" s="78"/>
      <c r="H249" s="82">
        <f>SUM(H247:H248)</f>
        <v>0</v>
      </c>
      <c r="I249" s="99"/>
      <c r="J249" s="100">
        <f>SUM(J247:J248)</f>
        <v>0</v>
      </c>
      <c r="K249" s="101"/>
      <c r="L249" s="102">
        <f>SUM(L247:L248)</f>
        <v>0</v>
      </c>
      <c r="N249" s="70"/>
    </row>
    <row r="250" spans="1:14" s="77" customFormat="1" ht="15.75" customHeight="1" x14ac:dyDescent="0.25">
      <c r="A250" s="197"/>
      <c r="B250" s="176"/>
      <c r="C250" s="71" t="s">
        <v>17</v>
      </c>
      <c r="D250" s="72" t="s">
        <v>38</v>
      </c>
      <c r="E250" s="73">
        <v>37</v>
      </c>
      <c r="F250" s="74"/>
      <c r="G250" s="78" t="s">
        <v>11</v>
      </c>
      <c r="H250" s="79">
        <f>E250</f>
        <v>37</v>
      </c>
      <c r="I250" s="88">
        <v>41</v>
      </c>
      <c r="J250" s="89">
        <f t="shared" ref="J250:J251" si="179">H250*I250</f>
        <v>1517</v>
      </c>
      <c r="K250" s="93">
        <f t="shared" ref="K250:K251" si="180">I250*1.95583</f>
        <v>80.189030000000002</v>
      </c>
      <c r="L250" s="94">
        <f t="shared" ref="L250:L251" si="181">H250*K250</f>
        <v>2966.9941100000001</v>
      </c>
      <c r="N250" s="70"/>
    </row>
    <row r="251" spans="1:14" s="77" customFormat="1" ht="15.75" customHeight="1" x14ac:dyDescent="0.25">
      <c r="A251" s="197"/>
      <c r="B251" s="176"/>
      <c r="C251" s="71" t="s">
        <v>70</v>
      </c>
      <c r="D251" s="72" t="s">
        <v>38</v>
      </c>
      <c r="E251" s="73">
        <v>9</v>
      </c>
      <c r="F251" s="74"/>
      <c r="G251" s="78" t="s">
        <v>11</v>
      </c>
      <c r="H251" s="79">
        <f>E251</f>
        <v>9</v>
      </c>
      <c r="I251" s="88">
        <v>43</v>
      </c>
      <c r="J251" s="89">
        <f t="shared" si="179"/>
        <v>387</v>
      </c>
      <c r="K251" s="93">
        <f t="shared" si="180"/>
        <v>84.10069</v>
      </c>
      <c r="L251" s="94">
        <f t="shared" si="181"/>
        <v>756.90620999999999</v>
      </c>
      <c r="N251" s="70"/>
    </row>
    <row r="252" spans="1:14" s="77" customFormat="1" ht="12.75" customHeight="1" x14ac:dyDescent="0.25">
      <c r="A252" s="197"/>
      <c r="B252" s="176"/>
      <c r="C252" s="80"/>
      <c r="D252" s="81" t="s">
        <v>25</v>
      </c>
      <c r="E252" s="73">
        <f>SUM(E250:E251)</f>
        <v>46</v>
      </c>
      <c r="F252" s="74"/>
      <c r="G252" s="78"/>
      <c r="H252" s="82">
        <f>SUM(H250:H251)</f>
        <v>46</v>
      </c>
      <c r="I252" s="99"/>
      <c r="J252" s="100">
        <f>SUM(J250:J251)</f>
        <v>1904</v>
      </c>
      <c r="K252" s="101"/>
      <c r="L252" s="102">
        <f>SUM(L250:L251)</f>
        <v>3723.9003200000002</v>
      </c>
      <c r="N252" s="70"/>
    </row>
    <row r="253" spans="1:14" s="77" customFormat="1" ht="15.75" customHeight="1" x14ac:dyDescent="0.25">
      <c r="A253" s="197"/>
      <c r="B253" s="176"/>
      <c r="C253" s="71" t="s">
        <v>17</v>
      </c>
      <c r="D253" s="83" t="s">
        <v>28</v>
      </c>
      <c r="E253" s="73">
        <v>115</v>
      </c>
      <c r="F253" s="84">
        <v>0.6</v>
      </c>
      <c r="G253" s="78" t="s">
        <v>13</v>
      </c>
      <c r="H253" s="79">
        <f>ROUND(E253/F253,0)</f>
        <v>192</v>
      </c>
      <c r="I253" s="88">
        <v>21</v>
      </c>
      <c r="J253" s="89">
        <f t="shared" ref="J253:J254" si="182">H253*I253</f>
        <v>4032</v>
      </c>
      <c r="K253" s="93">
        <f t="shared" ref="K253:K254" si="183">I253*1.95583</f>
        <v>41.072429999999997</v>
      </c>
      <c r="L253" s="94">
        <f t="shared" ref="L253:L254" si="184">H253*K253</f>
        <v>7885.9065599999994</v>
      </c>
      <c r="N253" s="70"/>
    </row>
    <row r="254" spans="1:14" s="77" customFormat="1" ht="15.75" customHeight="1" x14ac:dyDescent="0.25">
      <c r="A254" s="197"/>
      <c r="B254" s="176"/>
      <c r="C254" s="71" t="s">
        <v>70</v>
      </c>
      <c r="D254" s="83" t="s">
        <v>28</v>
      </c>
      <c r="E254" s="73">
        <v>25</v>
      </c>
      <c r="F254" s="84">
        <v>0.6</v>
      </c>
      <c r="G254" s="78" t="s">
        <v>13</v>
      </c>
      <c r="H254" s="79">
        <f>ROUND(E254/F254,0)</f>
        <v>42</v>
      </c>
      <c r="I254" s="88">
        <v>21</v>
      </c>
      <c r="J254" s="89">
        <f t="shared" si="182"/>
        <v>882</v>
      </c>
      <c r="K254" s="93">
        <f t="shared" si="183"/>
        <v>41.072429999999997</v>
      </c>
      <c r="L254" s="94">
        <f t="shared" si="184"/>
        <v>1725.0420599999998</v>
      </c>
      <c r="N254" s="70"/>
    </row>
    <row r="255" spans="1:14" s="77" customFormat="1" ht="12.75" customHeight="1" x14ac:dyDescent="0.25">
      <c r="A255" s="197"/>
      <c r="B255" s="176"/>
      <c r="C255" s="80"/>
      <c r="D255" s="81" t="s">
        <v>25</v>
      </c>
      <c r="E255" s="73">
        <f>SUM(E253:E254)</f>
        <v>140</v>
      </c>
      <c r="F255" s="84"/>
      <c r="G255" s="78"/>
      <c r="H255" s="82">
        <f>SUM(H253:H254)</f>
        <v>234</v>
      </c>
      <c r="I255" s="99"/>
      <c r="J255" s="100">
        <f>SUM(J253:J254)</f>
        <v>4914</v>
      </c>
      <c r="K255" s="101"/>
      <c r="L255" s="102">
        <f>SUM(L253:L254)</f>
        <v>9610.9486199999992</v>
      </c>
      <c r="N255" s="70"/>
    </row>
    <row r="256" spans="1:14" s="77" customFormat="1" ht="15.75" customHeight="1" x14ac:dyDescent="0.25">
      <c r="A256" s="197"/>
      <c r="B256" s="176"/>
      <c r="C256" s="71" t="s">
        <v>17</v>
      </c>
      <c r="D256" s="83" t="s">
        <v>16</v>
      </c>
      <c r="E256" s="73">
        <v>115</v>
      </c>
      <c r="F256" s="84">
        <v>0.55000000000000004</v>
      </c>
      <c r="G256" s="78" t="s">
        <v>13</v>
      </c>
      <c r="H256" s="79">
        <f>ROUND(E256/F256,0)</f>
        <v>209</v>
      </c>
      <c r="I256" s="88">
        <v>21</v>
      </c>
      <c r="J256" s="89">
        <f t="shared" ref="J256:J257" si="185">H256*I256</f>
        <v>4389</v>
      </c>
      <c r="K256" s="93">
        <f t="shared" ref="K256:K257" si="186">I256*1.95583</f>
        <v>41.072429999999997</v>
      </c>
      <c r="L256" s="94">
        <f t="shared" ref="L256:L257" si="187">H256*K256</f>
        <v>8584.1378699999987</v>
      </c>
      <c r="N256" s="70"/>
    </row>
    <row r="257" spans="1:15" s="77" customFormat="1" ht="15.75" customHeight="1" x14ac:dyDescent="0.25">
      <c r="A257" s="197"/>
      <c r="B257" s="176"/>
      <c r="C257" s="71" t="s">
        <v>70</v>
      </c>
      <c r="D257" s="83" t="s">
        <v>16</v>
      </c>
      <c r="E257" s="73">
        <v>25</v>
      </c>
      <c r="F257" s="84">
        <v>0.55000000000000004</v>
      </c>
      <c r="G257" s="78" t="s">
        <v>13</v>
      </c>
      <c r="H257" s="79">
        <f>ROUND(E257/F257,0)</f>
        <v>45</v>
      </c>
      <c r="I257" s="88">
        <v>21</v>
      </c>
      <c r="J257" s="89">
        <f t="shared" si="185"/>
        <v>945</v>
      </c>
      <c r="K257" s="93">
        <f t="shared" si="186"/>
        <v>41.072429999999997</v>
      </c>
      <c r="L257" s="94">
        <f t="shared" si="187"/>
        <v>1848.2593499999998</v>
      </c>
      <c r="N257" s="70"/>
    </row>
    <row r="258" spans="1:15" s="77" customFormat="1" ht="12.75" customHeight="1" x14ac:dyDescent="0.25">
      <c r="A258" s="197"/>
      <c r="B258" s="176"/>
      <c r="C258" s="80"/>
      <c r="D258" s="81" t="s">
        <v>25</v>
      </c>
      <c r="E258" s="73">
        <f>SUM(E256:E257)</f>
        <v>140</v>
      </c>
      <c r="F258" s="74"/>
      <c r="G258" s="78"/>
      <c r="H258" s="82">
        <f>SUM(H256:H257)</f>
        <v>254</v>
      </c>
      <c r="I258" s="99"/>
      <c r="J258" s="100">
        <f>SUM(J256:J257)</f>
        <v>5334</v>
      </c>
      <c r="K258" s="101"/>
      <c r="L258" s="102">
        <f>SUM(L256:L257)</f>
        <v>10432.397219999999</v>
      </c>
      <c r="N258" s="70"/>
    </row>
    <row r="259" spans="1:15" s="77" customFormat="1" ht="13.5" customHeight="1" thickBot="1" x14ac:dyDescent="0.35">
      <c r="A259" s="197"/>
      <c r="B259" s="176"/>
      <c r="C259" s="180" t="s">
        <v>69</v>
      </c>
      <c r="D259" s="181"/>
      <c r="E259" s="85">
        <f>SUM(E258,E246,E237,E255,,E249,E240,E252,E243)</f>
        <v>407</v>
      </c>
      <c r="F259" s="86"/>
      <c r="G259" s="87"/>
      <c r="H259" s="63"/>
      <c r="I259" s="99"/>
      <c r="J259" s="103">
        <f>SUM(J258,J246,J237,J255,,J249,J240,J252,J243)</f>
        <v>15637</v>
      </c>
      <c r="K259" s="101"/>
      <c r="L259" s="104">
        <f>SUM(L258,L246,L237,L255,,L249,L240,L252,L243)</f>
        <v>30583.313709999995</v>
      </c>
      <c r="N259" s="70"/>
    </row>
    <row r="260" spans="1:15" s="20" customFormat="1" ht="13.5" customHeight="1" thickBot="1" x14ac:dyDescent="0.35">
      <c r="A260" s="198"/>
      <c r="B260" s="173" t="s">
        <v>74</v>
      </c>
      <c r="C260" s="174"/>
      <c r="D260" s="175"/>
      <c r="E260" s="21">
        <f>E259+E234+E225+E216+E207+E182+E157+E124+E91+E58+E25+E16</f>
        <v>3345</v>
      </c>
      <c r="F260" s="22"/>
      <c r="G260" s="115"/>
      <c r="H260" s="116"/>
      <c r="I260" s="117"/>
      <c r="J260" s="118">
        <f>J259+J234+J225+J216+J207+J182+J157+J124+J91+J58+J25+J16</f>
        <v>130461</v>
      </c>
      <c r="K260" s="117"/>
      <c r="L260" s="118">
        <f>L259+L234+L225+L216+L207+L182+L157+L124+L91+L58+L25+L16</f>
        <v>255159.53762999998</v>
      </c>
      <c r="M260" s="33"/>
      <c r="N260" s="70"/>
      <c r="O260" s="33"/>
    </row>
    <row r="261" spans="1:15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K261" s="11"/>
    </row>
    <row r="262" spans="1:15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K262" s="11"/>
    </row>
    <row r="263" spans="1:15" x14ac:dyDescent="0.3">
      <c r="A263" s="183" t="s">
        <v>29</v>
      </c>
      <c r="B263" s="183"/>
      <c r="C263" s="183"/>
      <c r="D263" s="183"/>
      <c r="E263" s="8"/>
      <c r="F263" s="6"/>
      <c r="G263" s="6"/>
      <c r="H263" s="6"/>
      <c r="I263" s="6"/>
      <c r="J263" s="64" t="s">
        <v>30</v>
      </c>
      <c r="K263" s="64"/>
      <c r="M263" s="8"/>
    </row>
    <row r="264" spans="1:15" ht="15.6" x14ac:dyDescent="0.3">
      <c r="A264" s="183" t="s">
        <v>31</v>
      </c>
      <c r="B264" s="183"/>
      <c r="C264" s="183"/>
      <c r="D264" s="183"/>
      <c r="E264" s="8"/>
      <c r="F264" s="6"/>
      <c r="G264" s="6"/>
      <c r="H264" s="6"/>
      <c r="I264" s="6"/>
      <c r="J264" s="69" t="s">
        <v>76</v>
      </c>
      <c r="K264" s="64"/>
      <c r="L264" s="64"/>
      <c r="M264" s="8"/>
    </row>
    <row r="265" spans="1:15" ht="6" customHeight="1" x14ac:dyDescent="0.3">
      <c r="A265" s="64"/>
      <c r="B265" s="64"/>
      <c r="C265" s="64"/>
      <c r="D265" s="64"/>
      <c r="E265" s="8"/>
      <c r="F265" s="6"/>
      <c r="G265" s="6"/>
      <c r="H265" s="6"/>
      <c r="I265" s="6"/>
      <c r="J265" s="64"/>
      <c r="K265" s="64"/>
      <c r="L265" s="64"/>
      <c r="M265" s="8"/>
    </row>
    <row r="266" spans="1:15" x14ac:dyDescent="0.3">
      <c r="A266" s="183" t="s">
        <v>32</v>
      </c>
      <c r="B266" s="183"/>
      <c r="C266" s="183"/>
      <c r="D266" s="64"/>
      <c r="E266" s="8"/>
      <c r="F266" s="6"/>
      <c r="G266" s="6"/>
      <c r="H266" s="6"/>
      <c r="I266" s="6"/>
      <c r="J266" s="64" t="s">
        <v>33</v>
      </c>
      <c r="K266" s="64"/>
      <c r="L266" s="8"/>
      <c r="M266" s="8"/>
    </row>
    <row r="267" spans="1:15" ht="14.4" hidden="1" customHeight="1" x14ac:dyDescent="0.3">
      <c r="A267" s="64"/>
      <c r="B267" s="64"/>
      <c r="C267" s="64"/>
      <c r="D267" s="64"/>
      <c r="E267" s="8"/>
      <c r="F267" s="6"/>
      <c r="G267" s="6"/>
      <c r="H267" s="6"/>
      <c r="I267" s="6"/>
      <c r="J267" s="8"/>
      <c r="K267" s="9"/>
      <c r="L267" s="8"/>
      <c r="M267" s="8"/>
    </row>
    <row r="268" spans="1:15" ht="14.4" customHeight="1" x14ac:dyDescent="0.3">
      <c r="A268" s="182" t="s">
        <v>34</v>
      </c>
      <c r="B268" s="182"/>
      <c r="C268" s="182"/>
      <c r="D268" s="182"/>
      <c r="E268" s="4"/>
      <c r="F268" s="6"/>
      <c r="G268" s="6"/>
      <c r="H268" s="6"/>
      <c r="I268" s="6"/>
      <c r="J268" s="182" t="s">
        <v>75</v>
      </c>
      <c r="K268" s="182"/>
      <c r="L268" s="182"/>
      <c r="M268" s="65"/>
    </row>
    <row r="269" spans="1:15" x14ac:dyDescent="0.3">
      <c r="A269" s="49"/>
      <c r="B269" s="49"/>
      <c r="C269" s="50"/>
      <c r="D269" s="50"/>
      <c r="E269" s="4"/>
      <c r="F269" s="184"/>
      <c r="G269" s="184"/>
      <c r="H269" s="184"/>
      <c r="I269" s="8"/>
      <c r="J269" s="8"/>
      <c r="K269"/>
      <c r="L269"/>
    </row>
    <row r="270" spans="1:15" x14ac:dyDescent="0.3">
      <c r="A270" s="49"/>
      <c r="B270" s="49"/>
      <c r="C270" s="50"/>
      <c r="D270" s="50"/>
      <c r="E270" s="4"/>
      <c r="F270" s="66"/>
      <c r="G270" s="66"/>
      <c r="H270" s="66"/>
      <c r="I270" s="8"/>
      <c r="J270" s="8"/>
      <c r="K270"/>
      <c r="L270"/>
    </row>
    <row r="271" spans="1:15" x14ac:dyDescent="0.3">
      <c r="A271" s="55" t="s">
        <v>35</v>
      </c>
      <c r="B271" s="55"/>
      <c r="C271" s="55"/>
      <c r="D271" s="55"/>
      <c r="E271" s="8"/>
      <c r="F271" s="8"/>
      <c r="G271" s="8"/>
      <c r="H271" s="8"/>
      <c r="I271" s="8"/>
      <c r="J271" s="8"/>
      <c r="K271"/>
      <c r="L271"/>
    </row>
    <row r="272" spans="1:15" ht="14.4" customHeight="1" x14ac:dyDescent="0.3">
      <c r="A272" s="182" t="s">
        <v>36</v>
      </c>
      <c r="B272" s="182"/>
      <c r="C272" s="182"/>
      <c r="D272" s="182"/>
      <c r="E272" s="19"/>
      <c r="F272" s="8"/>
      <c r="G272" s="8"/>
      <c r="H272" s="8"/>
      <c r="I272" s="8"/>
      <c r="J272" s="8"/>
      <c r="K272"/>
      <c r="L272"/>
    </row>
    <row r="275" spans="1:12" s="108" customFormat="1" x14ac:dyDescent="0.3">
      <c r="A275" s="105" t="s">
        <v>44</v>
      </c>
      <c r="B275" s="106"/>
      <c r="C275" s="106"/>
      <c r="D275" s="106"/>
      <c r="E275" s="107"/>
      <c r="F275" s="107"/>
      <c r="G275" s="107"/>
      <c r="H275" s="107"/>
      <c r="I275" s="107"/>
      <c r="J275" s="107"/>
    </row>
    <row r="276" spans="1:12" s="108" customFormat="1" ht="14.4" customHeight="1" x14ac:dyDescent="0.3">
      <c r="A276" s="195" t="s">
        <v>45</v>
      </c>
      <c r="B276" s="195"/>
      <c r="C276" s="195"/>
      <c r="D276" s="195"/>
      <c r="E276" s="110"/>
      <c r="F276" s="107"/>
      <c r="G276" s="107"/>
      <c r="H276" s="107"/>
      <c r="I276" s="107"/>
      <c r="J276" s="107"/>
    </row>
    <row r="277" spans="1:12" s="108" customFormat="1" x14ac:dyDescent="0.3">
      <c r="A277" s="112"/>
      <c r="B277" s="112"/>
      <c r="C277" s="112"/>
      <c r="D277" s="112"/>
      <c r="E277" s="112"/>
      <c r="F277" s="112"/>
      <c r="G277" s="112"/>
      <c r="H277" s="112"/>
      <c r="I277" s="112"/>
      <c r="J277" s="107"/>
      <c r="K277" s="112"/>
      <c r="L277" s="107"/>
    </row>
    <row r="278" spans="1:12" s="108" customFormat="1" x14ac:dyDescent="0.3">
      <c r="A278" s="112"/>
      <c r="B278" s="112"/>
      <c r="C278" s="112"/>
      <c r="D278" s="112"/>
      <c r="E278" s="112"/>
      <c r="F278" s="112"/>
      <c r="G278" s="112"/>
      <c r="H278" s="112"/>
      <c r="I278" s="112"/>
      <c r="J278" s="107"/>
      <c r="K278" s="112"/>
      <c r="L278" s="107"/>
    </row>
  </sheetData>
  <mergeCells count="49">
    <mergeCell ref="A276:D276"/>
    <mergeCell ref="A263:D263"/>
    <mergeCell ref="B5:B6"/>
    <mergeCell ref="C5:C6"/>
    <mergeCell ref="D5:D6"/>
    <mergeCell ref="A268:D268"/>
    <mergeCell ref="A8:A260"/>
    <mergeCell ref="B8:B16"/>
    <mergeCell ref="C16:D16"/>
    <mergeCell ref="B17:B25"/>
    <mergeCell ref="C25:D25"/>
    <mergeCell ref="B26:B58"/>
    <mergeCell ref="C58:D58"/>
    <mergeCell ref="B59:B91"/>
    <mergeCell ref="B260:D260"/>
    <mergeCell ref="B217:B225"/>
    <mergeCell ref="A2:L2"/>
    <mergeCell ref="A3:L3"/>
    <mergeCell ref="A264:D264"/>
    <mergeCell ref="K5:K6"/>
    <mergeCell ref="L5:L6"/>
    <mergeCell ref="F5:F6"/>
    <mergeCell ref="G5:G6"/>
    <mergeCell ref="H5:H6"/>
    <mergeCell ref="D4:E4"/>
    <mergeCell ref="I5:I6"/>
    <mergeCell ref="J5:J6"/>
    <mergeCell ref="E5:E6"/>
    <mergeCell ref="A5:A6"/>
    <mergeCell ref="C225:D225"/>
    <mergeCell ref="B226:B234"/>
    <mergeCell ref="C234:D234"/>
    <mergeCell ref="J268:L268"/>
    <mergeCell ref="A272:D272"/>
    <mergeCell ref="A266:C266"/>
    <mergeCell ref="F269:H269"/>
    <mergeCell ref="B235:B259"/>
    <mergeCell ref="C259:D259"/>
    <mergeCell ref="C91:D91"/>
    <mergeCell ref="B92:B124"/>
    <mergeCell ref="C124:D124"/>
    <mergeCell ref="B125:B157"/>
    <mergeCell ref="C157:D157"/>
    <mergeCell ref="B158:B182"/>
    <mergeCell ref="C182:D182"/>
    <mergeCell ref="B183:B207"/>
    <mergeCell ref="C207:D207"/>
    <mergeCell ref="B208:B216"/>
    <mergeCell ref="C216:D216"/>
  </mergeCells>
  <pageMargins left="0.82677165354330717" right="0.23622047244094491" top="0.74803149606299213" bottom="0.74803149606299213" header="0.31496062992125984" footer="0.31496062992125984"/>
  <pageSetup paperSize="9" scale="62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L28"/>
  <sheetViews>
    <sheetView topLeftCell="A7" workbookViewId="0">
      <selection activeCell="B11" sqref="B11:F11"/>
    </sheetView>
  </sheetViews>
  <sheetFormatPr defaultRowHeight="15.6" x14ac:dyDescent="0.3"/>
  <cols>
    <col min="1" max="1" width="17.33203125" style="14" customWidth="1"/>
    <col min="2" max="6" width="20.33203125" style="14" customWidth="1"/>
    <col min="7" max="9" width="8.88671875" style="14"/>
  </cols>
  <sheetData>
    <row r="2" spans="1:8" x14ac:dyDescent="0.3">
      <c r="A2" s="201" t="s">
        <v>3</v>
      </c>
      <c r="B2" s="201"/>
      <c r="C2" s="201"/>
      <c r="D2" s="201"/>
      <c r="E2" s="201"/>
      <c r="F2" s="201"/>
      <c r="G2" s="61"/>
      <c r="H2" s="61"/>
    </row>
    <row r="3" spans="1:8" x14ac:dyDescent="0.3">
      <c r="A3" s="200" t="s">
        <v>84</v>
      </c>
      <c r="B3" s="200"/>
      <c r="C3" s="200"/>
      <c r="D3" s="200"/>
      <c r="E3" s="200"/>
      <c r="F3" s="200"/>
      <c r="G3" s="60"/>
      <c r="H3" s="60"/>
    </row>
    <row r="4" spans="1:8" ht="31.2" customHeight="1" x14ac:dyDescent="0.3">
      <c r="A4" s="199" t="s">
        <v>79</v>
      </c>
      <c r="B4" s="199"/>
      <c r="C4" s="199"/>
      <c r="D4" s="199"/>
      <c r="E4" s="199"/>
      <c r="F4" s="199"/>
      <c r="G4" s="60"/>
      <c r="H4" s="60"/>
    </row>
    <row r="5" spans="1:8" ht="22.2" customHeight="1" x14ac:dyDescent="0.3">
      <c r="A5" s="200" t="s">
        <v>78</v>
      </c>
      <c r="B5" s="200"/>
      <c r="C5" s="200"/>
      <c r="D5" s="200"/>
      <c r="E5" s="200"/>
      <c r="F5" s="200"/>
      <c r="G5" s="60"/>
      <c r="H5" s="60"/>
    </row>
    <row r="6" spans="1:8" x14ac:dyDescent="0.3">
      <c r="A6" s="15"/>
      <c r="B6" s="15"/>
      <c r="C6" s="15"/>
      <c r="D6" s="15"/>
      <c r="E6" s="15"/>
      <c r="F6" s="15"/>
      <c r="G6" s="15"/>
      <c r="H6" s="15"/>
    </row>
    <row r="7" spans="1:8" x14ac:dyDescent="0.3">
      <c r="A7" s="15"/>
      <c r="B7" s="15"/>
      <c r="C7" s="15"/>
      <c r="D7" s="15"/>
      <c r="E7" s="15"/>
      <c r="F7" s="15"/>
      <c r="G7" s="15"/>
      <c r="H7" s="15"/>
    </row>
    <row r="8" spans="1:8" x14ac:dyDescent="0.3">
      <c r="A8" s="15"/>
      <c r="B8" s="15"/>
      <c r="C8" s="15"/>
      <c r="D8" s="15"/>
      <c r="E8" s="15"/>
      <c r="F8" s="15"/>
      <c r="G8" s="15"/>
      <c r="H8" s="15"/>
    </row>
    <row r="9" spans="1:8" ht="27.6" customHeight="1" x14ac:dyDescent="0.3">
      <c r="A9" s="205" t="s">
        <v>2</v>
      </c>
      <c r="B9" s="202" t="s">
        <v>80</v>
      </c>
      <c r="C9" s="203"/>
      <c r="D9" s="203"/>
      <c r="E9" s="204"/>
      <c r="F9" s="207" t="s">
        <v>9</v>
      </c>
      <c r="G9" s="15"/>
      <c r="H9" s="15"/>
    </row>
    <row r="10" spans="1:8" x14ac:dyDescent="0.3">
      <c r="A10" s="206"/>
      <c r="B10" s="18" t="s">
        <v>5</v>
      </c>
      <c r="C10" s="18" t="s">
        <v>6</v>
      </c>
      <c r="D10" s="18" t="s">
        <v>7</v>
      </c>
      <c r="E10" s="18" t="s">
        <v>8</v>
      </c>
      <c r="F10" s="206"/>
      <c r="G10" s="15"/>
      <c r="H10" s="15"/>
    </row>
    <row r="11" spans="1:8" ht="39.6" customHeight="1" x14ac:dyDescent="0.3">
      <c r="A11" s="113" t="s">
        <v>83</v>
      </c>
      <c r="B11" s="208">
        <v>670</v>
      </c>
      <c r="C11" s="208">
        <v>1000</v>
      </c>
      <c r="D11" s="208">
        <v>1000</v>
      </c>
      <c r="E11" s="208">
        <v>675</v>
      </c>
      <c r="F11" s="208">
        <f>SUM(B11:E11)</f>
        <v>3345</v>
      </c>
      <c r="G11" s="15"/>
      <c r="H11" s="15"/>
    </row>
    <row r="12" spans="1:8" x14ac:dyDescent="0.3">
      <c r="A12" s="15"/>
      <c r="B12" s="15"/>
      <c r="C12" s="15"/>
      <c r="D12" s="15"/>
      <c r="E12" s="15"/>
      <c r="F12" s="15"/>
      <c r="G12" s="15"/>
      <c r="H12" s="15"/>
    </row>
    <row r="13" spans="1:8" x14ac:dyDescent="0.3">
      <c r="A13" s="16"/>
      <c r="B13" s="16"/>
      <c r="C13" s="16"/>
      <c r="D13" s="16"/>
      <c r="E13" s="16"/>
      <c r="F13" s="15"/>
      <c r="G13" s="16"/>
      <c r="H13" s="17"/>
    </row>
    <row r="14" spans="1:8" x14ac:dyDescent="0.3">
      <c r="A14" s="183" t="s">
        <v>29</v>
      </c>
      <c r="B14" s="183"/>
      <c r="C14" s="183"/>
      <c r="D14" s="183"/>
      <c r="E14" s="54" t="s">
        <v>30</v>
      </c>
      <c r="F14" s="54"/>
      <c r="G14" s="6"/>
      <c r="H14" s="8"/>
    </row>
    <row r="15" spans="1:8" x14ac:dyDescent="0.3">
      <c r="A15" s="183" t="s">
        <v>31</v>
      </c>
      <c r="B15" s="183"/>
      <c r="C15" s="183"/>
      <c r="D15" s="183"/>
      <c r="E15" s="69" t="s">
        <v>81</v>
      </c>
      <c r="F15" s="67"/>
      <c r="G15" s="67"/>
      <c r="H15" s="8"/>
    </row>
    <row r="16" spans="1:8" ht="6" customHeight="1" x14ac:dyDescent="0.3">
      <c r="A16" s="54"/>
      <c r="B16" s="54"/>
      <c r="C16" s="54"/>
      <c r="D16" s="54"/>
      <c r="E16" s="67"/>
      <c r="F16" s="67"/>
      <c r="G16" s="67"/>
      <c r="H16" s="8"/>
    </row>
    <row r="17" spans="1:12" x14ac:dyDescent="0.3">
      <c r="A17" s="183" t="s">
        <v>32</v>
      </c>
      <c r="B17" s="183"/>
      <c r="C17" s="183"/>
      <c r="D17" s="54"/>
      <c r="E17" s="67" t="s">
        <v>33</v>
      </c>
      <c r="F17" s="67"/>
      <c r="G17" s="8"/>
      <c r="H17" s="8"/>
    </row>
    <row r="18" spans="1:12" ht="11.4" customHeight="1" x14ac:dyDescent="0.3">
      <c r="A18" s="54"/>
      <c r="B18" s="54"/>
      <c r="C18" s="54"/>
      <c r="D18" s="54"/>
      <c r="E18" s="8"/>
      <c r="F18" s="9"/>
      <c r="G18" s="8"/>
      <c r="H18" s="8"/>
    </row>
    <row r="19" spans="1:12" ht="14.4" customHeight="1" x14ac:dyDescent="0.3">
      <c r="A19" s="182" t="s">
        <v>34</v>
      </c>
      <c r="B19" s="182"/>
      <c r="C19" s="182"/>
      <c r="D19" s="56"/>
      <c r="E19" s="182" t="s">
        <v>82</v>
      </c>
      <c r="F19" s="182"/>
      <c r="G19" s="56"/>
      <c r="H19" s="51"/>
    </row>
    <row r="20" spans="1:12" ht="14.4" x14ac:dyDescent="0.3">
      <c r="A20" s="49"/>
      <c r="B20" s="49"/>
      <c r="C20" s="50"/>
      <c r="D20" s="50"/>
      <c r="E20" s="4"/>
      <c r="F20" s="57"/>
      <c r="G20" s="57"/>
      <c r="H20" s="57"/>
      <c r="I20" s="8"/>
      <c r="J20" s="8"/>
    </row>
    <row r="21" spans="1:12" ht="14.4" x14ac:dyDescent="0.3">
      <c r="A21" s="49"/>
      <c r="B21" s="49"/>
      <c r="C21" s="50"/>
      <c r="D21" s="50"/>
      <c r="E21" s="4"/>
      <c r="F21" s="48"/>
      <c r="G21" s="48"/>
      <c r="H21" s="48"/>
      <c r="I21" s="8"/>
      <c r="J21" s="8"/>
    </row>
    <row r="22" spans="1:12" ht="14.4" x14ac:dyDescent="0.3">
      <c r="A22" s="55" t="s">
        <v>35</v>
      </c>
      <c r="B22" s="55"/>
      <c r="C22" s="55"/>
      <c r="D22" s="55"/>
      <c r="E22" s="8"/>
      <c r="F22" s="8"/>
      <c r="G22" s="8"/>
      <c r="H22" s="8"/>
      <c r="I22" s="8"/>
      <c r="J22" s="8"/>
    </row>
    <row r="23" spans="1:12" ht="14.4" customHeight="1" x14ac:dyDescent="0.3">
      <c r="A23" s="182" t="s">
        <v>36</v>
      </c>
      <c r="B23" s="182"/>
      <c r="C23" s="182"/>
      <c r="D23" s="56"/>
      <c r="E23" s="19"/>
      <c r="F23" s="8"/>
      <c r="G23" s="8"/>
      <c r="H23" s="8"/>
      <c r="I23" s="8"/>
      <c r="J23" s="8"/>
    </row>
    <row r="24" spans="1:12" ht="14.4" x14ac:dyDescent="0.3">
      <c r="A24" s="5"/>
      <c r="B24" s="5"/>
      <c r="C24" s="5"/>
      <c r="D24" s="5"/>
      <c r="E24" s="5"/>
      <c r="F24" s="5"/>
      <c r="G24" s="5"/>
      <c r="H24" s="5"/>
      <c r="I24" s="5"/>
      <c r="J24" s="6"/>
      <c r="K24" s="5"/>
      <c r="L24" s="6"/>
    </row>
    <row r="25" spans="1:12" ht="14.4" x14ac:dyDescent="0.3">
      <c r="A25" s="5"/>
      <c r="B25" s="5"/>
      <c r="C25" s="5"/>
      <c r="D25" s="5"/>
      <c r="E25" s="5"/>
      <c r="F25" s="5"/>
      <c r="G25" s="5"/>
      <c r="H25" s="5"/>
      <c r="I25" s="5"/>
      <c r="J25" s="6"/>
      <c r="K25" s="5"/>
      <c r="L25" s="6"/>
    </row>
    <row r="26" spans="1:12" s="108" customFormat="1" ht="14.4" x14ac:dyDescent="0.3">
      <c r="A26" s="105" t="s">
        <v>44</v>
      </c>
      <c r="B26" s="106"/>
      <c r="C26" s="106"/>
      <c r="D26" s="106"/>
      <c r="E26" s="107"/>
      <c r="F26" s="107"/>
      <c r="G26" s="107"/>
      <c r="H26" s="107"/>
      <c r="I26" s="107"/>
      <c r="J26" s="107"/>
    </row>
    <row r="27" spans="1:12" s="108" customFormat="1" ht="14.4" customHeight="1" x14ac:dyDescent="0.3">
      <c r="A27" s="195" t="s">
        <v>45</v>
      </c>
      <c r="B27" s="195"/>
      <c r="C27" s="109"/>
      <c r="D27" s="109"/>
      <c r="E27" s="110"/>
      <c r="F27" s="107"/>
      <c r="G27" s="107"/>
      <c r="H27" s="107"/>
      <c r="I27" s="107"/>
      <c r="J27" s="107"/>
    </row>
    <row r="28" spans="1:12" s="108" customFormat="1" x14ac:dyDescent="0.3">
      <c r="A28" s="111"/>
      <c r="B28" s="111"/>
      <c r="C28" s="111"/>
      <c r="D28" s="111"/>
      <c r="E28" s="111"/>
      <c r="F28" s="111"/>
      <c r="G28" s="111"/>
      <c r="H28" s="111"/>
      <c r="I28" s="111"/>
    </row>
  </sheetData>
  <mergeCells count="14">
    <mergeCell ref="A27:B27"/>
    <mergeCell ref="A4:F4"/>
    <mergeCell ref="A3:F3"/>
    <mergeCell ref="A2:F2"/>
    <mergeCell ref="A5:F5"/>
    <mergeCell ref="A23:C23"/>
    <mergeCell ref="B9:E9"/>
    <mergeCell ref="A9:A10"/>
    <mergeCell ref="F9:F10"/>
    <mergeCell ref="A14:D14"/>
    <mergeCell ref="A15:D15"/>
    <mergeCell ref="A17:C17"/>
    <mergeCell ref="A19:C19"/>
    <mergeCell ref="E19:F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Работни листове</vt:lpstr>
      </vt:variant>
      <vt:variant>
        <vt:i4>3</vt:i4>
      </vt:variant>
      <vt:variant>
        <vt:lpstr>Наименувани диапазони</vt:lpstr>
      </vt:variant>
      <vt:variant>
        <vt:i4>1</vt:i4>
      </vt:variant>
    </vt:vector>
  </HeadingPairs>
  <TitlesOfParts>
    <vt:vector size="4" baseType="lpstr">
      <vt:lpstr>Прил 1 нач цени</vt:lpstr>
      <vt:lpstr>Прил 2 дост цени</vt:lpstr>
      <vt:lpstr>Прил 3 График за изпълн</vt:lpstr>
      <vt:lpstr>'Прил 2 дост цени'!_Hlk197939478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nadejda yankova</cp:lastModifiedBy>
  <cp:lastPrinted>2025-08-26T12:26:02Z</cp:lastPrinted>
  <dcterms:created xsi:type="dcterms:W3CDTF">2019-10-11T07:43:52Z</dcterms:created>
  <dcterms:modified xsi:type="dcterms:W3CDTF">2025-11-21T06:58:30Z</dcterms:modified>
</cp:coreProperties>
</file>