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МТ Корен\"/>
    </mc:Choice>
  </mc:AlternateContent>
  <bookViews>
    <workbookView xWindow="0" yWindow="0" windowWidth="24000" windowHeight="9630"/>
  </bookViews>
  <sheets>
    <sheet name="Прил.1" sheetId="13" r:id="rId1"/>
    <sheet name="Прил.2" sheetId="15" r:id="rId2"/>
    <sheet name="Прил.3" sheetId="14" r:id="rId3"/>
  </sheets>
  <definedNames>
    <definedName name="_xlnm._FilterDatabase" localSheetId="0" hidden="1">Прил.1!$B$2:$M$22</definedName>
    <definedName name="_xlnm._FilterDatabase" localSheetId="1" hidden="1">Прил.2!$B$2:$K$22</definedName>
  </definedNames>
  <calcPr calcId="162913"/>
</workbook>
</file>

<file path=xl/calcChain.xml><?xml version="1.0" encoding="utf-8"?>
<calcChain xmlns="http://schemas.openxmlformats.org/spreadsheetml/2006/main">
  <c r="H20" i="13" l="1"/>
  <c r="H16" i="13"/>
  <c r="H15" i="13"/>
  <c r="H14" i="13"/>
  <c r="H13" i="13"/>
  <c r="H11" i="13"/>
  <c r="H7" i="13"/>
  <c r="H6" i="13"/>
  <c r="H5" i="13"/>
  <c r="H4" i="13"/>
  <c r="H3" i="13"/>
  <c r="J19" i="13"/>
  <c r="J18" i="13"/>
  <c r="J17" i="13"/>
  <c r="J10" i="13"/>
  <c r="J9" i="13"/>
  <c r="J8" i="13"/>
  <c r="F21" i="15" l="1"/>
  <c r="E21" i="15"/>
  <c r="E22" i="15" s="1"/>
  <c r="F12" i="15"/>
  <c r="F22" i="15" s="1"/>
  <c r="E12" i="15"/>
  <c r="P22" i="13" l="1"/>
  <c r="F21" i="13" l="1"/>
  <c r="E21" i="13"/>
  <c r="K20" i="13"/>
  <c r="M20" i="13" s="1"/>
  <c r="L19" i="13"/>
  <c r="M19" i="13" s="1"/>
  <c r="L18" i="13"/>
  <c r="M18" i="13" s="1"/>
  <c r="L17" i="13"/>
  <c r="M17" i="13" s="1"/>
  <c r="K16" i="13"/>
  <c r="M16" i="13" s="1"/>
  <c r="K15" i="13"/>
  <c r="M15" i="13" s="1"/>
  <c r="K14" i="13"/>
  <c r="M14" i="13" s="1"/>
  <c r="K13" i="13"/>
  <c r="M13" i="13" s="1"/>
  <c r="M21" i="13" l="1"/>
  <c r="F12" i="13"/>
  <c r="F22" i="13" s="1"/>
  <c r="E12" i="13"/>
  <c r="E22" i="13" s="1"/>
  <c r="K11" i="13"/>
  <c r="M11" i="13" s="1"/>
  <c r="L10" i="13"/>
  <c r="M10" i="13" s="1"/>
  <c r="L9" i="13"/>
  <c r="M9" i="13" s="1"/>
  <c r="L8" i="13"/>
  <c r="M8" i="13" s="1"/>
  <c r="K7" i="13"/>
  <c r="M7" i="13" s="1"/>
  <c r="K6" i="13"/>
  <c r="M6" i="13" s="1"/>
  <c r="K5" i="13"/>
  <c r="M5" i="13" s="1"/>
  <c r="K4" i="13"/>
  <c r="M4" i="13" s="1"/>
  <c r="K3" i="13"/>
  <c r="M3" i="13" s="1"/>
  <c r="M12" i="13" l="1"/>
  <c r="M22" i="13" s="1"/>
  <c r="N22" i="13" s="1"/>
</calcChain>
</file>

<file path=xl/sharedStrings.xml><?xml version="1.0" encoding="utf-8"?>
<sst xmlns="http://schemas.openxmlformats.org/spreadsheetml/2006/main" count="129" uniqueCount="51">
  <si>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</si>
  <si>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</si>
  <si>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</si>
  <si>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</si>
  <si>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</si>
  <si>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</si>
  <si>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</si>
  <si>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</si>
  <si>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</si>
  <si>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</si>
  <si>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Технологична дървесина от дребна</t>
  </si>
  <si>
    <t>Технологична дървесина от дърва</t>
  </si>
  <si>
    <t>Дърва за огрев</t>
  </si>
  <si>
    <t>ОЗМ</t>
  </si>
  <si>
    <t>Всичко за подотдела</t>
  </si>
  <si>
    <t>Дъб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</si>
  <si>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</si>
  <si>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</si>
  <si>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</si>
  <si>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</si>
  <si>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</si>
  <si>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Трупи за бичене над 50 см.</t>
  </si>
  <si>
    <t>Ясен</t>
  </si>
  <si>
    <t>221 м</t>
  </si>
  <si>
    <t>1010 к</t>
  </si>
  <si>
    <t>Обект №</t>
  </si>
  <si>
    <t>Обща цена EUR без ДДС</t>
  </si>
  <si>
    <t>Гаранция за участие лв.</t>
  </si>
  <si>
    <t>Гаранция за участие EUR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</si>
  <si>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</si>
  <si>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</si>
  <si>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стояща дървесина на корен по тримесечия на 2025 година</t>
  </si>
  <si>
    <t>ТП  ДЛС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</si>
  <si>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</si>
  <si>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</si>
  <si>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</si>
  <si>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</si>
  <si>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</si>
  <si>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</si>
  <si>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</si>
  <si>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</si>
  <si>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</si>
  <si>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</si>
  <si>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</si>
  <si>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Тримесечие на 2026 год. / прогнозно количество дървесина (пл.куб.м)</t>
  </si>
  <si>
    <t>Приложение 2</t>
  </si>
  <si>
    <t>3-8-26</t>
  </si>
  <si>
    <t>Всичко за обект 3-8-26</t>
  </si>
  <si>
    <t>за обект №3-8-26, ТП " ДЛС Шерба"</t>
  </si>
  <si>
    <t>Начална цена EUR/пл.м3 без ДДС</t>
  </si>
  <si>
    <t>Начална цена EUR/пр.м3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</si>
</sst>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1" fontId="2" fillId="0" borderId="2" xfId="1" applyNumberFormat="1" applyFont="1" applyBorder="1" applyAlignment="1">
      <alignment horizontal="right" vertical="top"/>
    </xf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1" fontId="2" fillId="0" borderId="2" xfId="1" applyNumberFormat="1" applyFont="1" applyBorder="1" applyAlignment="1">
      <alignment horizontal="right"/>
    </xf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0" fontId="2" fillId="0" borderId="1" xfId="0" applyFont="1" applyBorder="1" applyAlignment="1">
      <alignment horizontal="center" vertical="center"/>
    </xf>
    <xf numFmtId="0" fontId="2" fillId="2" borderId="8" xfId="1" applyFont="1" applyFill="1" applyBorder="1" applyAlignment="1">
      <alignment horizontal="left" vertical="top"/>
    </xf>
    <xf numFmtId="0" fontId="3" fillId="2" borderId="6" xfId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2" fillId="2" borderId="7" xfId="1" applyFont="1" applyFill="1" applyBorder="1"/>
    <xf numFmtId="2" fontId="3" fillId="2" borderId="6" xfId="1" applyNumberFormat="1" applyFont="1" applyFill="1" applyBorder="1" applyAlignment="1">
      <alignment horizontal="right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0" fontId="2" fillId="0" borderId="0" xfId="0" applyFont="1" applyAlignment="1">
      <alignment vertical="top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/>
    <xf numFmtId="0" fontId="3" fillId="0" borderId="10" xfId="0" applyFont="1" applyBorder="1" applyAlignment="1">
      <alignment horizontal="center" vertical="center"/>
    </xf>
    <xf numFmtId="0" fontId="8" fillId="0" borderId="0" xfId="0" applyFont="1"/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/>
    <xf numFmtId="0" fontId="3" fillId="2" borderId="1" xfId="0" applyFont="1" applyFill="1" applyBorder="1"/>
    <xf numFmtId="0" fontId="2" fillId="2" borderId="2" xfId="1" applyFont="1" applyFill="1" applyBorder="1"/>
    <xf numFmtId="0" fontId="2" fillId="2" borderId="6" xfId="1" applyFont="1" applyFill="1" applyBorder="1"/>
    <xf numFmtId="0" fontId="2" fillId="0" borderId="1" xfId="0" applyFont="1" applyBorder="1" applyAlignment="1">
      <alignment horizontal="center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1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</cellXfs>
  <cellStyles count="3">
    <cellStyle name="Запетая 2" xfId="2"/>
    <cellStyle name="Нормален" xfId="0" builtinId="0"/>
    <cellStyle name="Нормален 2" xfId="1"/>
  </cellStyles>
  <dxfs count="1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8895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9695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16893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7493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989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0492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4094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4428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66299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849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0882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72688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3288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tabSelected="1" topLeftCell="A13" workbookViewId="0">
      <selection activeCell="Q13" sqref="Q13"/>
    </sheetView>
  </sheetViews>
  <sheetFormatPr defaultRowHeight="15" x14ac:dyDescent="0.25"/>
  <cols>
    <col min="1" max="1" width="9.140625" style="42"/>
    <col min="2" max="2" width="11.28515625" style="42" customWidth="1"/>
    <col min="3" max="3" width="9.140625" style="42"/>
    <col min="4" max="4" width="36.85546875" style="42" customWidth="1"/>
    <col min="5" max="10" width="9.140625" style="42"/>
    <col min="11" max="11" width="11.5703125" style="42" customWidth="1"/>
    <col min="12" max="12" width="11.140625" style="42" customWidth="1"/>
    <col min="13" max="13" width="12.5703125" style="42" customWidth="1"/>
    <col min="14" max="14" width="10.7109375" style="42" bestFit="1" customWidth="1"/>
    <col min="15" max="15" width="12.140625" style="42" customWidth="1"/>
    <col min="16" max="16" width="10.5703125" style="42" customWidth="1"/>
    <col min="17" max="16384" width="9.140625" style="42"/>
  </cols>
  <sheetData>
    <row r="1" spans="1:16" s="13" customFormat="1" ht="15.75" x14ac:dyDescent="0.25">
      <c r="B1" s="16"/>
      <c r="D1" s="13" t="s">
        <v>20</v>
      </c>
    </row>
    <row r="2" spans="1:16" s="13" customFormat="1" ht="126" x14ac:dyDescent="0.25">
      <c r="A2" s="17" t="s">
        <v>25</v>
      </c>
      <c r="B2" s="15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49</v>
      </c>
      <c r="I2" s="2" t="s">
        <v>6</v>
      </c>
      <c r="J2" s="2" t="s">
        <v>50</v>
      </c>
      <c r="K2" s="2" t="s">
        <v>7</v>
      </c>
      <c r="L2" s="2" t="s">
        <v>8</v>
      </c>
      <c r="M2" s="2" t="s">
        <v>9</v>
      </c>
      <c r="N2" s="45" t="s">
        <v>26</v>
      </c>
      <c r="O2" s="45" t="s">
        <v>27</v>
      </c>
      <c r="P2" s="45" t="s">
        <v>28</v>
      </c>
    </row>
    <row r="3" spans="1:16" s="13" customFormat="1" ht="15.75" customHeight="1" x14ac:dyDescent="0.25">
      <c r="A3" s="54" t="s">
        <v>46</v>
      </c>
      <c r="B3" s="51" t="s">
        <v>24</v>
      </c>
      <c r="C3" s="3" t="s">
        <v>22</v>
      </c>
      <c r="D3" s="4" t="s">
        <v>18</v>
      </c>
      <c r="E3" s="6">
        <v>10</v>
      </c>
      <c r="F3" s="7"/>
      <c r="G3" s="5">
        <v>314</v>
      </c>
      <c r="H3" s="5">
        <f>G3/1.95583</f>
        <v>160.54565069561261</v>
      </c>
      <c r="I3" s="5"/>
      <c r="J3" s="5"/>
      <c r="K3" s="5">
        <f>E3*G3</f>
        <v>3140</v>
      </c>
      <c r="L3" s="5"/>
      <c r="M3" s="5">
        <f>K3</f>
        <v>3140</v>
      </c>
      <c r="N3" s="50"/>
      <c r="O3" s="50"/>
      <c r="P3" s="50"/>
    </row>
    <row r="4" spans="1:16" s="13" customFormat="1" ht="15.75" customHeight="1" x14ac:dyDescent="0.25">
      <c r="A4" s="54"/>
      <c r="B4" s="51"/>
      <c r="C4" s="3" t="s">
        <v>22</v>
      </c>
      <c r="D4" s="4" t="s">
        <v>19</v>
      </c>
      <c r="E4" s="6">
        <v>20</v>
      </c>
      <c r="F4" s="7"/>
      <c r="G4" s="5">
        <v>194</v>
      </c>
      <c r="H4" s="5">
        <f t="shared" ref="H4:H7" si="0">G4/1.95583</f>
        <v>99.190624952066386</v>
      </c>
      <c r="I4" s="5"/>
      <c r="J4" s="5"/>
      <c r="K4" s="5">
        <f>E4*G4</f>
        <v>3880</v>
      </c>
      <c r="L4" s="5"/>
      <c r="M4" s="5">
        <f>K4</f>
        <v>3880</v>
      </c>
      <c r="N4" s="50"/>
      <c r="O4" s="50"/>
      <c r="P4" s="50"/>
    </row>
    <row r="5" spans="1:16" s="13" customFormat="1" ht="15.75" customHeight="1" x14ac:dyDescent="0.25">
      <c r="A5" s="54"/>
      <c r="B5" s="51"/>
      <c r="C5" s="3" t="s">
        <v>22</v>
      </c>
      <c r="D5" s="4" t="s">
        <v>21</v>
      </c>
      <c r="E5" s="6">
        <v>60</v>
      </c>
      <c r="F5" s="7"/>
      <c r="G5" s="5">
        <v>189</v>
      </c>
      <c r="H5" s="5">
        <f t="shared" si="0"/>
        <v>96.634165546085299</v>
      </c>
      <c r="I5" s="5"/>
      <c r="J5" s="5"/>
      <c r="K5" s="5">
        <f>E5*G5</f>
        <v>11340</v>
      </c>
      <c r="L5" s="5"/>
      <c r="M5" s="5">
        <f>K5</f>
        <v>11340</v>
      </c>
      <c r="N5" s="50"/>
      <c r="O5" s="50"/>
      <c r="P5" s="50"/>
    </row>
    <row r="6" spans="1:16" s="13" customFormat="1" ht="15.75" customHeight="1" x14ac:dyDescent="0.25">
      <c r="A6" s="54"/>
      <c r="B6" s="51"/>
      <c r="C6" s="3" t="s">
        <v>22</v>
      </c>
      <c r="D6" s="4" t="s">
        <v>17</v>
      </c>
      <c r="E6" s="6">
        <v>130</v>
      </c>
      <c r="F6" s="7"/>
      <c r="G6" s="5">
        <v>134</v>
      </c>
      <c r="H6" s="5">
        <f t="shared" si="0"/>
        <v>68.513112080293283</v>
      </c>
      <c r="I6" s="5"/>
      <c r="J6" s="5"/>
      <c r="K6" s="5">
        <f>E6*G6</f>
        <v>17420</v>
      </c>
      <c r="L6" s="5"/>
      <c r="M6" s="5">
        <f>K6</f>
        <v>17420</v>
      </c>
      <c r="N6" s="50"/>
      <c r="O6" s="50"/>
      <c r="P6" s="50"/>
    </row>
    <row r="7" spans="1:16" s="13" customFormat="1" ht="15.75" customHeight="1" x14ac:dyDescent="0.25">
      <c r="A7" s="54"/>
      <c r="B7" s="51"/>
      <c r="C7" s="3" t="s">
        <v>22</v>
      </c>
      <c r="D7" s="4" t="s">
        <v>16</v>
      </c>
      <c r="E7" s="6">
        <v>77</v>
      </c>
      <c r="F7" s="7"/>
      <c r="G7" s="5">
        <v>89</v>
      </c>
      <c r="H7" s="5">
        <f t="shared" si="0"/>
        <v>45.504977426463448</v>
      </c>
      <c r="I7" s="5"/>
      <c r="J7" s="5"/>
      <c r="K7" s="5">
        <f>E7*G7</f>
        <v>6853</v>
      </c>
      <c r="L7" s="5"/>
      <c r="M7" s="5">
        <f>K7</f>
        <v>6853</v>
      </c>
      <c r="N7" s="50"/>
      <c r="O7" s="50"/>
      <c r="P7" s="50"/>
    </row>
    <row r="8" spans="1:16" s="13" customFormat="1" ht="15.75" customHeight="1" x14ac:dyDescent="0.25">
      <c r="A8" s="54"/>
      <c r="B8" s="51"/>
      <c r="C8" s="3" t="s">
        <v>22</v>
      </c>
      <c r="D8" s="4" t="s">
        <v>10</v>
      </c>
      <c r="E8" s="6">
        <v>9</v>
      </c>
      <c r="F8" s="7">
        <v>15</v>
      </c>
      <c r="G8" s="5"/>
      <c r="H8" s="5"/>
      <c r="I8" s="5">
        <v>25</v>
      </c>
      <c r="J8" s="5">
        <f>I8/1.95583</f>
        <v>12.782297029905463</v>
      </c>
      <c r="K8" s="5"/>
      <c r="L8" s="5">
        <f>F8*I8</f>
        <v>375</v>
      </c>
      <c r="M8" s="5">
        <f>L8</f>
        <v>375</v>
      </c>
      <c r="N8" s="50"/>
      <c r="O8" s="50"/>
      <c r="P8" s="50"/>
    </row>
    <row r="9" spans="1:16" s="13" customFormat="1" ht="15.75" customHeight="1" x14ac:dyDescent="0.25">
      <c r="A9" s="54"/>
      <c r="B9" s="51"/>
      <c r="C9" s="3" t="s">
        <v>22</v>
      </c>
      <c r="D9" s="4" t="s">
        <v>11</v>
      </c>
      <c r="E9" s="6">
        <v>80</v>
      </c>
      <c r="F9" s="7">
        <v>133</v>
      </c>
      <c r="G9" s="5"/>
      <c r="H9" s="5"/>
      <c r="I9" s="5">
        <v>25</v>
      </c>
      <c r="J9" s="5">
        <f t="shared" ref="J9:J10" si="1">I9/1.95583</f>
        <v>12.782297029905463</v>
      </c>
      <c r="K9" s="5"/>
      <c r="L9" s="5">
        <f>F9*I9</f>
        <v>3325</v>
      </c>
      <c r="M9" s="5">
        <f>L9</f>
        <v>3325</v>
      </c>
      <c r="N9" s="50"/>
      <c r="O9" s="50"/>
      <c r="P9" s="50"/>
    </row>
    <row r="10" spans="1:16" s="13" customFormat="1" ht="15.75" customHeight="1" x14ac:dyDescent="0.25">
      <c r="A10" s="54"/>
      <c r="B10" s="51"/>
      <c r="C10" s="3" t="s">
        <v>22</v>
      </c>
      <c r="D10" s="4" t="s">
        <v>12</v>
      </c>
      <c r="E10" s="6">
        <v>30</v>
      </c>
      <c r="F10" s="7">
        <v>55</v>
      </c>
      <c r="G10" s="5"/>
      <c r="H10" s="5"/>
      <c r="I10" s="5">
        <v>25</v>
      </c>
      <c r="J10" s="5">
        <f t="shared" si="1"/>
        <v>12.782297029905463</v>
      </c>
      <c r="K10" s="5"/>
      <c r="L10" s="5">
        <f>F10*I10</f>
        <v>1375</v>
      </c>
      <c r="M10" s="5">
        <f>L10</f>
        <v>1375</v>
      </c>
      <c r="N10" s="50"/>
      <c r="O10" s="50"/>
      <c r="P10" s="50"/>
    </row>
    <row r="11" spans="1:16" s="13" customFormat="1" ht="15.75" customHeight="1" x14ac:dyDescent="0.25">
      <c r="A11" s="54"/>
      <c r="B11" s="51"/>
      <c r="C11" s="3" t="s">
        <v>22</v>
      </c>
      <c r="D11" s="4" t="s">
        <v>13</v>
      </c>
      <c r="E11" s="6">
        <v>54</v>
      </c>
      <c r="F11" s="7"/>
      <c r="G11" s="5">
        <v>74</v>
      </c>
      <c r="H11" s="5">
        <f>G11/1.95583</f>
        <v>37.835599208520172</v>
      </c>
      <c r="I11" s="5"/>
      <c r="J11" s="5"/>
      <c r="K11" s="5">
        <f>E11*G11</f>
        <v>3996</v>
      </c>
      <c r="L11" s="5"/>
      <c r="M11" s="5">
        <f>K11</f>
        <v>3996</v>
      </c>
      <c r="N11" s="50"/>
      <c r="O11" s="50"/>
      <c r="P11" s="50"/>
    </row>
    <row r="12" spans="1:16" s="13" customFormat="1" ht="15.75" customHeight="1" x14ac:dyDescent="0.25">
      <c r="A12" s="54"/>
      <c r="B12" s="52"/>
      <c r="C12" s="8"/>
      <c r="D12" s="9" t="s">
        <v>14</v>
      </c>
      <c r="E12" s="10">
        <f>SUM(E3:E11)</f>
        <v>470</v>
      </c>
      <c r="F12" s="10">
        <f>SUM(F3:F11)</f>
        <v>203</v>
      </c>
      <c r="G12" s="11"/>
      <c r="H12" s="11"/>
      <c r="I12" s="11"/>
      <c r="J12" s="48"/>
      <c r="K12" s="12"/>
      <c r="L12" s="12"/>
      <c r="M12" s="12">
        <f>SUM(M3:M11)</f>
        <v>51704</v>
      </c>
      <c r="N12" s="50"/>
      <c r="O12" s="50"/>
      <c r="P12" s="50"/>
    </row>
    <row r="13" spans="1:16" s="13" customFormat="1" ht="15.75" x14ac:dyDescent="0.25">
      <c r="A13" s="54"/>
      <c r="B13" s="53" t="s">
        <v>23</v>
      </c>
      <c r="C13" s="3" t="s">
        <v>15</v>
      </c>
      <c r="D13" s="4" t="s">
        <v>18</v>
      </c>
      <c r="E13" s="14">
        <v>3</v>
      </c>
      <c r="F13" s="7"/>
      <c r="G13" s="5">
        <v>324</v>
      </c>
      <c r="H13" s="5">
        <f t="shared" ref="H13:H16" si="2">G13/1.95583</f>
        <v>165.65856950757478</v>
      </c>
      <c r="I13" s="5"/>
      <c r="J13" s="5"/>
      <c r="K13" s="5">
        <f>E13*G13</f>
        <v>972</v>
      </c>
      <c r="L13" s="5"/>
      <c r="M13" s="5">
        <f>K13</f>
        <v>972</v>
      </c>
      <c r="N13" s="50"/>
      <c r="O13" s="50"/>
      <c r="P13" s="50"/>
    </row>
    <row r="14" spans="1:16" s="13" customFormat="1" ht="15.75" x14ac:dyDescent="0.25">
      <c r="A14" s="54"/>
      <c r="B14" s="51"/>
      <c r="C14" s="3" t="s">
        <v>15</v>
      </c>
      <c r="D14" s="4" t="s">
        <v>19</v>
      </c>
      <c r="E14" s="6">
        <v>5</v>
      </c>
      <c r="F14" s="7"/>
      <c r="G14" s="5">
        <v>249</v>
      </c>
      <c r="H14" s="5">
        <f t="shared" si="2"/>
        <v>127.3116784178584</v>
      </c>
      <c r="I14" s="5"/>
      <c r="J14" s="5"/>
      <c r="K14" s="5">
        <f>E14*G14</f>
        <v>1245</v>
      </c>
      <c r="L14" s="5"/>
      <c r="M14" s="5">
        <f>K14</f>
        <v>1245</v>
      </c>
      <c r="N14" s="50"/>
      <c r="O14" s="50"/>
      <c r="P14" s="50"/>
    </row>
    <row r="15" spans="1:16" s="13" customFormat="1" ht="15.75" x14ac:dyDescent="0.25">
      <c r="A15" s="54"/>
      <c r="B15" s="51"/>
      <c r="C15" s="3" t="s">
        <v>15</v>
      </c>
      <c r="D15" s="4" t="s">
        <v>17</v>
      </c>
      <c r="E15" s="6">
        <v>40</v>
      </c>
      <c r="F15" s="7"/>
      <c r="G15" s="5">
        <v>164</v>
      </c>
      <c r="H15" s="5">
        <f t="shared" si="2"/>
        <v>83.851868516179835</v>
      </c>
      <c r="I15" s="5"/>
      <c r="J15" s="5"/>
      <c r="K15" s="5">
        <f>E15*G15</f>
        <v>6560</v>
      </c>
      <c r="L15" s="5"/>
      <c r="M15" s="5">
        <f>K15</f>
        <v>6560</v>
      </c>
      <c r="N15" s="50"/>
      <c r="O15" s="50"/>
      <c r="P15" s="50"/>
    </row>
    <row r="16" spans="1:16" s="13" customFormat="1" ht="15.75" x14ac:dyDescent="0.25">
      <c r="A16" s="54"/>
      <c r="B16" s="51"/>
      <c r="C16" s="3" t="s">
        <v>15</v>
      </c>
      <c r="D16" s="4" t="s">
        <v>16</v>
      </c>
      <c r="E16" s="6">
        <v>20</v>
      </c>
      <c r="F16" s="7"/>
      <c r="G16" s="5">
        <v>144</v>
      </c>
      <c r="H16" s="5">
        <f t="shared" si="2"/>
        <v>73.626030892255457</v>
      </c>
      <c r="I16" s="5"/>
      <c r="J16" s="5"/>
      <c r="K16" s="5">
        <f>E16*G16</f>
        <v>2880</v>
      </c>
      <c r="L16" s="5"/>
      <c r="M16" s="5">
        <f>K16</f>
        <v>2880</v>
      </c>
      <c r="N16" s="50"/>
      <c r="O16" s="50"/>
      <c r="P16" s="50"/>
    </row>
    <row r="17" spans="1:16" s="13" customFormat="1" ht="15.75" x14ac:dyDescent="0.25">
      <c r="A17" s="54"/>
      <c r="B17" s="51"/>
      <c r="C17" s="3" t="s">
        <v>15</v>
      </c>
      <c r="D17" s="4" t="s">
        <v>10</v>
      </c>
      <c r="E17" s="6">
        <v>3</v>
      </c>
      <c r="F17" s="7">
        <v>5</v>
      </c>
      <c r="G17" s="5"/>
      <c r="H17" s="5"/>
      <c r="I17" s="5">
        <v>27</v>
      </c>
      <c r="J17" s="5">
        <f t="shared" ref="J17:J19" si="3">I17/1.95583</f>
        <v>13.804880792297899</v>
      </c>
      <c r="K17" s="5"/>
      <c r="L17" s="5">
        <f>F17*I17</f>
        <v>135</v>
      </c>
      <c r="M17" s="5">
        <f>L17</f>
        <v>135</v>
      </c>
      <c r="N17" s="50"/>
      <c r="O17" s="50"/>
      <c r="P17" s="50"/>
    </row>
    <row r="18" spans="1:16" s="13" customFormat="1" ht="15.75" x14ac:dyDescent="0.25">
      <c r="A18" s="54"/>
      <c r="B18" s="51"/>
      <c r="C18" s="3" t="s">
        <v>15</v>
      </c>
      <c r="D18" s="4" t="s">
        <v>11</v>
      </c>
      <c r="E18" s="6">
        <v>60</v>
      </c>
      <c r="F18" s="7">
        <v>100</v>
      </c>
      <c r="G18" s="5"/>
      <c r="H18" s="5"/>
      <c r="I18" s="5">
        <v>27</v>
      </c>
      <c r="J18" s="5">
        <f t="shared" si="3"/>
        <v>13.804880792297899</v>
      </c>
      <c r="K18" s="5"/>
      <c r="L18" s="5">
        <f>F18*I18</f>
        <v>2700</v>
      </c>
      <c r="M18" s="5">
        <f>L18</f>
        <v>2700</v>
      </c>
      <c r="N18" s="50"/>
      <c r="O18" s="50"/>
      <c r="P18" s="50"/>
    </row>
    <row r="19" spans="1:16" s="13" customFormat="1" ht="15.75" x14ac:dyDescent="0.25">
      <c r="A19" s="54"/>
      <c r="B19" s="51"/>
      <c r="C19" s="3" t="s">
        <v>15</v>
      </c>
      <c r="D19" s="4" t="s">
        <v>12</v>
      </c>
      <c r="E19" s="6">
        <v>20</v>
      </c>
      <c r="F19" s="7">
        <v>36</v>
      </c>
      <c r="G19" s="5"/>
      <c r="H19" s="5"/>
      <c r="I19" s="5">
        <v>27</v>
      </c>
      <c r="J19" s="5">
        <f t="shared" si="3"/>
        <v>13.804880792297899</v>
      </c>
      <c r="K19" s="5"/>
      <c r="L19" s="5">
        <f>F19*I19</f>
        <v>972</v>
      </c>
      <c r="M19" s="5">
        <f>L19</f>
        <v>972</v>
      </c>
      <c r="N19" s="50"/>
      <c r="O19" s="50"/>
      <c r="P19" s="50"/>
    </row>
    <row r="20" spans="1:16" s="13" customFormat="1" ht="15.75" x14ac:dyDescent="0.25">
      <c r="A20" s="54"/>
      <c r="B20" s="51"/>
      <c r="C20" s="3" t="s">
        <v>15</v>
      </c>
      <c r="D20" s="4" t="s">
        <v>13</v>
      </c>
      <c r="E20" s="6">
        <v>4</v>
      </c>
      <c r="F20" s="7"/>
      <c r="G20" s="5">
        <v>89</v>
      </c>
      <c r="H20" s="5">
        <f>G20/1.95583</f>
        <v>45.504977426463448</v>
      </c>
      <c r="I20" s="5"/>
      <c r="J20" s="5"/>
      <c r="K20" s="5">
        <f>E20*G20</f>
        <v>356</v>
      </c>
      <c r="L20" s="5"/>
      <c r="M20" s="5">
        <f>K20</f>
        <v>356</v>
      </c>
      <c r="N20" s="50"/>
      <c r="O20" s="50"/>
      <c r="P20" s="50"/>
    </row>
    <row r="21" spans="1:16" s="13" customFormat="1" ht="15.75" customHeight="1" x14ac:dyDescent="0.25">
      <c r="A21" s="54"/>
      <c r="B21" s="51"/>
      <c r="C21" s="18"/>
      <c r="D21" s="19" t="s">
        <v>14</v>
      </c>
      <c r="E21" s="20">
        <f>SUM(E13:E20)</f>
        <v>155</v>
      </c>
      <c r="F21" s="20">
        <f>SUM(F13:F20)</f>
        <v>141</v>
      </c>
      <c r="G21" s="21"/>
      <c r="H21" s="21"/>
      <c r="I21" s="21"/>
      <c r="J21" s="49"/>
      <c r="K21" s="22"/>
      <c r="L21" s="22"/>
      <c r="M21" s="22">
        <f>SUM(M13:M20)</f>
        <v>15820</v>
      </c>
      <c r="N21" s="50"/>
      <c r="O21" s="50"/>
      <c r="P21" s="50"/>
    </row>
    <row r="22" spans="1:16" s="13" customFormat="1" ht="15.75" customHeight="1" x14ac:dyDescent="0.25">
      <c r="A22" s="54"/>
      <c r="B22" s="23"/>
      <c r="C22" s="24"/>
      <c r="D22" s="25" t="s">
        <v>47</v>
      </c>
      <c r="E22" s="26">
        <f>E21+E12</f>
        <v>625</v>
      </c>
      <c r="F22" s="26">
        <f>F21+F12</f>
        <v>344</v>
      </c>
      <c r="G22" s="11"/>
      <c r="H22" s="11"/>
      <c r="I22" s="11"/>
      <c r="J22" s="11"/>
      <c r="K22" s="27"/>
      <c r="L22" s="27"/>
      <c r="M22" s="27">
        <f>M21+M12</f>
        <v>67524</v>
      </c>
      <c r="N22" s="46">
        <f>M22/1.95583</f>
        <v>34524.472985893459</v>
      </c>
      <c r="O22" s="46">
        <v>3376</v>
      </c>
      <c r="P22" s="46">
        <f>O22/1.95583</f>
        <v>1726.1213909184337</v>
      </c>
    </row>
  </sheetData>
  <autoFilter ref="B2:M22"/>
  <mergeCells count="6">
    <mergeCell ref="P3:P21"/>
    <mergeCell ref="B3:B12"/>
    <mergeCell ref="B13:B21"/>
    <mergeCell ref="A3:A22"/>
    <mergeCell ref="N3:N21"/>
    <mergeCell ref="O3:O21"/>
  </mergeCells>
  <conditionalFormatting sqref="B1:B2">
    <cfRule type="duplicateValues" dxfId="11" priority="71"/>
    <cfRule type="duplicateValues" dxfId="10" priority="72"/>
  </conditionalFormatting>
  <conditionalFormatting sqref="B3:B12 B22">
    <cfRule type="duplicateValues" dxfId="9" priority="69"/>
    <cfRule type="duplicateValues" dxfId="8" priority="70"/>
  </conditionalFormatting>
  <conditionalFormatting sqref="B13:B21">
    <cfRule type="duplicateValues" dxfId="7" priority="1"/>
    <cfRule type="duplicateValues" dxfId="6" priority="2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opLeftCell="A10" workbookViewId="0">
      <selection activeCell="M34" sqref="M34"/>
    </sheetView>
  </sheetViews>
  <sheetFormatPr defaultRowHeight="15" x14ac:dyDescent="0.25"/>
  <cols>
    <col min="1" max="1" width="9.140625" style="42"/>
    <col min="2" max="2" width="11.28515625" style="42" customWidth="1"/>
    <col min="3" max="3" width="9.140625" style="42"/>
    <col min="4" max="4" width="36.85546875" style="42" customWidth="1"/>
    <col min="5" max="8" width="9.140625" style="42"/>
    <col min="9" max="9" width="11.5703125" style="42" customWidth="1"/>
    <col min="10" max="10" width="11.140625" style="42" customWidth="1"/>
    <col min="11" max="11" width="12.5703125" style="42" customWidth="1"/>
    <col min="12" max="12" width="10.7109375" style="42" bestFit="1" customWidth="1"/>
    <col min="13" max="13" width="12.140625" style="42" customWidth="1"/>
    <col min="14" max="14" width="10.5703125" style="42" customWidth="1"/>
    <col min="15" max="16384" width="9.140625" style="42"/>
  </cols>
  <sheetData>
    <row r="1" spans="1:14" s="13" customFormat="1" ht="15.75" x14ac:dyDescent="0.25">
      <c r="B1" s="16"/>
      <c r="D1" s="13" t="s">
        <v>45</v>
      </c>
    </row>
    <row r="2" spans="1:14" s="13" customFormat="1" ht="126" x14ac:dyDescent="0.25">
      <c r="A2" s="17" t="s">
        <v>25</v>
      </c>
      <c r="B2" s="15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45" t="s">
        <v>26</v>
      </c>
      <c r="M2" s="45" t="s">
        <v>27</v>
      </c>
      <c r="N2" s="45" t="s">
        <v>28</v>
      </c>
    </row>
    <row r="3" spans="1:14" s="13" customFormat="1" ht="15.75" customHeight="1" x14ac:dyDescent="0.25">
      <c r="A3" s="54" t="s">
        <v>46</v>
      </c>
      <c r="B3" s="51" t="s">
        <v>24</v>
      </c>
      <c r="C3" s="3" t="s">
        <v>22</v>
      </c>
      <c r="D3" s="4" t="s">
        <v>18</v>
      </c>
      <c r="E3" s="6">
        <v>10</v>
      </c>
      <c r="F3" s="7"/>
      <c r="G3" s="5"/>
      <c r="H3" s="5"/>
      <c r="I3" s="5"/>
      <c r="J3" s="5"/>
      <c r="K3" s="5"/>
      <c r="L3" s="50"/>
      <c r="M3" s="50"/>
      <c r="N3" s="50"/>
    </row>
    <row r="4" spans="1:14" s="13" customFormat="1" ht="15.75" customHeight="1" x14ac:dyDescent="0.25">
      <c r="A4" s="54"/>
      <c r="B4" s="51"/>
      <c r="C4" s="3" t="s">
        <v>22</v>
      </c>
      <c r="D4" s="4" t="s">
        <v>19</v>
      </c>
      <c r="E4" s="6">
        <v>20</v>
      </c>
      <c r="F4" s="7"/>
      <c r="G4" s="5"/>
      <c r="H4" s="5"/>
      <c r="I4" s="5"/>
      <c r="J4" s="5"/>
      <c r="K4" s="5"/>
      <c r="L4" s="50"/>
      <c r="M4" s="50"/>
      <c r="N4" s="50"/>
    </row>
    <row r="5" spans="1:14" s="13" customFormat="1" ht="15.75" customHeight="1" x14ac:dyDescent="0.25">
      <c r="A5" s="54"/>
      <c r="B5" s="51"/>
      <c r="C5" s="3" t="s">
        <v>22</v>
      </c>
      <c r="D5" s="4" t="s">
        <v>21</v>
      </c>
      <c r="E5" s="6">
        <v>60</v>
      </c>
      <c r="F5" s="7"/>
      <c r="G5" s="5"/>
      <c r="H5" s="5"/>
      <c r="I5" s="5"/>
      <c r="J5" s="5"/>
      <c r="K5" s="5"/>
      <c r="L5" s="50"/>
      <c r="M5" s="50"/>
      <c r="N5" s="50"/>
    </row>
    <row r="6" spans="1:14" s="13" customFormat="1" ht="15.75" customHeight="1" x14ac:dyDescent="0.25">
      <c r="A6" s="54"/>
      <c r="B6" s="51"/>
      <c r="C6" s="3" t="s">
        <v>22</v>
      </c>
      <c r="D6" s="4" t="s">
        <v>17</v>
      </c>
      <c r="E6" s="6">
        <v>130</v>
      </c>
      <c r="F6" s="7"/>
      <c r="G6" s="5"/>
      <c r="H6" s="5"/>
      <c r="I6" s="5"/>
      <c r="J6" s="5"/>
      <c r="K6" s="5"/>
      <c r="L6" s="50"/>
      <c r="M6" s="50"/>
      <c r="N6" s="50"/>
    </row>
    <row r="7" spans="1:14" s="13" customFormat="1" ht="15.75" customHeight="1" x14ac:dyDescent="0.25">
      <c r="A7" s="54"/>
      <c r="B7" s="51"/>
      <c r="C7" s="3" t="s">
        <v>22</v>
      </c>
      <c r="D7" s="4" t="s">
        <v>16</v>
      </c>
      <c r="E7" s="6">
        <v>77</v>
      </c>
      <c r="F7" s="7"/>
      <c r="G7" s="5"/>
      <c r="H7" s="5"/>
      <c r="I7" s="5"/>
      <c r="J7" s="5"/>
      <c r="K7" s="5"/>
      <c r="L7" s="50"/>
      <c r="M7" s="50"/>
      <c r="N7" s="50"/>
    </row>
    <row r="8" spans="1:14" s="13" customFormat="1" ht="15.75" customHeight="1" x14ac:dyDescent="0.25">
      <c r="A8" s="54"/>
      <c r="B8" s="51"/>
      <c r="C8" s="3" t="s">
        <v>22</v>
      </c>
      <c r="D8" s="4" t="s">
        <v>10</v>
      </c>
      <c r="E8" s="6">
        <v>9</v>
      </c>
      <c r="F8" s="7">
        <v>15</v>
      </c>
      <c r="G8" s="5"/>
      <c r="H8" s="5"/>
      <c r="I8" s="5"/>
      <c r="J8" s="5"/>
      <c r="K8" s="5"/>
      <c r="L8" s="50"/>
      <c r="M8" s="50"/>
      <c r="N8" s="50"/>
    </row>
    <row r="9" spans="1:14" s="13" customFormat="1" ht="15.75" customHeight="1" x14ac:dyDescent="0.25">
      <c r="A9" s="54"/>
      <c r="B9" s="51"/>
      <c r="C9" s="3" t="s">
        <v>22</v>
      </c>
      <c r="D9" s="4" t="s">
        <v>11</v>
      </c>
      <c r="E9" s="6">
        <v>80</v>
      </c>
      <c r="F9" s="7">
        <v>133</v>
      </c>
      <c r="G9" s="5"/>
      <c r="H9" s="5"/>
      <c r="I9" s="5"/>
      <c r="J9" s="5"/>
      <c r="K9" s="5"/>
      <c r="L9" s="50"/>
      <c r="M9" s="50"/>
      <c r="N9" s="50"/>
    </row>
    <row r="10" spans="1:14" s="13" customFormat="1" ht="15.75" customHeight="1" x14ac:dyDescent="0.25">
      <c r="A10" s="54"/>
      <c r="B10" s="51"/>
      <c r="C10" s="3" t="s">
        <v>22</v>
      </c>
      <c r="D10" s="4" t="s">
        <v>12</v>
      </c>
      <c r="E10" s="6">
        <v>30</v>
      </c>
      <c r="F10" s="7">
        <v>55</v>
      </c>
      <c r="G10" s="5"/>
      <c r="H10" s="5"/>
      <c r="I10" s="5"/>
      <c r="J10" s="5"/>
      <c r="K10" s="5"/>
      <c r="L10" s="50"/>
      <c r="M10" s="50"/>
      <c r="N10" s="50"/>
    </row>
    <row r="11" spans="1:14" s="13" customFormat="1" ht="15.75" customHeight="1" x14ac:dyDescent="0.25">
      <c r="A11" s="54"/>
      <c r="B11" s="51"/>
      <c r="C11" s="3" t="s">
        <v>22</v>
      </c>
      <c r="D11" s="4" t="s">
        <v>13</v>
      </c>
      <c r="E11" s="6">
        <v>54</v>
      </c>
      <c r="F11" s="7"/>
      <c r="G11" s="5"/>
      <c r="H11" s="5"/>
      <c r="I11" s="5"/>
      <c r="J11" s="5"/>
      <c r="K11" s="5"/>
      <c r="L11" s="50"/>
      <c r="M11" s="50"/>
      <c r="N11" s="50"/>
    </row>
    <row r="12" spans="1:14" s="13" customFormat="1" ht="15.75" customHeight="1" x14ac:dyDescent="0.25">
      <c r="A12" s="54"/>
      <c r="B12" s="52"/>
      <c r="C12" s="8"/>
      <c r="D12" s="9" t="s">
        <v>14</v>
      </c>
      <c r="E12" s="10">
        <f>SUM(E3:E11)</f>
        <v>470</v>
      </c>
      <c r="F12" s="10">
        <f>SUM(F3:F11)</f>
        <v>203</v>
      </c>
      <c r="G12" s="11"/>
      <c r="H12" s="11"/>
      <c r="I12" s="12"/>
      <c r="J12" s="12"/>
      <c r="K12" s="12"/>
      <c r="L12" s="50"/>
      <c r="M12" s="50"/>
      <c r="N12" s="50"/>
    </row>
    <row r="13" spans="1:14" s="13" customFormat="1" ht="15.75" x14ac:dyDescent="0.25">
      <c r="A13" s="54"/>
      <c r="B13" s="53" t="s">
        <v>23</v>
      </c>
      <c r="C13" s="3" t="s">
        <v>15</v>
      </c>
      <c r="D13" s="4" t="s">
        <v>18</v>
      </c>
      <c r="E13" s="14">
        <v>3</v>
      </c>
      <c r="F13" s="7"/>
      <c r="G13" s="5"/>
      <c r="H13" s="5"/>
      <c r="I13" s="5"/>
      <c r="J13" s="5"/>
      <c r="K13" s="5"/>
      <c r="L13" s="50"/>
      <c r="M13" s="50"/>
      <c r="N13" s="50"/>
    </row>
    <row r="14" spans="1:14" s="13" customFormat="1" ht="15.75" x14ac:dyDescent="0.25">
      <c r="A14" s="54"/>
      <c r="B14" s="51"/>
      <c r="C14" s="3" t="s">
        <v>15</v>
      </c>
      <c r="D14" s="4" t="s">
        <v>19</v>
      </c>
      <c r="E14" s="6">
        <v>5</v>
      </c>
      <c r="F14" s="7"/>
      <c r="G14" s="5"/>
      <c r="H14" s="5"/>
      <c r="I14" s="5"/>
      <c r="J14" s="5"/>
      <c r="K14" s="5"/>
      <c r="L14" s="50"/>
      <c r="M14" s="50"/>
      <c r="N14" s="50"/>
    </row>
    <row r="15" spans="1:14" s="13" customFormat="1" ht="15.75" x14ac:dyDescent="0.25">
      <c r="A15" s="54"/>
      <c r="B15" s="51"/>
      <c r="C15" s="3" t="s">
        <v>15</v>
      </c>
      <c r="D15" s="4" t="s">
        <v>17</v>
      </c>
      <c r="E15" s="6">
        <v>40</v>
      </c>
      <c r="F15" s="7"/>
      <c r="G15" s="5"/>
      <c r="H15" s="5"/>
      <c r="I15" s="5"/>
      <c r="J15" s="5"/>
      <c r="K15" s="5"/>
      <c r="L15" s="50"/>
      <c r="M15" s="50"/>
      <c r="N15" s="50"/>
    </row>
    <row r="16" spans="1:14" s="13" customFormat="1" ht="15.75" x14ac:dyDescent="0.25">
      <c r="A16" s="54"/>
      <c r="B16" s="51"/>
      <c r="C16" s="3" t="s">
        <v>15</v>
      </c>
      <c r="D16" s="4" t="s">
        <v>16</v>
      </c>
      <c r="E16" s="6">
        <v>20</v>
      </c>
      <c r="F16" s="7"/>
      <c r="G16" s="5"/>
      <c r="H16" s="5"/>
      <c r="I16" s="5"/>
      <c r="J16" s="5"/>
      <c r="K16" s="5"/>
      <c r="L16" s="50"/>
      <c r="M16" s="50"/>
      <c r="N16" s="50"/>
    </row>
    <row r="17" spans="1:14" s="13" customFormat="1" ht="15.75" x14ac:dyDescent="0.25">
      <c r="A17" s="54"/>
      <c r="B17" s="51"/>
      <c r="C17" s="3" t="s">
        <v>15</v>
      </c>
      <c r="D17" s="4" t="s">
        <v>10</v>
      </c>
      <c r="E17" s="6">
        <v>3</v>
      </c>
      <c r="F17" s="7">
        <v>5</v>
      </c>
      <c r="G17" s="5"/>
      <c r="H17" s="5"/>
      <c r="I17" s="5"/>
      <c r="J17" s="5"/>
      <c r="K17" s="5"/>
      <c r="L17" s="50"/>
      <c r="M17" s="50"/>
      <c r="N17" s="50"/>
    </row>
    <row r="18" spans="1:14" s="13" customFormat="1" ht="15.75" x14ac:dyDescent="0.25">
      <c r="A18" s="54"/>
      <c r="B18" s="51"/>
      <c r="C18" s="3" t="s">
        <v>15</v>
      </c>
      <c r="D18" s="4" t="s">
        <v>11</v>
      </c>
      <c r="E18" s="6">
        <v>60</v>
      </c>
      <c r="F18" s="7">
        <v>100</v>
      </c>
      <c r="G18" s="5"/>
      <c r="H18" s="5"/>
      <c r="I18" s="5"/>
      <c r="J18" s="5"/>
      <c r="K18" s="5"/>
      <c r="L18" s="50"/>
      <c r="M18" s="50"/>
      <c r="N18" s="50"/>
    </row>
    <row r="19" spans="1:14" s="13" customFormat="1" ht="15.75" x14ac:dyDescent="0.25">
      <c r="A19" s="54"/>
      <c r="B19" s="51"/>
      <c r="C19" s="3" t="s">
        <v>15</v>
      </c>
      <c r="D19" s="4" t="s">
        <v>12</v>
      </c>
      <c r="E19" s="6">
        <v>20</v>
      </c>
      <c r="F19" s="7">
        <v>36</v>
      </c>
      <c r="G19" s="5"/>
      <c r="H19" s="5"/>
      <c r="I19" s="5"/>
      <c r="J19" s="5"/>
      <c r="K19" s="5"/>
      <c r="L19" s="50"/>
      <c r="M19" s="50"/>
      <c r="N19" s="50"/>
    </row>
    <row r="20" spans="1:14" s="13" customFormat="1" ht="15.75" x14ac:dyDescent="0.25">
      <c r="A20" s="54"/>
      <c r="B20" s="51"/>
      <c r="C20" s="3" t="s">
        <v>15</v>
      </c>
      <c r="D20" s="4" t="s">
        <v>13</v>
      </c>
      <c r="E20" s="6">
        <v>4</v>
      </c>
      <c r="F20" s="7"/>
      <c r="G20" s="5"/>
      <c r="H20" s="5"/>
      <c r="I20" s="5"/>
      <c r="J20" s="5"/>
      <c r="K20" s="5"/>
      <c r="L20" s="50"/>
      <c r="M20" s="50"/>
      <c r="N20" s="50"/>
    </row>
    <row r="21" spans="1:14" s="13" customFormat="1" ht="15.75" customHeight="1" x14ac:dyDescent="0.25">
      <c r="A21" s="54"/>
      <c r="B21" s="51"/>
      <c r="C21" s="18"/>
      <c r="D21" s="19" t="s">
        <v>14</v>
      </c>
      <c r="E21" s="20">
        <f>SUM(E13:E20)</f>
        <v>155</v>
      </c>
      <c r="F21" s="20">
        <f>SUM(F13:F20)</f>
        <v>141</v>
      </c>
      <c r="G21" s="21"/>
      <c r="H21" s="21"/>
      <c r="I21" s="22"/>
      <c r="J21" s="22"/>
      <c r="K21" s="22"/>
      <c r="L21" s="50"/>
      <c r="M21" s="50"/>
      <c r="N21" s="50"/>
    </row>
    <row r="22" spans="1:14" s="13" customFormat="1" ht="15.75" customHeight="1" x14ac:dyDescent="0.25">
      <c r="A22" s="54"/>
      <c r="B22" s="23"/>
      <c r="C22" s="24"/>
      <c r="D22" s="25" t="s">
        <v>47</v>
      </c>
      <c r="E22" s="26">
        <f>E21+E12</f>
        <v>625</v>
      </c>
      <c r="F22" s="26">
        <f>F21+F12</f>
        <v>344</v>
      </c>
      <c r="G22" s="11"/>
      <c r="H22" s="11"/>
      <c r="I22" s="27"/>
      <c r="J22" s="27"/>
      <c r="K22" s="27"/>
      <c r="L22" s="46"/>
      <c r="M22" s="46"/>
      <c r="N22" s="47"/>
    </row>
  </sheetData>
  <autoFilter ref="B2:K22"/>
  <mergeCells count="6">
    <mergeCell ref="A3:A22"/>
    <mergeCell ref="B3:B12"/>
    <mergeCell ref="L3:L21"/>
    <mergeCell ref="M3:M21"/>
    <mergeCell ref="N3:N21"/>
    <mergeCell ref="B13:B21"/>
  </mergeCells>
  <conditionalFormatting sqref="B1:B2">
    <cfRule type="duplicateValues" dxfId="5" priority="5"/>
    <cfRule type="duplicateValues" dxfId="4" priority="6"/>
  </conditionalFormatting>
  <conditionalFormatting sqref="B3:B12 B22">
    <cfRule type="duplicateValues" dxfId="3" priority="3"/>
    <cfRule type="duplicateValues" dxfId="2" priority="4"/>
  </conditionalFormatting>
  <conditionalFormatting sqref="B13:B21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L22"/>
  <sheetViews>
    <sheetView workbookViewId="0">
      <selection activeCell="T17" sqref="T17"/>
    </sheetView>
  </sheetViews>
  <sheetFormatPr defaultRowHeight="15" x14ac:dyDescent="0.25"/>
  <sheetData>
    <row r="4" spans="4:12" ht="15.75" x14ac:dyDescent="0.25">
      <c r="D4" s="42"/>
      <c r="E4" s="55" t="s">
        <v>29</v>
      </c>
      <c r="F4" s="55"/>
      <c r="G4" s="55"/>
      <c r="H4" s="55"/>
      <c r="I4" s="55"/>
      <c r="J4" s="55"/>
      <c r="K4" s="55"/>
      <c r="L4" s="55"/>
    </row>
    <row r="5" spans="4:12" ht="15.75" x14ac:dyDescent="0.25">
      <c r="D5" s="42"/>
      <c r="E5" s="56" t="s">
        <v>30</v>
      </c>
      <c r="F5" s="56"/>
      <c r="G5" s="56"/>
      <c r="H5" s="56"/>
      <c r="I5" s="56"/>
      <c r="J5" s="56"/>
      <c r="K5" s="56"/>
      <c r="L5" s="56"/>
    </row>
    <row r="6" spans="4:12" ht="15.75" x14ac:dyDescent="0.25">
      <c r="D6" s="42"/>
      <c r="E6" s="57" t="s">
        <v>31</v>
      </c>
      <c r="F6" s="57"/>
      <c r="G6" s="57"/>
      <c r="H6" s="57"/>
      <c r="I6" s="57"/>
      <c r="J6" s="57"/>
      <c r="K6" s="57"/>
      <c r="L6" s="57"/>
    </row>
    <row r="7" spans="4:12" ht="15.75" x14ac:dyDescent="0.25">
      <c r="D7" s="42"/>
      <c r="E7" s="56" t="s">
        <v>48</v>
      </c>
      <c r="F7" s="56"/>
      <c r="G7" s="56"/>
      <c r="H7" s="56"/>
      <c r="I7" s="56"/>
      <c r="J7" s="56"/>
      <c r="K7" s="56"/>
      <c r="L7" s="56"/>
    </row>
    <row r="8" spans="4:12" ht="15.75" x14ac:dyDescent="0.25">
      <c r="D8" s="42"/>
      <c r="E8" s="28"/>
      <c r="F8" s="28"/>
      <c r="G8" s="28"/>
      <c r="H8" s="28"/>
      <c r="I8" s="28"/>
      <c r="J8" s="28"/>
      <c r="K8" s="28"/>
      <c r="L8" s="28"/>
    </row>
    <row r="9" spans="4:12" ht="15.75" x14ac:dyDescent="0.25">
      <c r="D9" s="42"/>
      <c r="E9" s="28"/>
      <c r="F9" s="28"/>
      <c r="G9" s="28"/>
      <c r="H9" s="28"/>
      <c r="I9" s="28"/>
      <c r="J9" s="28"/>
      <c r="K9" s="28"/>
      <c r="L9" s="28"/>
    </row>
    <row r="10" spans="4:12" ht="15.75" x14ac:dyDescent="0.25">
      <c r="D10" s="42"/>
      <c r="E10" s="28"/>
      <c r="F10" s="28"/>
      <c r="G10" s="28"/>
      <c r="H10" s="28"/>
      <c r="I10" s="28"/>
      <c r="J10" s="28"/>
      <c r="K10" s="28"/>
      <c r="L10" s="28"/>
    </row>
    <row r="11" spans="4:12" ht="15.75" x14ac:dyDescent="0.25">
      <c r="D11" s="42"/>
      <c r="E11" s="58" t="s">
        <v>32</v>
      </c>
      <c r="F11" s="60" t="s">
        <v>44</v>
      </c>
      <c r="G11" s="61"/>
      <c r="H11" s="61"/>
      <c r="I11" s="62"/>
      <c r="J11" s="63" t="s">
        <v>33</v>
      </c>
      <c r="K11" s="28"/>
      <c r="L11" s="28"/>
    </row>
    <row r="12" spans="4:12" ht="15.75" x14ac:dyDescent="0.25">
      <c r="D12" s="42"/>
      <c r="E12" s="59"/>
      <c r="F12" s="17" t="s">
        <v>34</v>
      </c>
      <c r="G12" s="17" t="s">
        <v>35</v>
      </c>
      <c r="H12" s="17" t="s">
        <v>36</v>
      </c>
      <c r="I12" s="17" t="s">
        <v>37</v>
      </c>
      <c r="J12" s="59"/>
      <c r="K12" s="28"/>
      <c r="L12" s="28"/>
    </row>
    <row r="13" spans="4:12" ht="15.75" x14ac:dyDescent="0.25">
      <c r="D13" s="42"/>
      <c r="E13" s="38" t="s">
        <v>38</v>
      </c>
      <c r="F13" s="17">
        <v>157</v>
      </c>
      <c r="G13" s="17">
        <v>156</v>
      </c>
      <c r="H13" s="17">
        <v>156</v>
      </c>
      <c r="I13" s="17">
        <v>156</v>
      </c>
      <c r="J13" s="43">
        <v>625</v>
      </c>
      <c r="K13" s="28"/>
      <c r="L13" s="28"/>
    </row>
    <row r="14" spans="4:12" ht="15.75" x14ac:dyDescent="0.25">
      <c r="D14" s="42"/>
      <c r="E14" s="28"/>
      <c r="F14" s="28"/>
      <c r="G14" s="28"/>
      <c r="H14" s="28"/>
      <c r="I14" s="28"/>
      <c r="J14" s="28"/>
      <c r="K14" s="28"/>
      <c r="L14" s="28"/>
    </row>
    <row r="15" spans="4:12" ht="15.75" x14ac:dyDescent="0.25">
      <c r="D15" s="42"/>
      <c r="E15" s="29"/>
      <c r="F15" s="29"/>
      <c r="G15" s="29"/>
      <c r="H15" s="29"/>
      <c r="I15" s="29"/>
      <c r="J15" s="28"/>
      <c r="K15" s="29"/>
      <c r="L15" s="30"/>
    </row>
    <row r="16" spans="4:12" x14ac:dyDescent="0.25">
      <c r="D16" s="42"/>
      <c r="E16" s="64"/>
      <c r="F16" s="64"/>
      <c r="G16" s="64"/>
      <c r="H16" s="64"/>
      <c r="I16" s="31"/>
      <c r="J16" s="32"/>
      <c r="K16" s="32"/>
      <c r="L16" s="32"/>
    </row>
    <row r="17" spans="4:12" ht="15.75" x14ac:dyDescent="0.25">
      <c r="D17" s="42"/>
      <c r="E17" s="33" t="s">
        <v>39</v>
      </c>
      <c r="F17" s="34"/>
      <c r="G17" s="31"/>
      <c r="H17" s="31"/>
      <c r="I17" s="32" t="s">
        <v>40</v>
      </c>
      <c r="J17" s="31"/>
      <c r="K17" s="44"/>
      <c r="L17" s="44"/>
    </row>
    <row r="18" spans="4:12" ht="15.75" x14ac:dyDescent="0.25">
      <c r="D18" s="42"/>
      <c r="E18" s="65" t="s">
        <v>41</v>
      </c>
      <c r="F18" s="66"/>
      <c r="G18" s="66"/>
      <c r="H18" s="41"/>
      <c r="I18" s="41"/>
      <c r="J18" s="41"/>
      <c r="K18" s="44"/>
      <c r="L18" s="44"/>
    </row>
    <row r="19" spans="4:12" x14ac:dyDescent="0.25">
      <c r="D19" s="42"/>
      <c r="E19" s="39"/>
      <c r="F19" s="40"/>
      <c r="G19" s="35"/>
      <c r="H19" s="35"/>
      <c r="I19" s="36"/>
      <c r="J19" s="67"/>
      <c r="K19" s="67"/>
      <c r="L19" s="67"/>
    </row>
    <row r="20" spans="4:12" x14ac:dyDescent="0.25">
      <c r="D20" s="42"/>
      <c r="E20" s="33"/>
      <c r="F20" s="34"/>
      <c r="G20" s="31"/>
      <c r="H20" s="31"/>
      <c r="I20" s="31"/>
      <c r="J20" s="31"/>
      <c r="K20" s="31"/>
      <c r="L20" s="31"/>
    </row>
    <row r="21" spans="4:12" x14ac:dyDescent="0.25">
      <c r="D21" s="42"/>
      <c r="E21" s="68" t="s">
        <v>42</v>
      </c>
      <c r="F21" s="69"/>
      <c r="G21" s="69"/>
      <c r="H21" s="69"/>
      <c r="I21" s="31"/>
      <c r="J21" s="31"/>
      <c r="K21" s="31"/>
      <c r="L21" s="31"/>
    </row>
    <row r="22" spans="4:12" x14ac:dyDescent="0.25">
      <c r="D22" s="42"/>
      <c r="E22" s="70" t="s">
        <v>43</v>
      </c>
      <c r="F22" s="70"/>
      <c r="G22" s="70"/>
      <c r="H22" s="37"/>
      <c r="I22" s="37"/>
      <c r="J22" s="31"/>
      <c r="K22" s="31"/>
      <c r="L22" s="31"/>
    </row>
  </sheetData>
  <mergeCells count="12">
    <mergeCell ref="E16:H16"/>
    <mergeCell ref="E18:G18"/>
    <mergeCell ref="J19:L19"/>
    <mergeCell ref="E21:H21"/>
    <mergeCell ref="E22:G22"/>
    <mergeCell ref="E4:L4"/>
    <mergeCell ref="E5:L5"/>
    <mergeCell ref="E6:L6"/>
    <mergeCell ref="E7:L7"/>
    <mergeCell ref="E11:E12"/>
    <mergeCell ref="F11:I11"/>
    <mergeCell ref="J11:J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2025-11-12T08:52:45Z</dcterms:modified>
</cp:coreProperties>
</file>