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3"/>
  </bookViews>
  <sheets>
    <sheet name="Sheet1" sheetId="1" state="hidden" r:id="rId1"/>
    <sheet name="Sheet2" sheetId="2" state="hidden" r:id="rId2"/>
    <sheet name="Приложение №1" sheetId="20" r:id="rId3"/>
    <sheet name="Приложение №2" sheetId="23" r:id="rId4"/>
    <sheet name="Приложение №3" sheetId="24" r:id="rId5"/>
  </sheets>
  <definedNames>
    <definedName name="_xlnm._FilterDatabase" localSheetId="2" hidden="1">'Приложение №1'!$A$4:$M$26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4" l="1"/>
  <c r="G25" i="23" l="1"/>
  <c r="G26" i="23" s="1"/>
  <c r="F25" i="23"/>
  <c r="F26" i="23" s="1"/>
  <c r="J24" i="23"/>
  <c r="I24" i="23"/>
  <c r="K24" i="23" s="1"/>
  <c r="K23" i="23"/>
  <c r="J23" i="23"/>
  <c r="I23" i="23"/>
  <c r="J22" i="23"/>
  <c r="I22" i="23"/>
  <c r="K22" i="23" s="1"/>
  <c r="J21" i="23"/>
  <c r="I21" i="23"/>
  <c r="K21" i="23" s="1"/>
  <c r="J20" i="23"/>
  <c r="I20" i="23"/>
  <c r="K20" i="23" s="1"/>
  <c r="J19" i="23"/>
  <c r="I19" i="23"/>
  <c r="K19" i="23" s="1"/>
  <c r="J18" i="23"/>
  <c r="I18" i="23"/>
  <c r="K18" i="23" s="1"/>
  <c r="J17" i="23"/>
  <c r="I17" i="23"/>
  <c r="K17" i="23" s="1"/>
  <c r="J16" i="23"/>
  <c r="I16" i="23"/>
  <c r="K16" i="23" s="1"/>
  <c r="J15" i="23"/>
  <c r="I15" i="23"/>
  <c r="K15" i="23" s="1"/>
  <c r="J14" i="23"/>
  <c r="I14" i="23"/>
  <c r="K14" i="23" s="1"/>
  <c r="J13" i="23"/>
  <c r="I13" i="23"/>
  <c r="K13" i="23" s="1"/>
  <c r="J12" i="23"/>
  <c r="I12" i="23"/>
  <c r="K12" i="23" s="1"/>
  <c r="J11" i="23"/>
  <c r="I11" i="23"/>
  <c r="K11" i="23" s="1"/>
  <c r="K10" i="23"/>
  <c r="J10" i="23"/>
  <c r="I10" i="23"/>
  <c r="J9" i="23"/>
  <c r="I9" i="23"/>
  <c r="K9" i="23" s="1"/>
  <c r="J8" i="23"/>
  <c r="I8" i="23"/>
  <c r="K8" i="23" s="1"/>
  <c r="K7" i="23"/>
  <c r="J7" i="23"/>
  <c r="I7" i="23"/>
  <c r="J6" i="23"/>
  <c r="I6" i="23"/>
  <c r="K6" i="23" s="1"/>
  <c r="M26" i="20"/>
  <c r="L26" i="20"/>
  <c r="K25" i="23" l="1"/>
  <c r="K26" i="23" s="1"/>
  <c r="J25" i="23"/>
  <c r="J26" i="23" s="1"/>
  <c r="J22" i="20"/>
  <c r="J20" i="20"/>
  <c r="J19" i="20"/>
  <c r="J18" i="20"/>
  <c r="J15" i="20"/>
  <c r="J12" i="20"/>
  <c r="J10" i="20"/>
  <c r="J9" i="20"/>
  <c r="J8" i="20"/>
  <c r="J7" i="20"/>
  <c r="J6" i="20"/>
  <c r="I7" i="20" l="1"/>
  <c r="K7" i="20" s="1"/>
  <c r="I8" i="20"/>
  <c r="K8" i="20" s="1"/>
  <c r="I9" i="20"/>
  <c r="K9" i="20" s="1"/>
  <c r="I10" i="20"/>
  <c r="K10" i="20" s="1"/>
  <c r="I11" i="20"/>
  <c r="I12" i="20"/>
  <c r="K12" i="20" s="1"/>
  <c r="I13" i="20"/>
  <c r="I14" i="20"/>
  <c r="I15" i="20"/>
  <c r="K15" i="20" s="1"/>
  <c r="I16" i="20"/>
  <c r="I17" i="20"/>
  <c r="I18" i="20"/>
  <c r="K18" i="20" s="1"/>
  <c r="I19" i="20"/>
  <c r="K19" i="20" s="1"/>
  <c r="I20" i="20"/>
  <c r="K20" i="20" s="1"/>
  <c r="I21" i="20"/>
  <c r="I22" i="20"/>
  <c r="K22" i="20" s="1"/>
  <c r="I23" i="20"/>
  <c r="I24" i="20"/>
  <c r="I6" i="20"/>
  <c r="K6" i="20" s="1"/>
  <c r="F25" i="20"/>
  <c r="F26" i="20" s="1"/>
  <c r="K14" i="20" l="1"/>
  <c r="J14" i="20"/>
  <c r="K16" i="20"/>
  <c r="J16" i="20"/>
  <c r="K17" i="20"/>
  <c r="J17" i="20"/>
  <c r="K23" i="20"/>
  <c r="J23" i="20"/>
  <c r="K11" i="20"/>
  <c r="J11" i="20"/>
  <c r="K24" i="20"/>
  <c r="J24" i="20"/>
  <c r="K21" i="20"/>
  <c r="J21" i="20"/>
  <c r="K13" i="20"/>
  <c r="J13" i="20"/>
  <c r="G25" i="20"/>
  <c r="G26" i="20" s="1"/>
  <c r="J25" i="20" l="1"/>
  <c r="J26" i="20" s="1"/>
  <c r="K25" i="20" l="1"/>
  <c r="K26" i="20" s="1"/>
  <c r="E418" i="2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<sst xmlns="http://schemas.openxmlformats.org/spreadsheetml/2006/main" count="2128" uniqueCount="125">
  <si>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</si>
  <si>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</si>
  <si>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</si>
  <si>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</si>
  <si>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</si>
  <si>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</si>
  <si>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</si>
  <si>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</si>
  <si>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</si>
  <si>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</si>
  <si>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</si>
  <si>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</si>
  <si>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</si>
  <si>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</si>
  <si>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</si>
  <si>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</si>
  <si>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</si>
  <si>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</si>
  <si>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</si>
  <si>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</si>
  <si>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</si>
  <si>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</si>
  <si>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</si>
  <si>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</si>
  <si>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</si>
  <si>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</si>
  <si>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</si>
  <si>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</si>
  <si>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</si>
  <si>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</si>
  <si>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</si>
  <si>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</si>
  <si>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</si>
  <si>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</si>
  <si>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</si>
  <si>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</si>
  <si>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</si>
  <si>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</si>
  <si>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</si>
  <si>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</si>
  <si>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</si>
  <si>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</si>
  <si>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</si>
  <si>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</si>
  <si>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</si>
  <si>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</si>
  <si>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</si>
  <si>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</si>
  <si>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</si>
  <si>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</si>
  <si>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</si>
  <si>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</si>
  <si>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</si>
  <si>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</si>
  <si>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</si>
  <si>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</si>
  <si>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</si>
  <si>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</si>
  <si>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</si>
  <si>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</si>
  <si>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</si>
  <si>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</si>
  <si>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</si>
  <si>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</si>
  <si>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</si>
  <si>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</si>
  <si>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</si>
  <si>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</si>
  <si>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</si>
  <si>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</si>
  <si>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</si>
  <si>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</si>
  <si>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</si>
  <si>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</si>
  <si>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</si>
  <si>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</si>
  <si>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</si>
  <si>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</si>
  <si>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</si>
  <si>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</si>
  <si>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</si>
  <si>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</si>
  <si>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</si>
  <si>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</si>
  <si>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</si>
  <si>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</si>
  <si>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</si>
  <si>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</si>
  <si>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</si>
  <si>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</si>
  <si>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</si>
  <si>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</si>
  <si>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</si>
  <si>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</si>
  <si>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Гаранция за участие (5%)</t>
  </si>
  <si>
    <t>ПРИЛОЖЕНИЕ №1</t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</si>
  <si>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</si>
  <si>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</si>
  <si>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Мерна единица</t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</si>
  <si>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</si>
  <si>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</si>
  <si>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лв.</t>
  </si>
  <si>
    <t>€</t>
  </si>
  <si>
    <t>87 "и"</t>
  </si>
  <si>
    <t>ОБЩО ЗА ПОДОТДЕЛ 87 "и"</t>
  </si>
  <si>
    <t>Трупи за траверси</t>
  </si>
  <si>
    <t>ПРИЛОЖЕНИЕ №2</t>
  </si>
  <si>
    <t>I-во</t>
  </si>
  <si>
    <t>II-ро</t>
  </si>
  <si>
    <t>III-то</t>
  </si>
  <si>
    <t>IV-то</t>
  </si>
  <si>
    <t>7-2-26</t>
  </si>
  <si>
    <t>ОБЩО ЗА ОБЕКТ №7-2-26</t>
  </si>
  <si>
    <t>Начална единична цена без ДДС</t>
  </si>
  <si>
    <t>Обща стойност без ДДС</t>
  </si>
  <si>
    <t>Стъпка на наддаване (1%)</t>
  </si>
  <si>
    <t xml:space="preserve">ПРИЛОЖЕНИЕ №3 </t>
  </si>
  <si>
    <t>към Договор №…... от …...........2025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</si>
  <si>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</si>
  <si>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ТП ДГС Върбица</t>
  </si>
  <si>
    <t>Тримесечие на 2025 год. / прогнозно количество дървесина (пл.куб.м)</t>
  </si>
  <si>
    <t>Общо количество,
пл.куб.м</t>
  </si>
  <si>
    <t>Обшо за ТП</t>
  </si>
  <si>
    <t>за обект №7-2-26, ТП "ДГС Върбица"</t>
  </si>
  <si>
    <t>Договорена единична цена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</si>
</sst>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8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9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wrapText="1"/>
    </xf>
    <xf numFmtId="0" fontId="4" fillId="0" borderId="9" xfId="1" applyFont="1" applyBorder="1" applyAlignment="1">
      <alignment horizontal="center" wrapText="1"/>
    </xf>
    <xf numFmtId="0" fontId="4" fillId="4" borderId="3" xfId="1" applyFont="1" applyFill="1" applyBorder="1" applyAlignment="1">
      <alignment horizontal="center" wrapText="1"/>
    </xf>
    <xf numFmtId="0" fontId="4" fillId="2" borderId="4" xfId="1" applyFont="1" applyFill="1" applyBorder="1" applyAlignment="1">
      <alignment horizontal="left" wrapText="1"/>
    </xf>
    <xf numFmtId="0" fontId="4" fillId="2" borderId="2" xfId="1" applyFont="1" applyFill="1" applyBorder="1" applyAlignment="1">
      <alignment horizontal="left"/>
    </xf>
    <xf numFmtId="2" fontId="5" fillId="0" borderId="2" xfId="0" applyNumberFormat="1" applyFont="1" applyBorder="1" applyAlignment="1">
      <alignment horizontal="right"/>
    </xf>
    <xf numFmtId="0" fontId="3" fillId="4" borderId="3" xfId="1" applyFont="1" applyFill="1" applyBorder="1" applyAlignment="1">
      <alignment horizontal="right" wrapText="1"/>
    </xf>
    <xf numFmtId="2" fontId="3" fillId="4" borderId="3" xfId="1" applyNumberFormat="1" applyFont="1" applyFill="1" applyBorder="1" applyAlignment="1">
      <alignment horizontal="right" wrapText="1"/>
    </xf>
    <xf numFmtId="0" fontId="5" fillId="2" borderId="2" xfId="0" applyFont="1" applyFill="1" applyBorder="1" applyAlignment="1">
      <alignment horizontal="right"/>
    </xf>
    <xf numFmtId="1" fontId="4" fillId="0" borderId="2" xfId="1" applyNumberFormat="1" applyFont="1" applyBorder="1" applyAlignment="1">
      <alignment horizontal="right" wrapText="1"/>
    </xf>
    <xf numFmtId="0" fontId="4" fillId="0" borderId="0" xfId="1" applyFont="1" applyBorder="1" applyAlignment="1">
      <alignment horizontal="center" wrapText="1"/>
    </xf>
    <xf numFmtId="0" fontId="9" fillId="0" borderId="7" xfId="0" applyFont="1" applyBorder="1" applyAlignment="1">
      <alignment horizontal="center"/>
    </xf>
    <xf numFmtId="1" fontId="3" fillId="4" borderId="3" xfId="1" applyNumberFormat="1" applyFont="1" applyFill="1" applyBorder="1" applyAlignment="1">
      <alignment horizontal="right" wrapText="1"/>
    </xf>
    <xf numFmtId="0" fontId="7" fillId="5" borderId="2" xfId="0" applyFont="1" applyFill="1" applyBorder="1" applyAlignment="1"/>
    <xf numFmtId="1" fontId="7" fillId="5" borderId="2" xfId="0" applyNumberFormat="1" applyFont="1" applyFill="1" applyBorder="1" applyAlignment="1"/>
    <xf numFmtId="2" fontId="7" fillId="5" borderId="2" xfId="0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left"/>
    </xf>
    <xf numFmtId="0" fontId="7" fillId="5" borderId="6" xfId="0" applyFont="1" applyFill="1" applyBorder="1" applyAlignment="1">
      <alignment horizontal="left"/>
    </xf>
    <xf numFmtId="0" fontId="7" fillId="5" borderId="4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3" fillId="4" borderId="10" xfId="1" applyFont="1" applyFill="1" applyBorder="1" applyAlignment="1">
      <alignment horizontal="left" wrapText="1"/>
    </xf>
    <xf numFmtId="0" fontId="3" fillId="4" borderId="8" xfId="1" applyFont="1" applyFill="1" applyBorder="1" applyAlignment="1">
      <alignment horizontal="left" wrapText="1"/>
    </xf>
    <xf numFmtId="0" fontId="7" fillId="0" borderId="1" xfId="0" applyFont="1" applyBorder="1" applyAlignment="1">
      <alignment horizont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textRotation="90"/>
    </xf>
    <xf numFmtId="0" fontId="3" fillId="2" borderId="0" xfId="0" applyFont="1" applyFill="1" applyAlignment="1">
      <alignment horizontal="center" vertical="top"/>
    </xf>
    <xf numFmtId="0" fontId="11" fillId="0" borderId="0" xfId="0" applyFont="1"/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colors>
    <mruColors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1" t="s">
        <v>0</v>
      </c>
      <c r="B2" s="81"/>
      <c r="C2" s="81"/>
      <c r="D2" s="81"/>
      <c r="E2" s="81"/>
      <c r="F2" s="81"/>
      <c r="G2" s="81"/>
      <c r="H2" s="81"/>
      <c r="I2" s="81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2"/>
      <c r="B4" s="84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3"/>
      <c r="B5" s="84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3"/>
      <c r="B6" s="84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3"/>
      <c r="B7" s="84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3"/>
      <c r="B8" s="84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3"/>
      <c r="B9" s="84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3"/>
      <c r="B10" s="84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3"/>
      <c r="B11" s="84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3"/>
      <c r="B12" s="84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3"/>
      <c r="B13" s="84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3"/>
      <c r="B14" s="84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3"/>
      <c r="B15" s="84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3"/>
      <c r="B16" s="84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3"/>
      <c r="B17" s="84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3"/>
      <c r="B18" s="84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3"/>
      <c r="B19" s="84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3"/>
      <c r="B20" s="84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3"/>
      <c r="B21" s="84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3"/>
      <c r="B22" s="84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3"/>
      <c r="B23" s="84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3"/>
      <c r="B24" s="84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3"/>
      <c r="B25" s="84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3"/>
      <c r="B26" s="84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3"/>
      <c r="B27" s="84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3"/>
      <c r="B28" s="84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3"/>
      <c r="B29" s="78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3"/>
      <c r="B30" s="79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3"/>
      <c r="B31" s="79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3"/>
      <c r="B32" s="79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3"/>
      <c r="B33" s="79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3"/>
      <c r="B34" s="79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3"/>
      <c r="B35" s="79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3"/>
      <c r="B36" s="79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3"/>
      <c r="B37" s="79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3"/>
      <c r="B38" s="79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3"/>
      <c r="B39" s="79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3"/>
      <c r="B40" s="79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3"/>
      <c r="B41" s="79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3"/>
      <c r="B42" s="79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3"/>
      <c r="B43" s="79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3"/>
      <c r="B44" s="79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3"/>
      <c r="B45" s="79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3"/>
      <c r="B46" s="79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3"/>
      <c r="B47" s="79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3"/>
      <c r="B48" s="80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7"/>
      <c r="B49" s="78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7"/>
      <c r="B50" s="79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7"/>
      <c r="B51" s="79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7"/>
      <c r="B52" s="79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7"/>
      <c r="B53" s="79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7"/>
      <c r="B54" s="79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7"/>
      <c r="B55" s="79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7"/>
      <c r="B56" s="79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7"/>
      <c r="B57" s="79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7"/>
      <c r="B58" s="79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7"/>
      <c r="B59" s="79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7"/>
      <c r="B60" s="79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7"/>
      <c r="B61" s="79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7"/>
      <c r="B62" s="79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7"/>
      <c r="B63" s="79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7"/>
      <c r="B64" s="79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7"/>
      <c r="B65" s="80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7"/>
      <c r="B66" s="78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7"/>
      <c r="B67" s="79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7"/>
      <c r="B68" s="79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7"/>
      <c r="B69" s="79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7"/>
      <c r="B70" s="79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7"/>
      <c r="B71" s="79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7"/>
      <c r="B72" s="79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7"/>
      <c r="B73" s="79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7"/>
      <c r="B74" s="79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7"/>
      <c r="B75" s="79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7"/>
      <c r="B76" s="79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7"/>
      <c r="B77" s="79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7"/>
      <c r="B78" s="79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7"/>
      <c r="B79" s="79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7"/>
      <c r="B80" s="79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7"/>
      <c r="B81" s="79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7"/>
      <c r="B82" s="79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7"/>
      <c r="B83" s="79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7"/>
      <c r="B84" s="79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7"/>
      <c r="B85" s="79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7"/>
      <c r="B86" s="80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3"/>
      <c r="B87" s="84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3"/>
      <c r="B88" s="84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3"/>
      <c r="B89" s="84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3"/>
      <c r="B90" s="84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3"/>
      <c r="B91" s="84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3"/>
      <c r="B92" s="84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3"/>
      <c r="B93" s="84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3"/>
      <c r="B94" s="84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3"/>
      <c r="B95" s="84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3"/>
      <c r="B96" s="84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3"/>
      <c r="B97" s="78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3"/>
      <c r="B98" s="79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3"/>
      <c r="B99" s="79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3"/>
      <c r="B100" s="79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3"/>
      <c r="B101" s="79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3"/>
      <c r="B102" s="79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3"/>
      <c r="B103" s="79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3"/>
      <c r="B104" s="79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3"/>
      <c r="B105" s="79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3"/>
      <c r="B106" s="79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3"/>
      <c r="B107" s="80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7"/>
      <c r="B108" s="84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7"/>
      <c r="B109" s="84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7"/>
      <c r="B110" s="84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7"/>
      <c r="B111" s="84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7"/>
      <c r="B112" s="84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7"/>
      <c r="B113" s="84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7"/>
      <c r="B114" s="84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7"/>
      <c r="B115" s="84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7"/>
      <c r="B116" s="84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7"/>
      <c r="B117" s="84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7"/>
      <c r="B118" s="84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7"/>
      <c r="B119" s="84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7"/>
      <c r="B120" s="84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7"/>
      <c r="B121" s="84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7"/>
      <c r="B122" s="84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7"/>
      <c r="B123" s="84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7"/>
      <c r="B124" s="84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7"/>
      <c r="B125" s="84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7"/>
      <c r="B126" s="84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7"/>
      <c r="B127" s="84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7"/>
      <c r="B128" s="84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7"/>
      <c r="B129" s="84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7"/>
      <c r="B130" s="84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7"/>
      <c r="B131" s="84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7"/>
      <c r="B132" s="84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7"/>
      <c r="B133" s="84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7"/>
      <c r="B134" s="84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7"/>
      <c r="B135" s="84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7"/>
      <c r="B136" s="84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7"/>
      <c r="B137" s="84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7"/>
      <c r="B138" s="84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7"/>
      <c r="B139" s="84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7"/>
      <c r="B140" s="84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7"/>
      <c r="B141" s="84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7"/>
      <c r="B142" s="84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7"/>
      <c r="B143" s="84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7"/>
      <c r="B144" s="84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7"/>
      <c r="B145" s="84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7"/>
      <c r="B146" s="84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7"/>
      <c r="B147" s="84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7"/>
      <c r="B148" s="84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7"/>
      <c r="B149" s="84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7"/>
      <c r="B150" s="84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7"/>
      <c r="B151" s="84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7"/>
      <c r="B152" s="84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7"/>
      <c r="B153" s="84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7"/>
      <c r="B154" s="84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7"/>
      <c r="B155" s="84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7"/>
      <c r="B156" s="84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7"/>
      <c r="B157" s="84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7"/>
      <c r="B158" s="84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7"/>
      <c r="B159" s="84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7"/>
      <c r="B160" s="84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7"/>
      <c r="B161" s="84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7"/>
      <c r="B162" s="84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7"/>
      <c r="B163" s="84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7"/>
      <c r="B164" s="84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7"/>
      <c r="B165" s="84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7"/>
      <c r="B166" s="84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7"/>
      <c r="B167" s="84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7"/>
      <c r="B168" s="84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7"/>
      <c r="B169" s="84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7"/>
      <c r="B170" s="84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7"/>
      <c r="B171" s="84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7"/>
      <c r="B172" s="84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7"/>
      <c r="B173" s="84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7"/>
      <c r="B174" s="84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7"/>
      <c r="B175" s="84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7"/>
      <c r="B176" s="84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7"/>
      <c r="B177" s="84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7"/>
      <c r="B178" s="84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7"/>
      <c r="B179" s="84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7"/>
      <c r="B180" s="84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7"/>
      <c r="B181" s="84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7"/>
      <c r="B182" s="84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7"/>
      <c r="B183" s="84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7"/>
      <c r="B184" s="84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7"/>
      <c r="B185" s="84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7"/>
      <c r="B186" s="84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7"/>
      <c r="B187" s="84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7"/>
      <c r="B188" s="84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7"/>
      <c r="B189" s="84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7"/>
      <c r="B190" s="84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7"/>
      <c r="B191" s="84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7"/>
      <c r="B192" s="84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7"/>
      <c r="B193" s="84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7"/>
      <c r="B194" s="84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7"/>
      <c r="B195" s="84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7"/>
      <c r="B196" s="84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7"/>
      <c r="B197" s="84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7"/>
      <c r="B198" s="84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7"/>
      <c r="B199" s="84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7"/>
      <c r="B200" s="84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7"/>
      <c r="B201" s="84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7"/>
      <c r="B202" s="84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7"/>
      <c r="B203" s="84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7"/>
      <c r="B204" s="84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7"/>
      <c r="B205" s="84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7"/>
      <c r="B206" s="84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7"/>
      <c r="B207" s="84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7"/>
      <c r="B208" s="84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7"/>
      <c r="B209" s="84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7"/>
      <c r="B210" s="84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7"/>
      <c r="B211" s="84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7"/>
      <c r="B212" s="84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7"/>
      <c r="B213" s="84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7"/>
      <c r="B214" s="84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7"/>
      <c r="B215" s="84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7"/>
      <c r="B216" s="84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7"/>
      <c r="B217" s="84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7"/>
      <c r="B218" s="84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7"/>
      <c r="B219" s="84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7"/>
      <c r="B220" s="84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7"/>
      <c r="B221" s="84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7"/>
      <c r="B222" s="84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7"/>
      <c r="B223" s="84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7"/>
      <c r="B224" s="84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7"/>
      <c r="B225" s="84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7"/>
      <c r="B226" s="84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7"/>
      <c r="B227" s="84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7"/>
      <c r="B228" s="84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7"/>
      <c r="B229" s="84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7"/>
      <c r="B230" s="84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7"/>
      <c r="B231" s="84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7"/>
      <c r="B232" s="84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7"/>
      <c r="B233" s="84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7"/>
      <c r="B234" s="84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7"/>
      <c r="B235" s="84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7"/>
      <c r="B236" s="84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7"/>
      <c r="B237" s="84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7"/>
      <c r="B238" s="84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7"/>
      <c r="B239" s="84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7"/>
      <c r="B240" s="84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7"/>
      <c r="B241" s="84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7"/>
      <c r="B242" s="84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7"/>
      <c r="B243" s="84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7"/>
      <c r="B244" s="84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7"/>
      <c r="B245" s="84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7"/>
      <c r="B246" s="84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7"/>
      <c r="B247" s="84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7"/>
      <c r="B248" s="84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7"/>
      <c r="B249" s="84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7"/>
      <c r="B250" s="84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7"/>
      <c r="B251" s="84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7"/>
      <c r="B252" s="84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7"/>
      <c r="B253" s="84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7"/>
      <c r="B254" s="84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7"/>
      <c r="B255" s="84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7"/>
      <c r="B256" s="84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7"/>
      <c r="B257" s="84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7"/>
      <c r="B258" s="84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7"/>
      <c r="B259" s="84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7"/>
      <c r="B260" s="84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7"/>
      <c r="B261" s="84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7"/>
      <c r="B262" s="84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7"/>
      <c r="B263" s="84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7"/>
      <c r="B264" s="84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7"/>
      <c r="B265" s="84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7"/>
      <c r="B266" s="84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7"/>
      <c r="B267" s="84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7"/>
      <c r="B268" s="84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7"/>
      <c r="B269" s="84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7"/>
      <c r="B270" s="84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7"/>
      <c r="B271" s="84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7"/>
      <c r="B272" s="84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7"/>
      <c r="B273" s="84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7"/>
      <c r="B274" s="84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7"/>
      <c r="B275" s="84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7"/>
      <c r="B276" s="84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7"/>
      <c r="B277" s="84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7"/>
      <c r="B278" s="84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7"/>
      <c r="B279" s="84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7"/>
      <c r="B280" s="84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7"/>
      <c r="B281" s="84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7"/>
      <c r="B282" s="84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7"/>
      <c r="B283" s="84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7"/>
      <c r="B284" s="84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7"/>
      <c r="B285" s="84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7"/>
      <c r="B286" s="84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7"/>
      <c r="B287" s="84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7"/>
      <c r="B288" s="84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7"/>
      <c r="B289" s="84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7"/>
      <c r="B290" s="84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7"/>
      <c r="B291" s="84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7"/>
      <c r="B292" s="84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7"/>
      <c r="B293" s="84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7"/>
      <c r="B294" s="84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7"/>
      <c r="B295" s="84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7"/>
      <c r="B296" s="84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7"/>
      <c r="B297" s="84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7"/>
      <c r="B298" s="84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7"/>
      <c r="B299" s="84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7"/>
      <c r="B300" s="84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7"/>
      <c r="B301" s="84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7"/>
      <c r="B302" s="84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7"/>
      <c r="B303" s="84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7"/>
      <c r="B304" s="84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7"/>
      <c r="B305" s="84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7"/>
      <c r="B306" s="84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7"/>
      <c r="B307" s="84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7"/>
      <c r="B308" s="84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7"/>
      <c r="B309" s="84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7"/>
      <c r="B310" s="84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7"/>
      <c r="B311" s="84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7"/>
      <c r="B312" s="84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7"/>
      <c r="B313" s="84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7"/>
      <c r="B314" s="84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7"/>
      <c r="B315" s="84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7"/>
      <c r="B316" s="84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7"/>
      <c r="B317" s="84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7"/>
      <c r="B318" s="84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7"/>
      <c r="B319" s="84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7"/>
      <c r="B320" s="84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7"/>
      <c r="B321" s="84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7"/>
      <c r="B322" s="84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7"/>
      <c r="B323" s="84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7"/>
      <c r="B324" s="84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7"/>
      <c r="B325" s="84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7"/>
      <c r="B326" s="84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7"/>
      <c r="B327" s="84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7"/>
      <c r="B328" s="84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7"/>
      <c r="B329" s="84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7"/>
      <c r="B330" s="84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7"/>
      <c r="B331" s="84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7"/>
      <c r="B332" s="84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7"/>
      <c r="B333" s="84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7"/>
      <c r="B334" s="84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7"/>
      <c r="B335" s="84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7"/>
      <c r="B336" s="84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7"/>
      <c r="B337" s="84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7"/>
      <c r="B338" s="84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7"/>
      <c r="B339" s="84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7"/>
      <c r="B340" s="84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7"/>
      <c r="B341" s="84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7"/>
      <c r="B342" s="84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7"/>
      <c r="B343" s="84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7"/>
      <c r="B344" s="84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7"/>
      <c r="B345" s="84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7"/>
      <c r="B346" s="84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7"/>
      <c r="B347" s="84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7"/>
      <c r="B348" s="84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7"/>
      <c r="B349" s="84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7"/>
      <c r="B350" s="84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7"/>
      <c r="B351" s="84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7"/>
      <c r="B352" s="84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7"/>
      <c r="B353" s="84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7"/>
      <c r="B354" s="84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7"/>
      <c r="B355" s="84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7"/>
      <c r="B356" s="84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7"/>
      <c r="B357" s="84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7"/>
      <c r="B358" s="84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7"/>
      <c r="B359" s="84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7"/>
      <c r="B360" s="84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7"/>
      <c r="B361" s="84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7"/>
      <c r="B362" s="84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7"/>
      <c r="B363" s="84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7"/>
      <c r="B364" s="84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7"/>
      <c r="B365" s="84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7"/>
      <c r="B366" s="84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7"/>
      <c r="B367" s="84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7"/>
      <c r="B368" s="84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7"/>
      <c r="B369" s="84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7"/>
      <c r="B370" s="84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7"/>
      <c r="B371" s="84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7"/>
      <c r="B372" s="84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7"/>
      <c r="B373" s="84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7"/>
      <c r="B374" s="84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7"/>
      <c r="B375" s="84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7"/>
      <c r="B376" s="84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7"/>
      <c r="B377" s="84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7"/>
      <c r="B378" s="84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7"/>
      <c r="B379" s="84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7"/>
      <c r="B380" s="84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7"/>
      <c r="B381" s="84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7"/>
      <c r="B382" s="84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7"/>
      <c r="B383" s="84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7"/>
      <c r="B384" s="84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7"/>
      <c r="B385" s="84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1" t="s">
        <v>0</v>
      </c>
      <c r="B2" s="81"/>
      <c r="C2" s="81"/>
      <c r="D2" s="81"/>
      <c r="E2" s="81"/>
      <c r="F2" s="81"/>
      <c r="G2" s="81"/>
      <c r="H2" s="81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2"/>
      <c r="B4" s="85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3"/>
      <c r="B5" s="85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3"/>
      <c r="B6" s="85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3"/>
      <c r="B7" s="85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3"/>
      <c r="B8" s="85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3"/>
      <c r="B9" s="85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3"/>
      <c r="B10" s="85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3"/>
      <c r="B11" s="85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3"/>
      <c r="B12" s="85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3"/>
      <c r="B13" s="85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3"/>
      <c r="B14" s="85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3"/>
      <c r="B15" s="85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3"/>
      <c r="B16" s="85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3"/>
      <c r="B17" s="85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3"/>
      <c r="B18" s="85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3"/>
      <c r="B19" s="85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3"/>
      <c r="B20" s="85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3"/>
      <c r="B21" s="84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3"/>
      <c r="B22" s="84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3"/>
      <c r="B23" s="84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3"/>
      <c r="B24" s="84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3"/>
      <c r="B25" s="84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3"/>
      <c r="B26" s="84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3"/>
      <c r="B27" s="84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3"/>
      <c r="B28" s="84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3"/>
      <c r="B29" s="84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3"/>
      <c r="B30" s="84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3"/>
      <c r="B31" s="84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3"/>
      <c r="B32" s="84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3"/>
      <c r="B33" s="78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3"/>
      <c r="B34" s="79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3"/>
      <c r="B35" s="79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3"/>
      <c r="B36" s="79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3"/>
      <c r="B37" s="79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3"/>
      <c r="B38" s="79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3"/>
      <c r="B39" s="79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3"/>
      <c r="B40" s="79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3"/>
      <c r="B41" s="79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3"/>
      <c r="B42" s="79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3"/>
      <c r="B43" s="79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3"/>
      <c r="B44" s="79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3"/>
      <c r="B45" s="79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3"/>
      <c r="B46" s="80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7"/>
      <c r="B47" s="78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7"/>
      <c r="B48" s="79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7"/>
      <c r="B49" s="79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7"/>
      <c r="B50" s="79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7"/>
      <c r="B51" s="79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7"/>
      <c r="B52" s="79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7"/>
      <c r="B53" s="79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7"/>
      <c r="B54" s="79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7"/>
      <c r="B55" s="79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7"/>
      <c r="B56" s="79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7"/>
      <c r="B57" s="79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7"/>
      <c r="B58" s="79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7"/>
      <c r="B59" s="79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7"/>
      <c r="B60" s="79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7"/>
      <c r="B61" s="79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7"/>
      <c r="B62" s="79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7"/>
      <c r="B63" s="79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7"/>
      <c r="B64" s="80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7"/>
      <c r="B65" s="78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7"/>
      <c r="B66" s="79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7"/>
      <c r="B67" s="79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7"/>
      <c r="B68" s="79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7"/>
      <c r="B69" s="79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7"/>
      <c r="B70" s="79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7"/>
      <c r="B71" s="79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7"/>
      <c r="B72" s="79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7"/>
      <c r="B73" s="79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7"/>
      <c r="B74" s="79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7"/>
      <c r="B75" s="79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7"/>
      <c r="B76" s="79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7"/>
      <c r="B77" s="79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7"/>
      <c r="B78" s="79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7"/>
      <c r="B79" s="79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7"/>
      <c r="B80" s="79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7"/>
      <c r="B81" s="79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7"/>
      <c r="B82" s="79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7"/>
      <c r="B83" s="79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7"/>
      <c r="B84" s="79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7"/>
      <c r="B85" s="79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7"/>
      <c r="B86" s="79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7"/>
      <c r="B87" s="79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7"/>
      <c r="B88" s="79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7"/>
      <c r="B89" s="79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7"/>
      <c r="B90" s="79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7"/>
      <c r="B91" s="79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7"/>
      <c r="B92" s="79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7"/>
      <c r="B93" s="79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7"/>
      <c r="B94" s="79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7"/>
      <c r="B95" s="79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7"/>
      <c r="B96" s="80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3"/>
      <c r="B97" s="84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3"/>
      <c r="B98" s="84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3"/>
      <c r="B99" s="84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3"/>
      <c r="B100" s="84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3"/>
      <c r="B101" s="84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3"/>
      <c r="B102" s="84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3"/>
      <c r="B103" s="84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3"/>
      <c r="B104" s="84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3"/>
      <c r="B105" s="84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3"/>
      <c r="B106" s="84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3"/>
      <c r="B107" s="84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3"/>
      <c r="B108" s="84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3"/>
      <c r="B109" s="84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3"/>
      <c r="B110" s="84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3"/>
      <c r="B111" s="84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3"/>
      <c r="B112" s="78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3"/>
      <c r="B113" s="79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3"/>
      <c r="B114" s="79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3"/>
      <c r="B115" s="79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3"/>
      <c r="B116" s="79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3"/>
      <c r="B117" s="79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3"/>
      <c r="B118" s="79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3"/>
      <c r="B119" s="79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3"/>
      <c r="B120" s="79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3"/>
      <c r="B121" s="79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3"/>
      <c r="B122" s="79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3"/>
      <c r="B123" s="79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3"/>
      <c r="B124" s="79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3"/>
      <c r="B125" s="79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3"/>
      <c r="B126" s="79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3"/>
      <c r="B127" s="79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3"/>
      <c r="B128" s="79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3"/>
      <c r="B129" s="79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3"/>
      <c r="B130" s="79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3"/>
      <c r="B131" s="80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2"/>
      <c r="B132" s="84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3"/>
      <c r="B133" s="84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3"/>
      <c r="B134" s="84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3"/>
      <c r="B135" s="84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3"/>
      <c r="B136" s="84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3"/>
      <c r="B137" s="84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3"/>
      <c r="B138" s="84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3"/>
      <c r="B139" s="84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3"/>
      <c r="B140" s="84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3"/>
      <c r="B141" s="84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3"/>
      <c r="B142" s="84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3"/>
      <c r="B143" s="84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3"/>
      <c r="B144" s="84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3"/>
      <c r="B145" s="84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3"/>
      <c r="B146" s="84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3"/>
      <c r="B147" s="84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3"/>
      <c r="B148" s="84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3"/>
      <c r="B149" s="84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3"/>
      <c r="B150" s="84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2"/>
      <c r="B151" s="84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3"/>
      <c r="B152" s="84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3"/>
      <c r="B153" s="84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3"/>
      <c r="B154" s="84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3"/>
      <c r="B155" s="84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2"/>
      <c r="B156" s="84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3"/>
      <c r="B157" s="84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3"/>
      <c r="B158" s="84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3"/>
      <c r="B159" s="84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3"/>
      <c r="B160" s="84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3"/>
      <c r="B161" s="84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3"/>
      <c r="B162" s="84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3"/>
      <c r="B163" s="84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3"/>
      <c r="B164" s="84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3"/>
      <c r="B165" s="84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3"/>
      <c r="B166" s="84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3"/>
      <c r="B167" s="84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3"/>
      <c r="B168" s="84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3"/>
      <c r="B169" s="84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3"/>
      <c r="B170" s="84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3"/>
      <c r="B171" s="84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2"/>
      <c r="B172" s="85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3"/>
      <c r="B173" s="85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3"/>
      <c r="B174" s="85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3"/>
      <c r="B175" s="85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3"/>
      <c r="B176" s="85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3"/>
      <c r="B177" s="85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3"/>
      <c r="B178" s="85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3"/>
      <c r="B179" s="85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3"/>
      <c r="B180" s="85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3"/>
      <c r="B181" s="85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3"/>
      <c r="B182" s="85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3"/>
      <c r="B183" s="85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3"/>
      <c r="B184" s="85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2"/>
      <c r="B185" s="84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3"/>
      <c r="B186" s="84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3"/>
      <c r="B187" s="84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3"/>
      <c r="B188" s="84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3"/>
      <c r="B189" s="84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3"/>
      <c r="B190" s="84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3"/>
      <c r="B191" s="84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3"/>
      <c r="B192" s="84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2"/>
      <c r="B193" s="78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3"/>
      <c r="B194" s="79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3"/>
      <c r="B195" s="79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3"/>
      <c r="B196" s="79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3"/>
      <c r="B197" s="79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3"/>
      <c r="B198" s="79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3"/>
      <c r="B199" s="79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3"/>
      <c r="B200" s="79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3"/>
      <c r="B201" s="79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3"/>
      <c r="B202" s="79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3"/>
      <c r="B203" s="79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6"/>
      <c r="B204" s="80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2"/>
      <c r="B205" s="87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3"/>
      <c r="B206" s="88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3"/>
      <c r="B207" s="88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3"/>
      <c r="B208" s="88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3"/>
      <c r="B209" s="88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3"/>
      <c r="B210" s="88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3"/>
      <c r="B211" s="88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3"/>
      <c r="B212" s="88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3"/>
      <c r="B213" s="88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3"/>
      <c r="B214" s="88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3"/>
      <c r="B215" s="88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3"/>
      <c r="B216" s="88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3"/>
      <c r="B217" s="88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3"/>
      <c r="B218" s="88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3"/>
      <c r="B219" s="88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3"/>
      <c r="B220" s="88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3"/>
      <c r="B221" s="88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3"/>
      <c r="B222" s="88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2"/>
      <c r="B223" s="78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3"/>
      <c r="B224" s="79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3"/>
      <c r="B225" s="79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3"/>
      <c r="B226" s="79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3"/>
      <c r="B227" s="79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3"/>
      <c r="B228" s="79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3"/>
      <c r="B229" s="79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3"/>
      <c r="B230" s="79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3"/>
      <c r="B231" s="79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3"/>
      <c r="B232" s="79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3"/>
      <c r="B233" s="79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3"/>
      <c r="B234" s="79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3"/>
      <c r="B235" s="79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3"/>
      <c r="B236" s="79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3"/>
      <c r="B237" s="78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3"/>
      <c r="B238" s="79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3"/>
      <c r="B239" s="79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3"/>
      <c r="B240" s="79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3"/>
      <c r="B241" s="79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3"/>
      <c r="B242" s="79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3"/>
      <c r="B243" s="79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3"/>
      <c r="B244" s="79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3"/>
      <c r="B245" s="79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3"/>
      <c r="B246" s="79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3"/>
      <c r="B247" s="79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3"/>
      <c r="B248" s="79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3"/>
      <c r="B249" s="79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3"/>
      <c r="B250" s="79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3"/>
      <c r="B251" s="79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3"/>
      <c r="B252" s="79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3"/>
      <c r="B253" s="79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3"/>
      <c r="B254" s="79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3"/>
      <c r="B255" s="79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3"/>
      <c r="B256" s="79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3"/>
      <c r="B257" s="79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3"/>
      <c r="B258" s="79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3"/>
      <c r="B259" s="79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3"/>
      <c r="B260" s="79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3"/>
      <c r="B261" s="79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3"/>
      <c r="B262" s="79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3"/>
      <c r="B263" s="79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3"/>
      <c r="B264" s="79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6"/>
      <c r="B265" s="80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2"/>
      <c r="B267" s="78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3"/>
      <c r="B268" s="79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3"/>
      <c r="B269" s="79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3"/>
      <c r="B270" s="79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3"/>
      <c r="B271" s="79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3"/>
      <c r="B272" s="79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3"/>
      <c r="B273" s="79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3"/>
      <c r="B274" s="79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3"/>
      <c r="B275" s="79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3"/>
      <c r="B276" s="79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3"/>
      <c r="B277" s="79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3"/>
      <c r="B278" s="79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3"/>
      <c r="B279" s="78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3"/>
      <c r="B280" s="79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3"/>
      <c r="B281" s="79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3"/>
      <c r="B282" s="79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3"/>
      <c r="B283" s="79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3"/>
      <c r="B284" s="79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3"/>
      <c r="B285" s="79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3"/>
      <c r="B286" s="79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3"/>
      <c r="B287" s="79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3"/>
      <c r="B288" s="79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3"/>
      <c r="B289" s="79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3"/>
      <c r="B290" s="79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3"/>
      <c r="B291" s="79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3"/>
      <c r="B292" s="79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3"/>
      <c r="B293" s="79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3"/>
      <c r="B294" s="79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3"/>
      <c r="B295" s="79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3"/>
      <c r="B296" s="79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3"/>
      <c r="B297" s="79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3"/>
      <c r="B298" s="79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2"/>
      <c r="B300" s="78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3"/>
      <c r="B301" s="79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3"/>
      <c r="B302" s="79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3"/>
      <c r="B303" s="79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3"/>
      <c r="B304" s="79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3"/>
      <c r="B305" s="79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3"/>
      <c r="B306" s="79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3"/>
      <c r="B307" s="79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3"/>
      <c r="B308" s="79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3"/>
      <c r="B309" s="79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3"/>
      <c r="B310" s="79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3"/>
      <c r="B311" s="79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3"/>
      <c r="B312" s="79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3"/>
      <c r="B313" s="79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3"/>
      <c r="B314" s="79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3"/>
      <c r="B315" s="79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3"/>
      <c r="B316" s="79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3"/>
      <c r="B317" s="79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3"/>
      <c r="B318" s="78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3"/>
      <c r="B319" s="79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3"/>
      <c r="B320" s="79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3"/>
      <c r="B321" s="79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3"/>
      <c r="B322" s="79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3"/>
      <c r="B323" s="79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3"/>
      <c r="B324" s="79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3"/>
      <c r="B325" s="79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3"/>
      <c r="B326" s="79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3"/>
      <c r="B327" s="79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3"/>
      <c r="B328" s="79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3"/>
      <c r="B329" s="79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3"/>
      <c r="B330" s="79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3"/>
      <c r="B331" s="79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3"/>
      <c r="B332" s="79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3"/>
      <c r="B333" s="79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3"/>
      <c r="B334" s="79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3"/>
      <c r="B336" s="78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3"/>
      <c r="B337" s="79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3"/>
      <c r="B338" s="79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3"/>
      <c r="B339" s="79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3"/>
      <c r="B340" s="79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3"/>
      <c r="B341" s="79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3"/>
      <c r="B342" s="79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3"/>
      <c r="B343" s="79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3"/>
      <c r="B344" s="79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3"/>
      <c r="B345" s="79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3"/>
      <c r="B346" s="79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3"/>
      <c r="B347" s="79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3"/>
      <c r="B348" s="79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3"/>
      <c r="B349" s="79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3"/>
      <c r="B350" s="79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3"/>
      <c r="B351" s="79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3"/>
      <c r="B352" s="79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3"/>
      <c r="B353" s="79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3"/>
      <c r="B354" s="79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2"/>
      <c r="B356" s="78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3"/>
      <c r="B357" s="79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3"/>
      <c r="B358" s="79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3"/>
      <c r="B359" s="79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3"/>
      <c r="B360" s="79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3"/>
      <c r="B361" s="79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3"/>
      <c r="B362" s="79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3"/>
      <c r="B363" s="79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3"/>
      <c r="B364" s="79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3"/>
      <c r="B365" s="78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3"/>
      <c r="B366" s="79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3"/>
      <c r="B367" s="79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3"/>
      <c r="B368" s="79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3"/>
      <c r="B369" s="79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3"/>
      <c r="B370" s="79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3"/>
      <c r="B371" s="79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3"/>
      <c r="B372" s="79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3"/>
      <c r="B373" s="79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3"/>
      <c r="B374" s="79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3"/>
      <c r="B375" s="79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3"/>
      <c r="B376" s="79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79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0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2"/>
      <c r="B380" s="87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3"/>
      <c r="B381" s="88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3"/>
      <c r="B382" s="88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3"/>
      <c r="B383" s="88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3"/>
      <c r="B384" s="88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3"/>
      <c r="B385" s="88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3"/>
      <c r="B386" s="88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3"/>
      <c r="B387" s="88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3"/>
      <c r="B388" s="88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3"/>
      <c r="B389" s="88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3"/>
      <c r="B390" s="78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3"/>
      <c r="B391" s="79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3"/>
      <c r="B392" s="79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3"/>
      <c r="B393" s="79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3"/>
      <c r="B394" s="79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3"/>
      <c r="B395" s="79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3"/>
      <c r="B396" s="79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7"/>
      <c r="B398" s="89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7"/>
      <c r="B399" s="90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7"/>
      <c r="B400" s="90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7"/>
      <c r="B401" s="90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7"/>
      <c r="B402" s="90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7"/>
      <c r="B403" s="90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7"/>
      <c r="B404" s="90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7"/>
      <c r="B405" s="90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7"/>
      <c r="B406" s="90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7"/>
      <c r="B407" s="90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7"/>
      <c r="B408" s="78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7"/>
      <c r="B409" s="79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7"/>
      <c r="B410" s="79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7"/>
      <c r="B411" s="79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7"/>
      <c r="B412" s="79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7"/>
      <c r="B413" s="79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7"/>
      <c r="B414" s="79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7"/>
      <c r="B415" s="79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7"/>
      <c r="B416" s="79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7"/>
      <c r="B417" s="80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7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26"/>
  <sheetViews>
    <sheetView workbookViewId="0">
      <selection sqref="A1:XFD1048576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33.7109375" style="56" customWidth="1"/>
    <col min="5" max="7" width="12.7109375" style="56" customWidth="1"/>
    <col min="8" max="15" width="10.7109375" style="56" customWidth="1"/>
    <col min="16" max="16384" width="9.140625" style="56"/>
  </cols>
  <sheetData>
    <row r="3" spans="1:15" ht="18" customHeight="1" x14ac:dyDescent="0.25">
      <c r="A3" s="98" t="s">
        <v>95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</row>
    <row r="4" spans="1:15" ht="90" customHeight="1" x14ac:dyDescent="0.25">
      <c r="A4" s="99" t="s">
        <v>1</v>
      </c>
      <c r="B4" s="87" t="s">
        <v>2</v>
      </c>
      <c r="C4" s="87" t="s">
        <v>3</v>
      </c>
      <c r="D4" s="102" t="s">
        <v>4</v>
      </c>
      <c r="E4" s="87" t="s">
        <v>98</v>
      </c>
      <c r="F4" s="87" t="s">
        <v>97</v>
      </c>
      <c r="G4" s="87" t="s">
        <v>96</v>
      </c>
      <c r="H4" s="94" t="s">
        <v>113</v>
      </c>
      <c r="I4" s="94"/>
      <c r="J4" s="94" t="s">
        <v>114</v>
      </c>
      <c r="K4" s="94"/>
      <c r="L4" s="94" t="s">
        <v>94</v>
      </c>
      <c r="M4" s="94"/>
      <c r="N4" s="94" t="s">
        <v>115</v>
      </c>
      <c r="O4" s="94"/>
    </row>
    <row r="5" spans="1:15" ht="15.75" x14ac:dyDescent="0.25">
      <c r="A5" s="100"/>
      <c r="B5" s="101"/>
      <c r="C5" s="101"/>
      <c r="D5" s="103"/>
      <c r="E5" s="101"/>
      <c r="F5" s="101"/>
      <c r="G5" s="101"/>
      <c r="H5" s="57" t="s">
        <v>101</v>
      </c>
      <c r="I5" s="57" t="s">
        <v>102</v>
      </c>
      <c r="J5" s="57" t="s">
        <v>101</v>
      </c>
      <c r="K5" s="57" t="s">
        <v>102</v>
      </c>
      <c r="L5" s="57" t="s">
        <v>101</v>
      </c>
      <c r="M5" s="57" t="s">
        <v>102</v>
      </c>
      <c r="N5" s="57" t="s">
        <v>101</v>
      </c>
      <c r="O5" s="57" t="s">
        <v>102</v>
      </c>
    </row>
    <row r="6" spans="1:15" ht="18" customHeight="1" x14ac:dyDescent="0.25">
      <c r="A6" s="104" t="s">
        <v>111</v>
      </c>
      <c r="B6" s="58" t="s">
        <v>103</v>
      </c>
      <c r="C6" s="61" t="s">
        <v>41</v>
      </c>
      <c r="D6" s="62" t="s">
        <v>47</v>
      </c>
      <c r="E6" s="74" t="s">
        <v>100</v>
      </c>
      <c r="F6" s="66">
        <v>4</v>
      </c>
      <c r="G6" s="67"/>
      <c r="H6" s="63">
        <v>300</v>
      </c>
      <c r="I6" s="63">
        <f>H6/1.95583</f>
        <v>153.38756435886555</v>
      </c>
      <c r="J6" s="63">
        <f>F6*H6</f>
        <v>1200</v>
      </c>
      <c r="K6" s="63">
        <f>F6*I6</f>
        <v>613.55025743546219</v>
      </c>
      <c r="L6" s="95"/>
      <c r="M6" s="95"/>
      <c r="N6" s="95"/>
      <c r="O6" s="95"/>
    </row>
    <row r="7" spans="1:15" ht="18" customHeight="1" x14ac:dyDescent="0.25">
      <c r="A7" s="104"/>
      <c r="B7" s="59"/>
      <c r="C7" s="61" t="s">
        <v>41</v>
      </c>
      <c r="D7" s="62" t="s">
        <v>105</v>
      </c>
      <c r="E7" s="75" t="s">
        <v>100</v>
      </c>
      <c r="F7" s="66">
        <v>5</v>
      </c>
      <c r="G7" s="67"/>
      <c r="H7" s="63">
        <v>220</v>
      </c>
      <c r="I7" s="63">
        <f t="shared" ref="I7:I24" si="0">H7/1.95583</f>
        <v>112.48421386316807</v>
      </c>
      <c r="J7" s="63">
        <f t="shared" ref="J7:J10" si="1">F7*H7</f>
        <v>1100</v>
      </c>
      <c r="K7" s="63">
        <f t="shared" ref="K7:K10" si="2">F7*I7</f>
        <v>562.42106931584033</v>
      </c>
      <c r="L7" s="95"/>
      <c r="M7" s="95"/>
      <c r="N7" s="95"/>
      <c r="O7" s="95"/>
    </row>
    <row r="8" spans="1:15" ht="18" customHeight="1" x14ac:dyDescent="0.25">
      <c r="A8" s="104"/>
      <c r="B8" s="59"/>
      <c r="C8" s="61" t="s">
        <v>41</v>
      </c>
      <c r="D8" s="62" t="s">
        <v>43</v>
      </c>
      <c r="E8" s="75" t="s">
        <v>100</v>
      </c>
      <c r="F8" s="66">
        <v>2</v>
      </c>
      <c r="G8" s="67"/>
      <c r="H8" s="63">
        <v>210</v>
      </c>
      <c r="I8" s="63">
        <f t="shared" si="0"/>
        <v>107.37129505120589</v>
      </c>
      <c r="J8" s="63">
        <f t="shared" si="1"/>
        <v>420</v>
      </c>
      <c r="K8" s="63">
        <f t="shared" si="2"/>
        <v>214.74259010241178</v>
      </c>
      <c r="L8" s="95"/>
      <c r="M8" s="95"/>
      <c r="N8" s="95"/>
      <c r="O8" s="95"/>
    </row>
    <row r="9" spans="1:15" ht="18" customHeight="1" x14ac:dyDescent="0.25">
      <c r="A9" s="104"/>
      <c r="B9" s="59"/>
      <c r="C9" s="61" t="s">
        <v>41</v>
      </c>
      <c r="D9" s="62" t="s">
        <v>27</v>
      </c>
      <c r="E9" s="75" t="s">
        <v>100</v>
      </c>
      <c r="F9" s="66">
        <v>55</v>
      </c>
      <c r="G9" s="67"/>
      <c r="H9" s="63">
        <v>190</v>
      </c>
      <c r="I9" s="63">
        <f t="shared" si="0"/>
        <v>97.145457427281514</v>
      </c>
      <c r="J9" s="63">
        <f t="shared" si="1"/>
        <v>10450</v>
      </c>
      <c r="K9" s="63">
        <f t="shared" si="2"/>
        <v>5343.0001585004829</v>
      </c>
      <c r="L9" s="95"/>
      <c r="M9" s="95"/>
      <c r="N9" s="95"/>
      <c r="O9" s="95"/>
    </row>
    <row r="10" spans="1:15" ht="18" customHeight="1" x14ac:dyDescent="0.25">
      <c r="A10" s="104"/>
      <c r="B10" s="59"/>
      <c r="C10" s="61" t="s">
        <v>41</v>
      </c>
      <c r="D10" s="62" t="s">
        <v>29</v>
      </c>
      <c r="E10" s="75" t="s">
        <v>100</v>
      </c>
      <c r="F10" s="66">
        <v>4</v>
      </c>
      <c r="G10" s="67"/>
      <c r="H10" s="63">
        <v>150</v>
      </c>
      <c r="I10" s="63">
        <f t="shared" si="0"/>
        <v>76.693782179432773</v>
      </c>
      <c r="J10" s="63">
        <f t="shared" si="1"/>
        <v>600</v>
      </c>
      <c r="K10" s="63">
        <f t="shared" si="2"/>
        <v>306.77512871773109</v>
      </c>
      <c r="L10" s="95"/>
      <c r="M10" s="95"/>
      <c r="N10" s="95"/>
      <c r="O10" s="95"/>
    </row>
    <row r="11" spans="1:15" ht="18" customHeight="1" x14ac:dyDescent="0.25">
      <c r="A11" s="104"/>
      <c r="B11" s="59"/>
      <c r="C11" s="61" t="s">
        <v>41</v>
      </c>
      <c r="D11" s="62" t="s">
        <v>45</v>
      </c>
      <c r="E11" s="74" t="s">
        <v>99</v>
      </c>
      <c r="F11" s="66">
        <v>10</v>
      </c>
      <c r="G11" s="67">
        <v>17</v>
      </c>
      <c r="H11" s="63">
        <v>51</v>
      </c>
      <c r="I11" s="63">
        <f t="shared" si="0"/>
        <v>26.075885941007144</v>
      </c>
      <c r="J11" s="63">
        <f>G11*H11</f>
        <v>867</v>
      </c>
      <c r="K11" s="63">
        <f>G11*I11</f>
        <v>443.29006099712143</v>
      </c>
      <c r="L11" s="95"/>
      <c r="M11" s="95"/>
      <c r="N11" s="95"/>
      <c r="O11" s="95"/>
    </row>
    <row r="12" spans="1:15" ht="18" customHeight="1" x14ac:dyDescent="0.25">
      <c r="A12" s="104"/>
      <c r="B12" s="59"/>
      <c r="C12" s="61" t="s">
        <v>41</v>
      </c>
      <c r="D12" s="62" t="s">
        <v>46</v>
      </c>
      <c r="E12" s="75" t="s">
        <v>100</v>
      </c>
      <c r="F12" s="66">
        <v>51</v>
      </c>
      <c r="G12" s="67"/>
      <c r="H12" s="63">
        <v>120</v>
      </c>
      <c r="I12" s="63">
        <f t="shared" si="0"/>
        <v>61.355025743546221</v>
      </c>
      <c r="J12" s="63">
        <f>F12*H12</f>
        <v>6120</v>
      </c>
      <c r="K12" s="63">
        <f>F12*I12</f>
        <v>3129.1063129208574</v>
      </c>
      <c r="L12" s="95"/>
      <c r="M12" s="95"/>
      <c r="N12" s="95"/>
      <c r="O12" s="95"/>
    </row>
    <row r="13" spans="1:15" ht="18" customHeight="1" x14ac:dyDescent="0.25">
      <c r="A13" s="104"/>
      <c r="B13" s="59"/>
      <c r="C13" s="61" t="s">
        <v>41</v>
      </c>
      <c r="D13" s="62" t="s">
        <v>12</v>
      </c>
      <c r="E13" s="75" t="s">
        <v>99</v>
      </c>
      <c r="F13" s="66">
        <v>43</v>
      </c>
      <c r="G13" s="67">
        <v>72</v>
      </c>
      <c r="H13" s="63">
        <v>51</v>
      </c>
      <c r="I13" s="63">
        <f t="shared" si="0"/>
        <v>26.075885941007144</v>
      </c>
      <c r="J13" s="63">
        <f t="shared" ref="J13:J14" si="3">G13*H13</f>
        <v>3672</v>
      </c>
      <c r="K13" s="63">
        <f t="shared" ref="K13:K14" si="4">G13*I13</f>
        <v>1877.4637877525142</v>
      </c>
      <c r="L13" s="95"/>
      <c r="M13" s="95"/>
      <c r="N13" s="95"/>
      <c r="O13" s="95"/>
    </row>
    <row r="14" spans="1:15" ht="18" customHeight="1" x14ac:dyDescent="0.25">
      <c r="A14" s="104"/>
      <c r="B14" s="59"/>
      <c r="C14" s="61" t="s">
        <v>41</v>
      </c>
      <c r="D14" s="62" t="s">
        <v>14</v>
      </c>
      <c r="E14" s="75" t="s">
        <v>99</v>
      </c>
      <c r="F14" s="66">
        <v>40</v>
      </c>
      <c r="G14" s="67">
        <v>73</v>
      </c>
      <c r="H14" s="63">
        <v>51</v>
      </c>
      <c r="I14" s="63">
        <f t="shared" si="0"/>
        <v>26.075885941007144</v>
      </c>
      <c r="J14" s="63">
        <f t="shared" si="3"/>
        <v>3723</v>
      </c>
      <c r="K14" s="63">
        <f t="shared" si="4"/>
        <v>1903.5396736935215</v>
      </c>
      <c r="L14" s="95"/>
      <c r="M14" s="95"/>
      <c r="N14" s="95"/>
      <c r="O14" s="95"/>
    </row>
    <row r="15" spans="1:15" ht="18" customHeight="1" x14ac:dyDescent="0.25">
      <c r="A15" s="104"/>
      <c r="B15" s="59"/>
      <c r="C15" s="61" t="s">
        <v>33</v>
      </c>
      <c r="D15" s="62" t="s">
        <v>46</v>
      </c>
      <c r="E15" s="75" t="s">
        <v>100</v>
      </c>
      <c r="F15" s="66">
        <v>1</v>
      </c>
      <c r="G15" s="67"/>
      <c r="H15" s="63">
        <v>100</v>
      </c>
      <c r="I15" s="63">
        <f t="shared" si="0"/>
        <v>51.129188119621851</v>
      </c>
      <c r="J15" s="63">
        <f>F15*H15</f>
        <v>100</v>
      </c>
      <c r="K15" s="63">
        <f>F15*I15</f>
        <v>51.129188119621851</v>
      </c>
      <c r="L15" s="95"/>
      <c r="M15" s="95"/>
      <c r="N15" s="95"/>
      <c r="O15" s="95"/>
    </row>
    <row r="16" spans="1:15" ht="18" customHeight="1" x14ac:dyDescent="0.25">
      <c r="A16" s="104"/>
      <c r="B16" s="59"/>
      <c r="C16" s="61" t="s">
        <v>33</v>
      </c>
      <c r="D16" s="62" t="s">
        <v>12</v>
      </c>
      <c r="E16" s="75" t="s">
        <v>99</v>
      </c>
      <c r="F16" s="66">
        <v>1</v>
      </c>
      <c r="G16" s="67">
        <v>2</v>
      </c>
      <c r="H16" s="63">
        <v>51</v>
      </c>
      <c r="I16" s="63">
        <f t="shared" si="0"/>
        <v>26.075885941007144</v>
      </c>
      <c r="J16" s="63">
        <f t="shared" ref="J16:J17" si="5">G16*H16</f>
        <v>102</v>
      </c>
      <c r="K16" s="63">
        <f t="shared" ref="K16:K17" si="6">G16*I16</f>
        <v>52.151771882014287</v>
      </c>
      <c r="L16" s="95"/>
      <c r="M16" s="95"/>
      <c r="N16" s="95"/>
      <c r="O16" s="95"/>
    </row>
    <row r="17" spans="1:15" ht="18" customHeight="1" x14ac:dyDescent="0.25">
      <c r="A17" s="104"/>
      <c r="B17" s="59"/>
      <c r="C17" s="61" t="s">
        <v>33</v>
      </c>
      <c r="D17" s="62" t="s">
        <v>14</v>
      </c>
      <c r="E17" s="75" t="s">
        <v>99</v>
      </c>
      <c r="F17" s="66">
        <v>1</v>
      </c>
      <c r="G17" s="67">
        <v>2</v>
      </c>
      <c r="H17" s="63">
        <v>51</v>
      </c>
      <c r="I17" s="63">
        <f t="shared" si="0"/>
        <v>26.075885941007144</v>
      </c>
      <c r="J17" s="63">
        <f t="shared" si="5"/>
        <v>102</v>
      </c>
      <c r="K17" s="63">
        <f t="shared" si="6"/>
        <v>52.151771882014287</v>
      </c>
      <c r="L17" s="95"/>
      <c r="M17" s="95"/>
      <c r="N17" s="95"/>
      <c r="O17" s="95"/>
    </row>
    <row r="18" spans="1:15" ht="18" customHeight="1" x14ac:dyDescent="0.25">
      <c r="A18" s="104"/>
      <c r="B18" s="59"/>
      <c r="C18" s="61" t="s">
        <v>21</v>
      </c>
      <c r="D18" s="62" t="s">
        <v>44</v>
      </c>
      <c r="E18" s="75" t="s">
        <v>100</v>
      </c>
      <c r="F18" s="66">
        <v>1</v>
      </c>
      <c r="G18" s="67"/>
      <c r="H18" s="63">
        <v>150</v>
      </c>
      <c r="I18" s="63">
        <f t="shared" si="0"/>
        <v>76.693782179432773</v>
      </c>
      <c r="J18" s="63">
        <f t="shared" ref="J18:J20" si="7">F18*H18</f>
        <v>150</v>
      </c>
      <c r="K18" s="63">
        <f t="shared" ref="K18:K20" si="8">F18*I18</f>
        <v>76.693782179432773</v>
      </c>
      <c r="L18" s="95"/>
      <c r="M18" s="95"/>
      <c r="N18" s="95"/>
      <c r="O18" s="95"/>
    </row>
    <row r="19" spans="1:15" ht="18" customHeight="1" x14ac:dyDescent="0.25">
      <c r="A19" s="104"/>
      <c r="B19" s="59"/>
      <c r="C19" s="61" t="s">
        <v>21</v>
      </c>
      <c r="D19" s="62" t="s">
        <v>27</v>
      </c>
      <c r="E19" s="75" t="s">
        <v>100</v>
      </c>
      <c r="F19" s="66">
        <v>4</v>
      </c>
      <c r="G19" s="67"/>
      <c r="H19" s="63">
        <v>150</v>
      </c>
      <c r="I19" s="63">
        <f t="shared" si="0"/>
        <v>76.693782179432773</v>
      </c>
      <c r="J19" s="63">
        <f t="shared" si="7"/>
        <v>600</v>
      </c>
      <c r="K19" s="63">
        <f t="shared" si="8"/>
        <v>306.77512871773109</v>
      </c>
      <c r="L19" s="95"/>
      <c r="M19" s="95"/>
      <c r="N19" s="95"/>
      <c r="O19" s="95"/>
    </row>
    <row r="20" spans="1:15" ht="18" customHeight="1" x14ac:dyDescent="0.25">
      <c r="A20" s="104"/>
      <c r="B20" s="59"/>
      <c r="C20" s="61" t="s">
        <v>21</v>
      </c>
      <c r="D20" s="62" t="s">
        <v>29</v>
      </c>
      <c r="E20" s="75" t="s">
        <v>100</v>
      </c>
      <c r="F20" s="66">
        <v>1</v>
      </c>
      <c r="G20" s="67"/>
      <c r="H20" s="63">
        <v>120</v>
      </c>
      <c r="I20" s="63">
        <f t="shared" si="0"/>
        <v>61.355025743546221</v>
      </c>
      <c r="J20" s="63">
        <f t="shared" si="7"/>
        <v>120</v>
      </c>
      <c r="K20" s="63">
        <f t="shared" si="8"/>
        <v>61.355025743546221</v>
      </c>
      <c r="L20" s="95"/>
      <c r="M20" s="95"/>
      <c r="N20" s="95"/>
      <c r="O20" s="95"/>
    </row>
    <row r="21" spans="1:15" ht="18" customHeight="1" x14ac:dyDescent="0.25">
      <c r="A21" s="104"/>
      <c r="B21" s="59"/>
      <c r="C21" s="61" t="s">
        <v>21</v>
      </c>
      <c r="D21" s="62" t="s">
        <v>45</v>
      </c>
      <c r="E21" s="75" t="s">
        <v>99</v>
      </c>
      <c r="F21" s="66">
        <v>2</v>
      </c>
      <c r="G21" s="67">
        <v>3</v>
      </c>
      <c r="H21" s="63">
        <v>51</v>
      </c>
      <c r="I21" s="63">
        <f t="shared" si="0"/>
        <v>26.075885941007144</v>
      </c>
      <c r="J21" s="63">
        <f>G21*H21</f>
        <v>153</v>
      </c>
      <c r="K21" s="63">
        <f>G21*I21</f>
        <v>78.227657823021431</v>
      </c>
      <c r="L21" s="95"/>
      <c r="M21" s="95"/>
      <c r="N21" s="95"/>
      <c r="O21" s="95"/>
    </row>
    <row r="22" spans="1:15" ht="18" customHeight="1" x14ac:dyDescent="0.25">
      <c r="A22" s="104"/>
      <c r="B22" s="59"/>
      <c r="C22" s="61" t="s">
        <v>21</v>
      </c>
      <c r="D22" s="62" t="s">
        <v>46</v>
      </c>
      <c r="E22" s="75" t="s">
        <v>100</v>
      </c>
      <c r="F22" s="66">
        <v>17</v>
      </c>
      <c r="G22" s="67"/>
      <c r="H22" s="63">
        <v>100</v>
      </c>
      <c r="I22" s="63">
        <f t="shared" si="0"/>
        <v>51.129188119621851</v>
      </c>
      <c r="J22" s="63">
        <f>F22*H22</f>
        <v>1700</v>
      </c>
      <c r="K22" s="63">
        <f>F22*I22</f>
        <v>869.19619803357148</v>
      </c>
      <c r="L22" s="95"/>
      <c r="M22" s="95"/>
      <c r="N22" s="95"/>
      <c r="O22" s="95"/>
    </row>
    <row r="23" spans="1:15" ht="18" customHeight="1" x14ac:dyDescent="0.25">
      <c r="A23" s="104"/>
      <c r="B23" s="59"/>
      <c r="C23" s="61" t="s">
        <v>21</v>
      </c>
      <c r="D23" s="62" t="s">
        <v>12</v>
      </c>
      <c r="E23" s="75" t="s">
        <v>99</v>
      </c>
      <c r="F23" s="66">
        <v>14</v>
      </c>
      <c r="G23" s="67">
        <v>23</v>
      </c>
      <c r="H23" s="63">
        <v>51</v>
      </c>
      <c r="I23" s="63">
        <f t="shared" si="0"/>
        <v>26.075885941007144</v>
      </c>
      <c r="J23" s="63">
        <f t="shared" ref="J23:J24" si="9">G23*H23</f>
        <v>1173</v>
      </c>
      <c r="K23" s="63">
        <f t="shared" ref="K23:K24" si="10">G23*I23</f>
        <v>599.74537664316426</v>
      </c>
      <c r="L23" s="95"/>
      <c r="M23" s="95"/>
      <c r="N23" s="95"/>
      <c r="O23" s="95"/>
    </row>
    <row r="24" spans="1:15" ht="18" customHeight="1" x14ac:dyDescent="0.25">
      <c r="A24" s="104"/>
      <c r="B24" s="59"/>
      <c r="C24" s="61" t="s">
        <v>21</v>
      </c>
      <c r="D24" s="62" t="s">
        <v>14</v>
      </c>
      <c r="E24" s="75" t="s">
        <v>99</v>
      </c>
      <c r="F24" s="66">
        <v>7</v>
      </c>
      <c r="G24" s="67">
        <v>13</v>
      </c>
      <c r="H24" s="63">
        <v>51</v>
      </c>
      <c r="I24" s="63">
        <f t="shared" si="0"/>
        <v>26.075885941007144</v>
      </c>
      <c r="J24" s="63">
        <f t="shared" si="9"/>
        <v>663</v>
      </c>
      <c r="K24" s="63">
        <f t="shared" si="10"/>
        <v>338.98651723309285</v>
      </c>
      <c r="L24" s="95"/>
      <c r="M24" s="95"/>
      <c r="N24" s="95"/>
      <c r="O24" s="95"/>
    </row>
    <row r="25" spans="1:15" ht="18" customHeight="1" x14ac:dyDescent="0.25">
      <c r="A25" s="104"/>
      <c r="B25" s="68"/>
      <c r="C25" s="96" t="s">
        <v>104</v>
      </c>
      <c r="D25" s="97"/>
      <c r="E25" s="60"/>
      <c r="F25" s="64">
        <f>SUM(F6:F24)</f>
        <v>263</v>
      </c>
      <c r="G25" s="70">
        <f>SUM(G6:G24)</f>
        <v>205</v>
      </c>
      <c r="H25" s="64"/>
      <c r="I25" s="64"/>
      <c r="J25" s="65">
        <f>SUM(J6:J24)</f>
        <v>33015</v>
      </c>
      <c r="K25" s="65">
        <f>SUM(K6:K24)</f>
        <v>16880.301457693149</v>
      </c>
      <c r="L25" s="95"/>
      <c r="M25" s="95"/>
      <c r="N25" s="95"/>
      <c r="O25" s="95"/>
    </row>
    <row r="26" spans="1:15" ht="18" customHeight="1" x14ac:dyDescent="0.25">
      <c r="A26" s="104"/>
      <c r="B26" s="69"/>
      <c r="C26" s="91" t="s">
        <v>112</v>
      </c>
      <c r="D26" s="92"/>
      <c r="E26" s="93"/>
      <c r="F26" s="71">
        <f>F25</f>
        <v>263</v>
      </c>
      <c r="G26" s="72">
        <f>G25</f>
        <v>205</v>
      </c>
      <c r="H26" s="71"/>
      <c r="I26" s="71"/>
      <c r="J26" s="73">
        <f>J25</f>
        <v>33015</v>
      </c>
      <c r="K26" s="73">
        <f>K25</f>
        <v>16880.301457693149</v>
      </c>
      <c r="L26" s="73">
        <f>J26*0.05</f>
        <v>1650.75</v>
      </c>
      <c r="M26" s="73">
        <f>K26*0.05</f>
        <v>844.01507288465746</v>
      </c>
      <c r="N26" s="73">
        <v>330</v>
      </c>
      <c r="O26" s="73">
        <v>169</v>
      </c>
    </row>
  </sheetData>
  <autoFilter ref="A4:M26">
    <filterColumn colId="7" showButton="0"/>
    <filterColumn colId="9" showButton="0"/>
    <filterColumn colId="11" showButton="0"/>
  </autoFilter>
  <mergeCells count="19">
    <mergeCell ref="N4:O4"/>
    <mergeCell ref="N6:N25"/>
    <mergeCell ref="O6:O25"/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C26:E26"/>
    <mergeCell ref="A6:A26"/>
    <mergeCell ref="L4:M4"/>
    <mergeCell ref="L6:L25"/>
    <mergeCell ref="M6:M25"/>
    <mergeCell ref="C25:D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6"/>
  <sheetViews>
    <sheetView tabSelected="1" workbookViewId="0">
      <selection activeCell="H4" sqref="H4:I4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33.7109375" style="56" customWidth="1"/>
    <col min="5" max="7" width="12.7109375" style="56" customWidth="1"/>
    <col min="8" max="11" width="10.7109375" style="56" customWidth="1"/>
    <col min="12" max="16384" width="9.140625" style="56"/>
  </cols>
  <sheetData>
    <row r="3" spans="1:11" ht="18" customHeight="1" x14ac:dyDescent="0.25">
      <c r="A3" s="98" t="s">
        <v>106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90" customHeight="1" x14ac:dyDescent="0.25">
      <c r="A4" s="99" t="s">
        <v>1</v>
      </c>
      <c r="B4" s="87" t="s">
        <v>2</v>
      </c>
      <c r="C4" s="87" t="s">
        <v>3</v>
      </c>
      <c r="D4" s="102" t="s">
        <v>4</v>
      </c>
      <c r="E4" s="87" t="s">
        <v>98</v>
      </c>
      <c r="F4" s="87" t="s">
        <v>97</v>
      </c>
      <c r="G4" s="87" t="s">
        <v>96</v>
      </c>
      <c r="H4" s="94" t="s">
        <v>124</v>
      </c>
      <c r="I4" s="94"/>
      <c r="J4" s="94" t="s">
        <v>114</v>
      </c>
      <c r="K4" s="94"/>
    </row>
    <row r="5" spans="1:11" ht="15.75" x14ac:dyDescent="0.25">
      <c r="A5" s="100"/>
      <c r="B5" s="101"/>
      <c r="C5" s="101"/>
      <c r="D5" s="103"/>
      <c r="E5" s="101"/>
      <c r="F5" s="101"/>
      <c r="G5" s="101"/>
      <c r="H5" s="57" t="s">
        <v>101</v>
      </c>
      <c r="I5" s="57" t="s">
        <v>102</v>
      </c>
      <c r="J5" s="57" t="s">
        <v>101</v>
      </c>
      <c r="K5" s="57" t="s">
        <v>102</v>
      </c>
    </row>
    <row r="6" spans="1:11" ht="18" customHeight="1" x14ac:dyDescent="0.25">
      <c r="A6" s="104" t="s">
        <v>111</v>
      </c>
      <c r="B6" s="58" t="s">
        <v>103</v>
      </c>
      <c r="C6" s="61" t="s">
        <v>41</v>
      </c>
      <c r="D6" s="62" t="s">
        <v>47</v>
      </c>
      <c r="E6" s="76" t="s">
        <v>100</v>
      </c>
      <c r="F6" s="66">
        <v>4</v>
      </c>
      <c r="G6" s="67"/>
      <c r="H6" s="63"/>
      <c r="I6" s="63">
        <f>H6/1.95583</f>
        <v>0</v>
      </c>
      <c r="J6" s="63">
        <f>F6*H6</f>
        <v>0</v>
      </c>
      <c r="K6" s="63">
        <f>F6*I6</f>
        <v>0</v>
      </c>
    </row>
    <row r="7" spans="1:11" ht="18" customHeight="1" x14ac:dyDescent="0.25">
      <c r="A7" s="104"/>
      <c r="B7" s="59"/>
      <c r="C7" s="61" t="s">
        <v>41</v>
      </c>
      <c r="D7" s="62" t="s">
        <v>105</v>
      </c>
      <c r="E7" s="76" t="s">
        <v>100</v>
      </c>
      <c r="F7" s="66">
        <v>5</v>
      </c>
      <c r="G7" s="67"/>
      <c r="H7" s="63"/>
      <c r="I7" s="63">
        <f t="shared" ref="I7:I24" si="0">H7/1.95583</f>
        <v>0</v>
      </c>
      <c r="J7" s="63">
        <f t="shared" ref="J7:J10" si="1">F7*H7</f>
        <v>0</v>
      </c>
      <c r="K7" s="63">
        <f t="shared" ref="K7:K10" si="2">F7*I7</f>
        <v>0</v>
      </c>
    </row>
    <row r="8" spans="1:11" ht="18" customHeight="1" x14ac:dyDescent="0.25">
      <c r="A8" s="104"/>
      <c r="B8" s="59"/>
      <c r="C8" s="61" t="s">
        <v>41</v>
      </c>
      <c r="D8" s="62" t="s">
        <v>43</v>
      </c>
      <c r="E8" s="76" t="s">
        <v>100</v>
      </c>
      <c r="F8" s="66">
        <v>2</v>
      </c>
      <c r="G8" s="67"/>
      <c r="H8" s="63"/>
      <c r="I8" s="63">
        <f t="shared" si="0"/>
        <v>0</v>
      </c>
      <c r="J8" s="63">
        <f t="shared" si="1"/>
        <v>0</v>
      </c>
      <c r="K8" s="63">
        <f t="shared" si="2"/>
        <v>0</v>
      </c>
    </row>
    <row r="9" spans="1:11" ht="18" customHeight="1" x14ac:dyDescent="0.25">
      <c r="A9" s="104"/>
      <c r="B9" s="59"/>
      <c r="C9" s="61" t="s">
        <v>41</v>
      </c>
      <c r="D9" s="62" t="s">
        <v>27</v>
      </c>
      <c r="E9" s="76" t="s">
        <v>100</v>
      </c>
      <c r="F9" s="66">
        <v>55</v>
      </c>
      <c r="G9" s="67"/>
      <c r="H9" s="63"/>
      <c r="I9" s="63">
        <f t="shared" si="0"/>
        <v>0</v>
      </c>
      <c r="J9" s="63">
        <f t="shared" si="1"/>
        <v>0</v>
      </c>
      <c r="K9" s="63">
        <f t="shared" si="2"/>
        <v>0</v>
      </c>
    </row>
    <row r="10" spans="1:11" ht="18" customHeight="1" x14ac:dyDescent="0.25">
      <c r="A10" s="104"/>
      <c r="B10" s="59"/>
      <c r="C10" s="61" t="s">
        <v>41</v>
      </c>
      <c r="D10" s="62" t="s">
        <v>29</v>
      </c>
      <c r="E10" s="76" t="s">
        <v>100</v>
      </c>
      <c r="F10" s="66">
        <v>4</v>
      </c>
      <c r="G10" s="67"/>
      <c r="H10" s="63"/>
      <c r="I10" s="63">
        <f t="shared" si="0"/>
        <v>0</v>
      </c>
      <c r="J10" s="63">
        <f t="shared" si="1"/>
        <v>0</v>
      </c>
      <c r="K10" s="63">
        <f t="shared" si="2"/>
        <v>0</v>
      </c>
    </row>
    <row r="11" spans="1:11" ht="18" customHeight="1" x14ac:dyDescent="0.25">
      <c r="A11" s="104"/>
      <c r="B11" s="59"/>
      <c r="C11" s="61" t="s">
        <v>41</v>
      </c>
      <c r="D11" s="62" t="s">
        <v>45</v>
      </c>
      <c r="E11" s="76" t="s">
        <v>99</v>
      </c>
      <c r="F11" s="66">
        <v>10</v>
      </c>
      <c r="G11" s="67">
        <v>17</v>
      </c>
      <c r="H11" s="63"/>
      <c r="I11" s="63">
        <f t="shared" si="0"/>
        <v>0</v>
      </c>
      <c r="J11" s="63">
        <f>G11*H11</f>
        <v>0</v>
      </c>
      <c r="K11" s="63">
        <f>G11*I11</f>
        <v>0</v>
      </c>
    </row>
    <row r="12" spans="1:11" ht="18" customHeight="1" x14ac:dyDescent="0.25">
      <c r="A12" s="104"/>
      <c r="B12" s="59"/>
      <c r="C12" s="61" t="s">
        <v>41</v>
      </c>
      <c r="D12" s="62" t="s">
        <v>46</v>
      </c>
      <c r="E12" s="76" t="s">
        <v>100</v>
      </c>
      <c r="F12" s="66">
        <v>51</v>
      </c>
      <c r="G12" s="67"/>
      <c r="H12" s="63"/>
      <c r="I12" s="63">
        <f t="shared" si="0"/>
        <v>0</v>
      </c>
      <c r="J12" s="63">
        <f>F12*H12</f>
        <v>0</v>
      </c>
      <c r="K12" s="63">
        <f>F12*I12</f>
        <v>0</v>
      </c>
    </row>
    <row r="13" spans="1:11" ht="18" customHeight="1" x14ac:dyDescent="0.25">
      <c r="A13" s="104"/>
      <c r="B13" s="59"/>
      <c r="C13" s="61" t="s">
        <v>41</v>
      </c>
      <c r="D13" s="62" t="s">
        <v>12</v>
      </c>
      <c r="E13" s="76" t="s">
        <v>99</v>
      </c>
      <c r="F13" s="66">
        <v>43</v>
      </c>
      <c r="G13" s="67">
        <v>72</v>
      </c>
      <c r="H13" s="63"/>
      <c r="I13" s="63">
        <f t="shared" si="0"/>
        <v>0</v>
      </c>
      <c r="J13" s="63">
        <f t="shared" ref="J13:J14" si="3">G13*H13</f>
        <v>0</v>
      </c>
      <c r="K13" s="63">
        <f t="shared" ref="K13:K14" si="4">G13*I13</f>
        <v>0</v>
      </c>
    </row>
    <row r="14" spans="1:11" ht="18" customHeight="1" x14ac:dyDescent="0.25">
      <c r="A14" s="104"/>
      <c r="B14" s="59"/>
      <c r="C14" s="61" t="s">
        <v>41</v>
      </c>
      <c r="D14" s="62" t="s">
        <v>14</v>
      </c>
      <c r="E14" s="76" t="s">
        <v>99</v>
      </c>
      <c r="F14" s="66">
        <v>40</v>
      </c>
      <c r="G14" s="67">
        <v>73</v>
      </c>
      <c r="H14" s="63"/>
      <c r="I14" s="63">
        <f t="shared" si="0"/>
        <v>0</v>
      </c>
      <c r="J14" s="63">
        <f t="shared" si="3"/>
        <v>0</v>
      </c>
      <c r="K14" s="63">
        <f t="shared" si="4"/>
        <v>0</v>
      </c>
    </row>
    <row r="15" spans="1:11" ht="18" customHeight="1" x14ac:dyDescent="0.25">
      <c r="A15" s="104"/>
      <c r="B15" s="59"/>
      <c r="C15" s="61" t="s">
        <v>33</v>
      </c>
      <c r="D15" s="62" t="s">
        <v>46</v>
      </c>
      <c r="E15" s="76" t="s">
        <v>100</v>
      </c>
      <c r="F15" s="66">
        <v>1</v>
      </c>
      <c r="G15" s="67"/>
      <c r="H15" s="63"/>
      <c r="I15" s="63">
        <f t="shared" si="0"/>
        <v>0</v>
      </c>
      <c r="J15" s="63">
        <f>F15*H15</f>
        <v>0</v>
      </c>
      <c r="K15" s="63">
        <f>F15*I15</f>
        <v>0</v>
      </c>
    </row>
    <row r="16" spans="1:11" ht="18" customHeight="1" x14ac:dyDescent="0.25">
      <c r="A16" s="104"/>
      <c r="B16" s="59"/>
      <c r="C16" s="61" t="s">
        <v>33</v>
      </c>
      <c r="D16" s="62" t="s">
        <v>12</v>
      </c>
      <c r="E16" s="76" t="s">
        <v>99</v>
      </c>
      <c r="F16" s="66">
        <v>1</v>
      </c>
      <c r="G16" s="67">
        <v>2</v>
      </c>
      <c r="H16" s="63"/>
      <c r="I16" s="63">
        <f t="shared" si="0"/>
        <v>0</v>
      </c>
      <c r="J16" s="63">
        <f t="shared" ref="J16:J17" si="5">G16*H16</f>
        <v>0</v>
      </c>
      <c r="K16" s="63">
        <f t="shared" ref="K16:K17" si="6">G16*I16</f>
        <v>0</v>
      </c>
    </row>
    <row r="17" spans="1:11" ht="18" customHeight="1" x14ac:dyDescent="0.25">
      <c r="A17" s="104"/>
      <c r="B17" s="59"/>
      <c r="C17" s="61" t="s">
        <v>33</v>
      </c>
      <c r="D17" s="62" t="s">
        <v>14</v>
      </c>
      <c r="E17" s="76" t="s">
        <v>99</v>
      </c>
      <c r="F17" s="66">
        <v>1</v>
      </c>
      <c r="G17" s="67">
        <v>2</v>
      </c>
      <c r="H17" s="63"/>
      <c r="I17" s="63">
        <f t="shared" si="0"/>
        <v>0</v>
      </c>
      <c r="J17" s="63">
        <f t="shared" si="5"/>
        <v>0</v>
      </c>
      <c r="K17" s="63">
        <f t="shared" si="6"/>
        <v>0</v>
      </c>
    </row>
    <row r="18" spans="1:11" ht="18" customHeight="1" x14ac:dyDescent="0.25">
      <c r="A18" s="104"/>
      <c r="B18" s="59"/>
      <c r="C18" s="61" t="s">
        <v>21</v>
      </c>
      <c r="D18" s="62" t="s">
        <v>44</v>
      </c>
      <c r="E18" s="76" t="s">
        <v>100</v>
      </c>
      <c r="F18" s="66">
        <v>1</v>
      </c>
      <c r="G18" s="67"/>
      <c r="H18" s="63"/>
      <c r="I18" s="63">
        <f t="shared" si="0"/>
        <v>0</v>
      </c>
      <c r="J18" s="63">
        <f t="shared" ref="J18:J20" si="7">F18*H18</f>
        <v>0</v>
      </c>
      <c r="K18" s="63">
        <f t="shared" ref="K18:K20" si="8">F18*I18</f>
        <v>0</v>
      </c>
    </row>
    <row r="19" spans="1:11" ht="18" customHeight="1" x14ac:dyDescent="0.25">
      <c r="A19" s="104"/>
      <c r="B19" s="59"/>
      <c r="C19" s="61" t="s">
        <v>21</v>
      </c>
      <c r="D19" s="62" t="s">
        <v>27</v>
      </c>
      <c r="E19" s="76" t="s">
        <v>100</v>
      </c>
      <c r="F19" s="66">
        <v>4</v>
      </c>
      <c r="G19" s="67"/>
      <c r="H19" s="63"/>
      <c r="I19" s="63">
        <f t="shared" si="0"/>
        <v>0</v>
      </c>
      <c r="J19" s="63">
        <f t="shared" si="7"/>
        <v>0</v>
      </c>
      <c r="K19" s="63">
        <f t="shared" si="8"/>
        <v>0</v>
      </c>
    </row>
    <row r="20" spans="1:11" ht="18" customHeight="1" x14ac:dyDescent="0.25">
      <c r="A20" s="104"/>
      <c r="B20" s="59"/>
      <c r="C20" s="61" t="s">
        <v>21</v>
      </c>
      <c r="D20" s="62" t="s">
        <v>29</v>
      </c>
      <c r="E20" s="76" t="s">
        <v>100</v>
      </c>
      <c r="F20" s="66">
        <v>1</v>
      </c>
      <c r="G20" s="67"/>
      <c r="H20" s="63"/>
      <c r="I20" s="63">
        <f t="shared" si="0"/>
        <v>0</v>
      </c>
      <c r="J20" s="63">
        <f t="shared" si="7"/>
        <v>0</v>
      </c>
      <c r="K20" s="63">
        <f t="shared" si="8"/>
        <v>0</v>
      </c>
    </row>
    <row r="21" spans="1:11" ht="18" customHeight="1" x14ac:dyDescent="0.25">
      <c r="A21" s="104"/>
      <c r="B21" s="59"/>
      <c r="C21" s="61" t="s">
        <v>21</v>
      </c>
      <c r="D21" s="62" t="s">
        <v>45</v>
      </c>
      <c r="E21" s="76" t="s">
        <v>99</v>
      </c>
      <c r="F21" s="66">
        <v>2</v>
      </c>
      <c r="G21" s="67">
        <v>3</v>
      </c>
      <c r="H21" s="63"/>
      <c r="I21" s="63">
        <f t="shared" si="0"/>
        <v>0</v>
      </c>
      <c r="J21" s="63">
        <f>G21*H21</f>
        <v>0</v>
      </c>
      <c r="K21" s="63">
        <f>G21*I21</f>
        <v>0</v>
      </c>
    </row>
    <row r="22" spans="1:11" ht="18" customHeight="1" x14ac:dyDescent="0.25">
      <c r="A22" s="104"/>
      <c r="B22" s="59"/>
      <c r="C22" s="61" t="s">
        <v>21</v>
      </c>
      <c r="D22" s="62" t="s">
        <v>46</v>
      </c>
      <c r="E22" s="76" t="s">
        <v>100</v>
      </c>
      <c r="F22" s="66">
        <v>17</v>
      </c>
      <c r="G22" s="67"/>
      <c r="H22" s="63"/>
      <c r="I22" s="63">
        <f t="shared" si="0"/>
        <v>0</v>
      </c>
      <c r="J22" s="63">
        <f>F22*H22</f>
        <v>0</v>
      </c>
      <c r="K22" s="63">
        <f>F22*I22</f>
        <v>0</v>
      </c>
    </row>
    <row r="23" spans="1:11" ht="18" customHeight="1" x14ac:dyDescent="0.25">
      <c r="A23" s="104"/>
      <c r="B23" s="59"/>
      <c r="C23" s="61" t="s">
        <v>21</v>
      </c>
      <c r="D23" s="62" t="s">
        <v>12</v>
      </c>
      <c r="E23" s="76" t="s">
        <v>99</v>
      </c>
      <c r="F23" s="66">
        <v>14</v>
      </c>
      <c r="G23" s="67">
        <v>23</v>
      </c>
      <c r="H23" s="63"/>
      <c r="I23" s="63">
        <f t="shared" si="0"/>
        <v>0</v>
      </c>
      <c r="J23" s="63">
        <f t="shared" ref="J23:J24" si="9">G23*H23</f>
        <v>0</v>
      </c>
      <c r="K23" s="63">
        <f t="shared" ref="K23:K24" si="10">G23*I23</f>
        <v>0</v>
      </c>
    </row>
    <row r="24" spans="1:11" ht="18" customHeight="1" x14ac:dyDescent="0.25">
      <c r="A24" s="104"/>
      <c r="B24" s="59"/>
      <c r="C24" s="61" t="s">
        <v>21</v>
      </c>
      <c r="D24" s="62" t="s">
        <v>14</v>
      </c>
      <c r="E24" s="76" t="s">
        <v>99</v>
      </c>
      <c r="F24" s="66">
        <v>7</v>
      </c>
      <c r="G24" s="67">
        <v>13</v>
      </c>
      <c r="H24" s="63"/>
      <c r="I24" s="63">
        <f t="shared" si="0"/>
        <v>0</v>
      </c>
      <c r="J24" s="63">
        <f t="shared" si="9"/>
        <v>0</v>
      </c>
      <c r="K24" s="63">
        <f t="shared" si="10"/>
        <v>0</v>
      </c>
    </row>
    <row r="25" spans="1:11" ht="18" customHeight="1" x14ac:dyDescent="0.25">
      <c r="A25" s="104"/>
      <c r="B25" s="68"/>
      <c r="C25" s="96" t="s">
        <v>104</v>
      </c>
      <c r="D25" s="97"/>
      <c r="E25" s="60"/>
      <c r="F25" s="64">
        <f>SUM(F6:F24)</f>
        <v>263</v>
      </c>
      <c r="G25" s="70">
        <f>SUM(G6:G24)</f>
        <v>205</v>
      </c>
      <c r="H25" s="64"/>
      <c r="I25" s="64"/>
      <c r="J25" s="65">
        <f>SUM(J6:J24)</f>
        <v>0</v>
      </c>
      <c r="K25" s="65">
        <f>SUM(K6:K24)</f>
        <v>0</v>
      </c>
    </row>
    <row r="26" spans="1:11" ht="18" customHeight="1" x14ac:dyDescent="0.25">
      <c r="A26" s="104"/>
      <c r="B26" s="69"/>
      <c r="C26" s="91" t="s">
        <v>112</v>
      </c>
      <c r="D26" s="92"/>
      <c r="E26" s="93"/>
      <c r="F26" s="71">
        <f>F25</f>
        <v>263</v>
      </c>
      <c r="G26" s="72">
        <f>G25</f>
        <v>205</v>
      </c>
      <c r="H26" s="71"/>
      <c r="I26" s="71"/>
      <c r="J26" s="73">
        <f>J25</f>
        <v>0</v>
      </c>
      <c r="K26" s="73">
        <f>K25</f>
        <v>0</v>
      </c>
    </row>
  </sheetData>
  <mergeCells count="13">
    <mergeCell ref="A6:A26"/>
    <mergeCell ref="C25:D25"/>
    <mergeCell ref="C26:E26"/>
    <mergeCell ref="A3:K3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F16" sqref="F16"/>
    </sheetView>
  </sheetViews>
  <sheetFormatPr defaultRowHeight="15.75" x14ac:dyDescent="0.25"/>
  <cols>
    <col min="1" max="1" width="17.28515625" style="106" customWidth="1"/>
    <col min="2" max="6" width="20.28515625" style="106" customWidth="1"/>
    <col min="7" max="9" width="9.140625" style="106"/>
  </cols>
  <sheetData>
    <row r="2" spans="1:8" x14ac:dyDescent="0.25">
      <c r="A2" s="105" t="s">
        <v>116</v>
      </c>
      <c r="B2" s="105"/>
      <c r="C2" s="105"/>
      <c r="D2" s="105"/>
      <c r="E2" s="105"/>
      <c r="F2" s="105"/>
      <c r="G2" s="105"/>
      <c r="H2" s="105"/>
    </row>
    <row r="3" spans="1:8" x14ac:dyDescent="0.25">
      <c r="A3" s="107" t="s">
        <v>117</v>
      </c>
      <c r="B3" s="107"/>
      <c r="C3" s="107"/>
      <c r="D3" s="107"/>
      <c r="E3" s="107"/>
      <c r="F3" s="107"/>
      <c r="G3" s="107"/>
      <c r="H3" s="107"/>
    </row>
    <row r="4" spans="1:8" x14ac:dyDescent="0.25">
      <c r="A4" s="108" t="s">
        <v>118</v>
      </c>
      <c r="B4" s="107"/>
      <c r="C4" s="107"/>
      <c r="D4" s="107"/>
      <c r="E4" s="107"/>
      <c r="F4" s="107"/>
      <c r="G4" s="107"/>
      <c r="H4" s="107"/>
    </row>
    <row r="5" spans="1:8" x14ac:dyDescent="0.25">
      <c r="A5" s="107" t="s">
        <v>123</v>
      </c>
      <c r="B5" s="107"/>
      <c r="C5" s="107"/>
      <c r="D5" s="107"/>
      <c r="E5" s="107"/>
      <c r="F5" s="107"/>
      <c r="G5" s="107"/>
      <c r="H5" s="107"/>
    </row>
    <row r="6" spans="1:8" x14ac:dyDescent="0.25">
      <c r="A6" s="109"/>
      <c r="B6" s="109"/>
      <c r="C6" s="109"/>
      <c r="D6" s="109"/>
      <c r="E6" s="109"/>
      <c r="F6" s="109"/>
      <c r="G6" s="109"/>
      <c r="H6" s="109"/>
    </row>
    <row r="7" spans="1:8" x14ac:dyDescent="0.25">
      <c r="A7" s="109"/>
      <c r="B7" s="109"/>
      <c r="C7" s="109"/>
      <c r="D7" s="109"/>
      <c r="E7" s="109"/>
      <c r="F7" s="109"/>
      <c r="G7" s="109"/>
      <c r="H7" s="109"/>
    </row>
    <row r="8" spans="1:8" x14ac:dyDescent="0.25">
      <c r="A8" s="109"/>
      <c r="B8" s="109"/>
      <c r="C8" s="109"/>
      <c r="D8" s="109"/>
      <c r="E8" s="109"/>
      <c r="F8" s="109"/>
      <c r="G8" s="109"/>
      <c r="H8" s="109"/>
    </row>
    <row r="9" spans="1:8" x14ac:dyDescent="0.25">
      <c r="A9" s="110" t="s">
        <v>119</v>
      </c>
      <c r="B9" s="111" t="s">
        <v>120</v>
      </c>
      <c r="C9" s="112"/>
      <c r="D9" s="112"/>
      <c r="E9" s="113"/>
      <c r="F9" s="114" t="s">
        <v>121</v>
      </c>
      <c r="G9" s="109"/>
      <c r="H9" s="109"/>
    </row>
    <row r="10" spans="1:8" x14ac:dyDescent="0.25">
      <c r="A10" s="115"/>
      <c r="B10" s="116" t="s">
        <v>107</v>
      </c>
      <c r="C10" s="116" t="s">
        <v>108</v>
      </c>
      <c r="D10" s="116" t="s">
        <v>109</v>
      </c>
      <c r="E10" s="116" t="s">
        <v>110</v>
      </c>
      <c r="F10" s="115"/>
      <c r="G10" s="109"/>
      <c r="H10" s="109"/>
    </row>
    <row r="11" spans="1:8" x14ac:dyDescent="0.25">
      <c r="A11" s="117" t="s">
        <v>122</v>
      </c>
      <c r="B11" s="117"/>
      <c r="C11" s="117"/>
      <c r="D11" s="117"/>
      <c r="E11" s="117">
        <v>263</v>
      </c>
      <c r="F11" s="117">
        <f>SUM(B11:E11)</f>
        <v>263</v>
      </c>
      <c r="G11" s="109"/>
      <c r="H11" s="109"/>
    </row>
    <row r="12" spans="1:8" x14ac:dyDescent="0.25">
      <c r="A12" s="109"/>
      <c r="B12" s="109"/>
      <c r="C12" s="109"/>
      <c r="D12" s="109"/>
      <c r="E12" s="109"/>
      <c r="F12" s="109"/>
      <c r="G12" s="109"/>
      <c r="H12" s="109"/>
    </row>
    <row r="13" spans="1:8" x14ac:dyDescent="0.25">
      <c r="A13" s="109"/>
      <c r="B13" s="109"/>
      <c r="C13" s="109"/>
      <c r="D13" s="109"/>
      <c r="E13" s="109"/>
      <c r="F13" s="109"/>
      <c r="G13" s="109"/>
      <c r="H13" s="109"/>
    </row>
  </sheetData>
  <mergeCells count="7">
    <mergeCell ref="A2:H2"/>
    <mergeCell ref="A3:H3"/>
    <mergeCell ref="A4:H4"/>
    <mergeCell ref="A5:H5"/>
    <mergeCell ref="A9:A10"/>
    <mergeCell ref="B9:E9"/>
    <mergeCell ref="F9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2025-11-11T08:51:40Z</dcterms:modified>
</cp:coreProperties>
</file>