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AC1094AF-E092-4A38-960B-156AED81764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6" i="2" l="1"/>
  <c r="R6" i="2"/>
  <c r="K33" i="3"/>
  <c r="L33" i="3"/>
  <c r="M33" i="3"/>
  <c r="N33" i="3"/>
  <c r="O33" i="3"/>
  <c r="K32" i="3"/>
  <c r="L32" i="3"/>
  <c r="M32" i="3"/>
  <c r="N32" i="3"/>
  <c r="O32" i="3"/>
  <c r="K23" i="3"/>
  <c r="L23" i="3"/>
  <c r="M23" i="3"/>
  <c r="N23" i="3"/>
  <c r="O23" i="3"/>
  <c r="K14" i="3"/>
  <c r="L14" i="3"/>
  <c r="M14" i="3"/>
  <c r="N14" i="3"/>
  <c r="O14" i="3"/>
  <c r="O24" i="2"/>
  <c r="O7" i="2"/>
  <c r="O11" i="2"/>
  <c r="M30" i="2"/>
  <c r="O30" i="2" s="1"/>
  <c r="M29" i="2"/>
  <c r="O29" i="2" s="1"/>
  <c r="M28" i="2"/>
  <c r="O28" i="2" s="1"/>
  <c r="M27" i="2"/>
  <c r="O27" i="2" s="1"/>
  <c r="M25" i="2"/>
  <c r="M22" i="2"/>
  <c r="O22" i="2" s="1"/>
  <c r="M11" i="2"/>
  <c r="M12" i="2"/>
  <c r="O12" i="2" s="1"/>
  <c r="M13" i="2"/>
  <c r="O13" i="2" s="1"/>
  <c r="M7" i="2"/>
  <c r="K24" i="2"/>
  <c r="K32" i="2" s="1"/>
  <c r="K15" i="2"/>
  <c r="K23" i="2" s="1"/>
  <c r="K6" i="2"/>
  <c r="O6" i="2" s="1"/>
  <c r="I31" i="2"/>
  <c r="M31" i="2" s="1"/>
  <c r="O31" i="2" s="1"/>
  <c r="I30" i="2"/>
  <c r="I29" i="2"/>
  <c r="I28" i="2"/>
  <c r="I27" i="2"/>
  <c r="I26" i="2"/>
  <c r="M26" i="2" s="1"/>
  <c r="O26" i="2" s="1"/>
  <c r="I25" i="2"/>
  <c r="I22" i="2"/>
  <c r="I21" i="2"/>
  <c r="M21" i="2" s="1"/>
  <c r="O21" i="2" s="1"/>
  <c r="I20" i="2"/>
  <c r="M20" i="2" s="1"/>
  <c r="O20" i="2" s="1"/>
  <c r="I19" i="2"/>
  <c r="M19" i="2" s="1"/>
  <c r="O19" i="2" s="1"/>
  <c r="I18" i="2"/>
  <c r="M18" i="2" s="1"/>
  <c r="O18" i="2" s="1"/>
  <c r="I17" i="2"/>
  <c r="M17" i="2" s="1"/>
  <c r="O17" i="2" s="1"/>
  <c r="I16" i="2"/>
  <c r="M16" i="2" s="1"/>
  <c r="I8" i="2"/>
  <c r="M8" i="2" s="1"/>
  <c r="I9" i="2"/>
  <c r="M9" i="2" s="1"/>
  <c r="O9" i="2" s="1"/>
  <c r="I10" i="2"/>
  <c r="M10" i="2" s="1"/>
  <c r="O10" i="2" s="1"/>
  <c r="I11" i="2"/>
  <c r="I12" i="2"/>
  <c r="I13" i="2"/>
  <c r="I7" i="2"/>
  <c r="G24" i="2"/>
  <c r="G15" i="2"/>
  <c r="G6" i="2"/>
  <c r="E32" i="3"/>
  <c r="D32" i="3"/>
  <c r="J32" i="3"/>
  <c r="E23" i="3"/>
  <c r="D23" i="3"/>
  <c r="E14" i="3"/>
  <c r="D14" i="3"/>
  <c r="J14" i="3"/>
  <c r="L31" i="2"/>
  <c r="N31" i="2" s="1"/>
  <c r="L30" i="2"/>
  <c r="N30" i="2" s="1"/>
  <c r="L29" i="2"/>
  <c r="N29" i="2" s="1"/>
  <c r="L28" i="2"/>
  <c r="N28" i="2" s="1"/>
  <c r="L27" i="2"/>
  <c r="N27" i="2" s="1"/>
  <c r="L26" i="2"/>
  <c r="N26" i="2" s="1"/>
  <c r="L25" i="2"/>
  <c r="L22" i="2"/>
  <c r="N22" i="2" s="1"/>
  <c r="L21" i="2"/>
  <c r="N21" i="2" s="1"/>
  <c r="L20" i="2"/>
  <c r="N20" i="2" s="1"/>
  <c r="L19" i="2"/>
  <c r="N19" i="2" s="1"/>
  <c r="L18" i="2"/>
  <c r="N18" i="2" s="1"/>
  <c r="L17" i="2"/>
  <c r="N17" i="2" s="1"/>
  <c r="L16" i="2"/>
  <c r="N16" i="2" s="1"/>
  <c r="L8" i="2"/>
  <c r="N8" i="2" s="1"/>
  <c r="L9" i="2"/>
  <c r="N9" i="2" s="1"/>
  <c r="L10" i="2"/>
  <c r="N10" i="2" s="1"/>
  <c r="L11" i="2"/>
  <c r="N11" i="2" s="1"/>
  <c r="L12" i="2"/>
  <c r="N12" i="2" s="1"/>
  <c r="L13" i="2"/>
  <c r="N13" i="2" s="1"/>
  <c r="L7" i="2"/>
  <c r="N7" i="2" s="1"/>
  <c r="J24" i="2"/>
  <c r="N24" i="2" s="1"/>
  <c r="J15" i="2"/>
  <c r="N15" i="2" s="1"/>
  <c r="J6" i="2"/>
  <c r="N6" i="2" s="1"/>
  <c r="E32" i="2"/>
  <c r="D32" i="2"/>
  <c r="E23" i="2"/>
  <c r="D23" i="2"/>
  <c r="M32" i="2" l="1"/>
  <c r="L32" i="2"/>
  <c r="O25" i="2"/>
  <c r="O32" i="2" s="1"/>
  <c r="O16" i="2"/>
  <c r="M23" i="2"/>
  <c r="L23" i="2"/>
  <c r="N23" i="2"/>
  <c r="O15" i="2"/>
  <c r="O23" i="2" s="1"/>
  <c r="L14" i="2"/>
  <c r="M14" i="2"/>
  <c r="O8" i="2"/>
  <c r="O14" i="2"/>
  <c r="N14" i="2"/>
  <c r="K14" i="2"/>
  <c r="K33" i="2" s="1"/>
  <c r="E33" i="3"/>
  <c r="D33" i="3"/>
  <c r="N25" i="2"/>
  <c r="N32" i="2" s="1"/>
  <c r="J23" i="3"/>
  <c r="J33" i="3" s="1"/>
  <c r="J23" i="2"/>
  <c r="J32" i="2"/>
  <c r="J14" i="2"/>
  <c r="E14" i="2"/>
  <c r="E33" i="2" s="1"/>
  <c r="D14" i="2"/>
  <c r="D33" i="2" s="1"/>
  <c r="N33" i="2" l="1"/>
  <c r="M33" i="2"/>
  <c r="L33" i="2"/>
  <c r="O33" i="2"/>
  <c r="J33" i="2"/>
  <c r="F13" i="4"/>
  <c r="E13" i="4"/>
  <c r="D13" i="4"/>
  <c r="C13" i="4"/>
  <c r="G11" i="4"/>
  <c r="P6" i="2" l="1"/>
  <c r="Q6" i="2" s="1"/>
  <c r="G13" i="4"/>
</calcChain>
</file>

<file path=xl/sharedStrings.xml><?xml version="1.0" encoding="utf-8"?>
<sst xmlns="http://schemas.openxmlformats.org/spreadsheetml/2006/main" count="160" uniqueCount="56">
  <si>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</si>
  <si>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</si>
  <si>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</si>
  <si>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</si>
  <si>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</si>
  <si>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</si>
  <si>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</si>
  <si>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</si>
  <si>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</si>
  <si>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</si>
  <si>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</si>
  <si>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</si>
  <si>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</si>
  <si>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</si>
  <si>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</si>
  <si>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</si>
  <si>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</si>
  <si>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</si>
  <si>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</si>
  <si>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</si>
  <si>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</si>
  <si>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</si>
  <si>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</si>
  <si>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</si>
  <si>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</si>
  <si>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</si>
  <si>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</si>
  <si>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</si>
  <si>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Дърва-технологична дървесина</t>
  </si>
  <si>
    <t>цр</t>
  </si>
  <si>
    <t>бл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</si>
  <si>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</si>
  <si>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323-б</t>
  </si>
  <si>
    <t>кгбр</t>
  </si>
  <si>
    <t>срлп</t>
  </si>
  <si>
    <t>323-в</t>
  </si>
  <si>
    <t>323-г</t>
  </si>
  <si>
    <t>здб</t>
  </si>
  <si>
    <t>пляс</t>
  </si>
  <si>
    <t>323-б; 323-в; 323-г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</si>
  <si>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</si>
  <si>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</si>
  <si>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</si>
  <si>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</si>
  <si>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</si>
  <si>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</si>
  <si>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</si>
  <si>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лв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</si>
  <si>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</si>
  <si>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</si>
  <si>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</si>
  <si>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№2-6-26 </t>
  </si>
  <si>
    <t xml:space="preserve">Всичко за Обект №2-6-26 </t>
  </si>
  <si>
    <t xml:space="preserve">Приложение №2 за обект №2-6-26 </t>
  </si>
  <si>
    <t xml:space="preserve">ПРИЛОЖЕНИЕ № 3 ЗА ОБЕКТ №2-6-26 </t>
  </si>
  <si>
    <t xml:space="preserve">Обект № 2-6-26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</si>
</sst>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0" fontId="5" fillId="0" borderId="4" xfId="0" applyFont="1" applyBorder="1" applyAlignment="1">
      <alignment wrapText="1"/>
    </xf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5" fillId="0" borderId="6" xfId="0" applyFont="1" applyBorder="1"/>
    <xf numFmtId="0" fontId="3" fillId="3" borderId="10" xfId="1" applyFont="1" applyFill="1" applyBorder="1" applyAlignment="1">
      <alignment vertical="center" wrapText="1"/>
    </xf>
    <xf numFmtId="0" fontId="6" fillId="3" borderId="4" xfId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0" borderId="8" xfId="1" applyFont="1" applyBorder="1"/>
    <xf numFmtId="2" fontId="3" fillId="0" borderId="11" xfId="1" applyNumberFormat="1" applyFont="1" applyBorder="1"/>
    <xf numFmtId="0" fontId="0" fillId="0" borderId="4" xfId="0" applyBorder="1" applyAlignment="1">
      <alignment horizontal="center" vertical="center" wrapText="1"/>
    </xf>
    <xf numFmtId="0" fontId="0" fillId="0" borderId="4" xfId="0" applyBorder="1"/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1" fontId="9" fillId="0" borderId="4" xfId="0" applyNumberFormat="1" applyFont="1" applyBorder="1" applyAlignment="1">
      <alignment horizontal="center" vertical="center"/>
    </xf>
    <xf numFmtId="1" fontId="9" fillId="0" borderId="5" xfId="0" applyNumberFormat="1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3"/>
  <sheetViews>
    <sheetView tabSelected="1" topLeftCell="A6" workbookViewId="0">
      <selection activeCell="S34" sqref="S34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42578125" customWidth="1"/>
    <col min="8" max="8" width="10" customWidth="1"/>
    <col min="9" max="9" width="12.5703125" customWidth="1"/>
    <col min="10" max="11" width="10.5703125" customWidth="1"/>
    <col min="12" max="13" width="11.28515625" customWidth="1"/>
    <col min="14" max="15" width="12" customWidth="1"/>
    <col min="16" max="16" width="11.7109375" customWidth="1"/>
    <col min="17" max="17" width="12.28515625" customWidth="1"/>
    <col min="18" max="18" width="12" customWidth="1"/>
    <col min="19" max="19" width="18" customWidth="1"/>
  </cols>
  <sheetData>
    <row r="1" spans="1:19" ht="15.75" thickBot="1" x14ac:dyDescent="0.3"/>
    <row r="2" spans="1:19" ht="16.149999999999999" customHeight="1" thickBot="1" x14ac:dyDescent="0.3">
      <c r="C2" s="47" t="s">
        <v>51</v>
      </c>
      <c r="D2" s="48"/>
      <c r="E2" s="48"/>
      <c r="F2" s="48"/>
      <c r="G2" s="48"/>
      <c r="H2" s="49"/>
      <c r="I2" s="41"/>
    </row>
    <row r="3" spans="1:19" ht="16.5" thickBot="1" x14ac:dyDescent="0.3">
      <c r="C3" s="47"/>
      <c r="D3" s="48"/>
      <c r="E3" s="48"/>
      <c r="F3" s="48"/>
      <c r="G3" s="48"/>
      <c r="H3" s="49"/>
      <c r="I3" s="41"/>
    </row>
    <row r="4" spans="1:19" ht="15.75" x14ac:dyDescent="0.25">
      <c r="A4" s="1"/>
      <c r="B4" s="1"/>
      <c r="C4" s="50"/>
      <c r="D4" s="50"/>
      <c r="E4" s="50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40</v>
      </c>
      <c r="H5" s="2" t="s">
        <v>6</v>
      </c>
      <c r="I5" s="2" t="s">
        <v>41</v>
      </c>
      <c r="J5" s="2" t="s">
        <v>7</v>
      </c>
      <c r="K5" s="2" t="s">
        <v>42</v>
      </c>
      <c r="L5" s="2" t="s">
        <v>8</v>
      </c>
      <c r="M5" s="2" t="s">
        <v>43</v>
      </c>
      <c r="N5" s="2" t="s">
        <v>9</v>
      </c>
      <c r="O5" s="2" t="s">
        <v>44</v>
      </c>
      <c r="P5" s="45" t="s">
        <v>45</v>
      </c>
      <c r="Q5" s="45" t="s">
        <v>46</v>
      </c>
      <c r="R5" s="2" t="s">
        <v>47</v>
      </c>
      <c r="S5" s="2" t="s">
        <v>48</v>
      </c>
    </row>
    <row r="6" spans="1:19" ht="15.75" x14ac:dyDescent="0.25">
      <c r="A6" s="53" t="s">
        <v>32</v>
      </c>
      <c r="B6" s="15" t="s">
        <v>29</v>
      </c>
      <c r="C6" s="35" t="s">
        <v>12</v>
      </c>
      <c r="D6" s="18">
        <v>3</v>
      </c>
      <c r="E6" s="19"/>
      <c r="F6" s="20">
        <v>71</v>
      </c>
      <c r="G6" s="20">
        <f>F6/1.95583</f>
        <v>36.301723564931514</v>
      </c>
      <c r="H6" s="20"/>
      <c r="I6" s="20"/>
      <c r="J6" s="20">
        <f>D6*F6</f>
        <v>213</v>
      </c>
      <c r="K6" s="20">
        <f>D6*G6</f>
        <v>108.90517069479455</v>
      </c>
      <c r="L6" s="20"/>
      <c r="M6" s="20"/>
      <c r="N6" s="20">
        <f>J6+L6</f>
        <v>213</v>
      </c>
      <c r="O6" s="14">
        <f>K6+M6</f>
        <v>108.90517069479455</v>
      </c>
      <c r="P6" s="57">
        <f>N33*0.05</f>
        <v>6093</v>
      </c>
      <c r="Q6" s="57">
        <f>P6/1.95583</f>
        <v>3115.3014321285591</v>
      </c>
      <c r="R6" s="61">
        <f>N33*0.01</f>
        <v>1218.6000000000001</v>
      </c>
      <c r="S6" s="60">
        <f>R6/1.95583</f>
        <v>623.06028642571198</v>
      </c>
    </row>
    <row r="7" spans="1:19" ht="15.75" x14ac:dyDescent="0.25">
      <c r="A7" s="54"/>
      <c r="B7" s="15" t="s">
        <v>29</v>
      </c>
      <c r="C7" s="35" t="s">
        <v>13</v>
      </c>
      <c r="D7" s="4">
        <v>6</v>
      </c>
      <c r="E7" s="5">
        <v>10</v>
      </c>
      <c r="F7" s="14"/>
      <c r="G7" s="14"/>
      <c r="H7" s="14">
        <v>40</v>
      </c>
      <c r="I7" s="20">
        <f>H7/1.95583</f>
        <v>20.45167524784874</v>
      </c>
      <c r="J7" s="20"/>
      <c r="K7" s="20"/>
      <c r="L7" s="14">
        <f>E7*H7</f>
        <v>400</v>
      </c>
      <c r="M7" s="20">
        <f>E7*I7</f>
        <v>204.5167524784874</v>
      </c>
      <c r="N7" s="20">
        <f t="shared" ref="N7:N31" si="0">J7+L7</f>
        <v>400</v>
      </c>
      <c r="O7" s="14">
        <f t="shared" ref="O7:O31" si="1">K7+M7</f>
        <v>204.5167524784874</v>
      </c>
      <c r="P7" s="58"/>
      <c r="Q7" s="58"/>
      <c r="R7" s="62"/>
      <c r="S7" s="60"/>
    </row>
    <row r="8" spans="1:19" ht="15.75" x14ac:dyDescent="0.25">
      <c r="A8" s="54"/>
      <c r="B8" s="15" t="s">
        <v>29</v>
      </c>
      <c r="C8" s="16" t="s">
        <v>28</v>
      </c>
      <c r="D8" s="4">
        <v>19</v>
      </c>
      <c r="E8" s="5">
        <v>32</v>
      </c>
      <c r="F8" s="14"/>
      <c r="G8" s="14"/>
      <c r="H8" s="14">
        <v>40</v>
      </c>
      <c r="I8" s="20">
        <f t="shared" ref="I8:I13" si="2">H8/1.95583</f>
        <v>20.45167524784874</v>
      </c>
      <c r="J8" s="20"/>
      <c r="K8" s="20"/>
      <c r="L8" s="14">
        <f t="shared" ref="L8:L13" si="3">E8*H8</f>
        <v>1280</v>
      </c>
      <c r="M8" s="20">
        <f t="shared" ref="M8:M13" si="4">E8*I8</f>
        <v>654.45360793115969</v>
      </c>
      <c r="N8" s="20">
        <f t="shared" si="0"/>
        <v>1280</v>
      </c>
      <c r="O8" s="14">
        <f t="shared" si="1"/>
        <v>654.45360793115969</v>
      </c>
      <c r="P8" s="58"/>
      <c r="Q8" s="58"/>
      <c r="R8" s="62"/>
      <c r="S8" s="60"/>
    </row>
    <row r="9" spans="1:19" ht="15.75" x14ac:dyDescent="0.25">
      <c r="A9" s="54"/>
      <c r="B9" s="15" t="s">
        <v>29</v>
      </c>
      <c r="C9" s="35" t="s">
        <v>10</v>
      </c>
      <c r="D9" s="4">
        <v>140</v>
      </c>
      <c r="E9" s="5">
        <v>255</v>
      </c>
      <c r="F9" s="13"/>
      <c r="G9" s="13"/>
      <c r="H9" s="14">
        <v>40</v>
      </c>
      <c r="I9" s="20">
        <f t="shared" si="2"/>
        <v>20.45167524784874</v>
      </c>
      <c r="J9" s="32"/>
      <c r="K9" s="32"/>
      <c r="L9" s="14">
        <f t="shared" si="3"/>
        <v>10200</v>
      </c>
      <c r="M9" s="20">
        <f t="shared" si="4"/>
        <v>5215.1771882014291</v>
      </c>
      <c r="N9" s="20">
        <f t="shared" si="0"/>
        <v>10200</v>
      </c>
      <c r="O9" s="14">
        <f t="shared" si="1"/>
        <v>5215.1771882014291</v>
      </c>
      <c r="P9" s="58"/>
      <c r="Q9" s="58"/>
      <c r="R9" s="62"/>
      <c r="S9" s="60"/>
    </row>
    <row r="10" spans="1:19" ht="15.75" x14ac:dyDescent="0.25">
      <c r="A10" s="54"/>
      <c r="B10" s="15" t="s">
        <v>30</v>
      </c>
      <c r="C10" s="35" t="s">
        <v>10</v>
      </c>
      <c r="D10" s="4">
        <v>13</v>
      </c>
      <c r="E10" s="5">
        <v>24</v>
      </c>
      <c r="F10" s="13"/>
      <c r="G10" s="13"/>
      <c r="H10" s="14">
        <v>40</v>
      </c>
      <c r="I10" s="20">
        <f t="shared" si="2"/>
        <v>20.45167524784874</v>
      </c>
      <c r="J10" s="32"/>
      <c r="K10" s="32"/>
      <c r="L10" s="14">
        <f t="shared" si="3"/>
        <v>960</v>
      </c>
      <c r="M10" s="20">
        <f t="shared" si="4"/>
        <v>490.84020594836977</v>
      </c>
      <c r="N10" s="20">
        <f t="shared" si="0"/>
        <v>960</v>
      </c>
      <c r="O10" s="14">
        <f t="shared" si="1"/>
        <v>490.84020594836977</v>
      </c>
      <c r="P10" s="58"/>
      <c r="Q10" s="58"/>
      <c r="R10" s="62"/>
      <c r="S10" s="60"/>
    </row>
    <row r="11" spans="1:19" ht="15.75" x14ac:dyDescent="0.25">
      <c r="A11" s="54"/>
      <c r="B11" s="15" t="s">
        <v>27</v>
      </c>
      <c r="C11" s="35" t="s">
        <v>10</v>
      </c>
      <c r="D11" s="4">
        <v>11</v>
      </c>
      <c r="E11" s="5">
        <v>20</v>
      </c>
      <c r="F11" s="13"/>
      <c r="G11" s="13"/>
      <c r="H11" s="14">
        <v>40</v>
      </c>
      <c r="I11" s="20">
        <f t="shared" si="2"/>
        <v>20.45167524784874</v>
      </c>
      <c r="J11" s="32"/>
      <c r="K11" s="32"/>
      <c r="L11" s="14">
        <f t="shared" si="3"/>
        <v>800</v>
      </c>
      <c r="M11" s="20">
        <f t="shared" si="4"/>
        <v>409.03350495697481</v>
      </c>
      <c r="N11" s="20">
        <f t="shared" si="0"/>
        <v>800</v>
      </c>
      <c r="O11" s="14">
        <f t="shared" si="1"/>
        <v>409.03350495697481</v>
      </c>
      <c r="P11" s="58"/>
      <c r="Q11" s="58"/>
      <c r="R11" s="62"/>
      <c r="S11" s="60"/>
    </row>
    <row r="12" spans="1:19" ht="15.75" x14ac:dyDescent="0.25">
      <c r="A12" s="54"/>
      <c r="B12" s="15" t="s">
        <v>33</v>
      </c>
      <c r="C12" s="35" t="s">
        <v>10</v>
      </c>
      <c r="D12" s="4">
        <v>3</v>
      </c>
      <c r="E12" s="5">
        <v>5</v>
      </c>
      <c r="F12" s="13"/>
      <c r="G12" s="13"/>
      <c r="H12" s="14">
        <v>40</v>
      </c>
      <c r="I12" s="20">
        <f t="shared" si="2"/>
        <v>20.45167524784874</v>
      </c>
      <c r="J12" s="32"/>
      <c r="K12" s="32"/>
      <c r="L12" s="14">
        <f t="shared" si="3"/>
        <v>200</v>
      </c>
      <c r="M12" s="20">
        <f t="shared" si="4"/>
        <v>102.2583762392437</v>
      </c>
      <c r="N12" s="20">
        <f t="shared" si="0"/>
        <v>200</v>
      </c>
      <c r="O12" s="14">
        <f t="shared" si="1"/>
        <v>102.2583762392437</v>
      </c>
      <c r="P12" s="58"/>
      <c r="Q12" s="58"/>
      <c r="R12" s="62"/>
      <c r="S12" s="60"/>
    </row>
    <row r="13" spans="1:19" ht="15.75" x14ac:dyDescent="0.25">
      <c r="A13" s="54"/>
      <c r="B13" s="15" t="s">
        <v>34</v>
      </c>
      <c r="C13" s="35" t="s">
        <v>10</v>
      </c>
      <c r="D13" s="4">
        <v>2</v>
      </c>
      <c r="E13" s="5">
        <v>4</v>
      </c>
      <c r="F13" s="13"/>
      <c r="G13" s="13"/>
      <c r="H13" s="14">
        <v>23</v>
      </c>
      <c r="I13" s="20">
        <f t="shared" si="2"/>
        <v>11.759713267513025</v>
      </c>
      <c r="J13" s="32"/>
      <c r="K13" s="32"/>
      <c r="L13" s="14">
        <f t="shared" si="3"/>
        <v>92</v>
      </c>
      <c r="M13" s="20">
        <f t="shared" si="4"/>
        <v>47.038853070052099</v>
      </c>
      <c r="N13" s="20">
        <f t="shared" si="0"/>
        <v>92</v>
      </c>
      <c r="O13" s="14">
        <f t="shared" si="1"/>
        <v>47.038853070052099</v>
      </c>
      <c r="P13" s="58"/>
      <c r="Q13" s="58"/>
      <c r="R13" s="62"/>
      <c r="S13" s="60"/>
    </row>
    <row r="14" spans="1:19" ht="15.75" x14ac:dyDescent="0.25">
      <c r="A14" s="36"/>
      <c r="B14" s="37"/>
      <c r="C14" s="6" t="s">
        <v>11</v>
      </c>
      <c r="D14" s="7">
        <f>SUM(D6:D13)</f>
        <v>197</v>
      </c>
      <c r="E14" s="7">
        <f>SUM(E6:E13)</f>
        <v>350</v>
      </c>
      <c r="F14" s="8"/>
      <c r="G14" s="8"/>
      <c r="H14" s="8"/>
      <c r="I14" s="42"/>
      <c r="J14" s="9">
        <f>SUM(J6:J13)</f>
        <v>213</v>
      </c>
      <c r="K14" s="9">
        <f t="shared" ref="K14:O14" si="5">SUM(K6:K13)</f>
        <v>108.90517069479455</v>
      </c>
      <c r="L14" s="9">
        <f t="shared" si="5"/>
        <v>13932</v>
      </c>
      <c r="M14" s="9">
        <f t="shared" si="5"/>
        <v>7123.3184888257156</v>
      </c>
      <c r="N14" s="9">
        <f t="shared" si="5"/>
        <v>14145</v>
      </c>
      <c r="O14" s="9">
        <f t="shared" si="5"/>
        <v>7232.2236595205104</v>
      </c>
      <c r="P14" s="58"/>
      <c r="Q14" s="58"/>
      <c r="R14" s="62"/>
      <c r="S14" s="60"/>
    </row>
    <row r="15" spans="1:19" ht="15.75" x14ac:dyDescent="0.25">
      <c r="A15" s="55" t="s">
        <v>35</v>
      </c>
      <c r="B15" s="38" t="s">
        <v>29</v>
      </c>
      <c r="C15" s="35" t="s">
        <v>12</v>
      </c>
      <c r="D15" s="33">
        <v>14</v>
      </c>
      <c r="E15" s="33"/>
      <c r="F15" s="14">
        <v>71</v>
      </c>
      <c r="G15" s="20">
        <f>F15/1.95583</f>
        <v>36.301723564931514</v>
      </c>
      <c r="H15" s="14"/>
      <c r="I15" s="20"/>
      <c r="J15" s="20">
        <f>D15*F15</f>
        <v>994</v>
      </c>
      <c r="K15" s="20">
        <f>D15*G15</f>
        <v>508.22412990904121</v>
      </c>
      <c r="L15" s="14"/>
      <c r="M15" s="20"/>
      <c r="N15" s="20">
        <f t="shared" si="0"/>
        <v>994</v>
      </c>
      <c r="O15" s="14">
        <f t="shared" si="1"/>
        <v>508.22412990904121</v>
      </c>
      <c r="P15" s="58"/>
      <c r="Q15" s="58"/>
      <c r="R15" s="62"/>
      <c r="S15" s="60"/>
    </row>
    <row r="16" spans="1:19" ht="15.75" x14ac:dyDescent="0.25">
      <c r="A16" s="56"/>
      <c r="B16" s="38" t="s">
        <v>29</v>
      </c>
      <c r="C16" s="35" t="s">
        <v>13</v>
      </c>
      <c r="D16" s="33">
        <v>76</v>
      </c>
      <c r="E16" s="33">
        <v>127</v>
      </c>
      <c r="F16" s="14"/>
      <c r="G16" s="14"/>
      <c r="H16" s="14">
        <v>40</v>
      </c>
      <c r="I16" s="20">
        <f t="shared" ref="I16:I22" si="6">H16/1.95583</f>
        <v>20.45167524784874</v>
      </c>
      <c r="J16" s="20"/>
      <c r="K16" s="20"/>
      <c r="L16" s="14">
        <f t="shared" ref="L16:L22" si="7">E16*H16</f>
        <v>5080</v>
      </c>
      <c r="M16" s="20">
        <f t="shared" ref="M16:M22" si="8">E16*I16</f>
        <v>2597.3627564767899</v>
      </c>
      <c r="N16" s="20">
        <f t="shared" si="0"/>
        <v>5080</v>
      </c>
      <c r="O16" s="14">
        <f t="shared" si="1"/>
        <v>2597.3627564767899</v>
      </c>
      <c r="P16" s="58"/>
      <c r="Q16" s="58"/>
      <c r="R16" s="62"/>
      <c r="S16" s="60"/>
    </row>
    <row r="17" spans="1:19" ht="15.75" x14ac:dyDescent="0.25">
      <c r="A17" s="56"/>
      <c r="B17" s="38" t="s">
        <v>29</v>
      </c>
      <c r="C17" s="16" t="s">
        <v>28</v>
      </c>
      <c r="D17" s="33">
        <v>59</v>
      </c>
      <c r="E17" s="33">
        <v>98</v>
      </c>
      <c r="F17" s="14"/>
      <c r="G17" s="14"/>
      <c r="H17" s="14">
        <v>40</v>
      </c>
      <c r="I17" s="20">
        <f t="shared" si="6"/>
        <v>20.45167524784874</v>
      </c>
      <c r="J17" s="20"/>
      <c r="K17" s="20"/>
      <c r="L17" s="14">
        <f t="shared" si="7"/>
        <v>3920</v>
      </c>
      <c r="M17" s="20">
        <f t="shared" si="8"/>
        <v>2004.2641742891765</v>
      </c>
      <c r="N17" s="20">
        <f t="shared" si="0"/>
        <v>3920</v>
      </c>
      <c r="O17" s="14">
        <f t="shared" si="1"/>
        <v>2004.2641742891765</v>
      </c>
      <c r="P17" s="58"/>
      <c r="Q17" s="58"/>
      <c r="R17" s="62"/>
      <c r="S17" s="60"/>
    </row>
    <row r="18" spans="1:19" ht="15.75" x14ac:dyDescent="0.25">
      <c r="A18" s="56"/>
      <c r="B18" s="38" t="s">
        <v>29</v>
      </c>
      <c r="C18" s="35" t="s">
        <v>10</v>
      </c>
      <c r="D18" s="33">
        <v>180</v>
      </c>
      <c r="E18" s="33">
        <v>327</v>
      </c>
      <c r="F18" s="14"/>
      <c r="G18" s="14"/>
      <c r="H18" s="14">
        <v>40</v>
      </c>
      <c r="I18" s="20">
        <f t="shared" si="6"/>
        <v>20.45167524784874</v>
      </c>
      <c r="J18" s="20"/>
      <c r="K18" s="20"/>
      <c r="L18" s="14">
        <f t="shared" si="7"/>
        <v>13080</v>
      </c>
      <c r="M18" s="20">
        <f t="shared" si="8"/>
        <v>6687.6978060465381</v>
      </c>
      <c r="N18" s="20">
        <f t="shared" si="0"/>
        <v>13080</v>
      </c>
      <c r="O18" s="14">
        <f t="shared" si="1"/>
        <v>6687.6978060465381</v>
      </c>
      <c r="P18" s="58"/>
      <c r="Q18" s="58"/>
      <c r="R18" s="62"/>
      <c r="S18" s="60"/>
    </row>
    <row r="19" spans="1:19" ht="15.75" x14ac:dyDescent="0.25">
      <c r="A19" s="56"/>
      <c r="B19" s="38" t="s">
        <v>30</v>
      </c>
      <c r="C19" s="35" t="s">
        <v>10</v>
      </c>
      <c r="D19" s="33">
        <v>36</v>
      </c>
      <c r="E19" s="33">
        <v>65</v>
      </c>
      <c r="F19" s="14"/>
      <c r="G19" s="14"/>
      <c r="H19" s="14">
        <v>40</v>
      </c>
      <c r="I19" s="20">
        <f t="shared" si="6"/>
        <v>20.45167524784874</v>
      </c>
      <c r="J19" s="20"/>
      <c r="K19" s="20"/>
      <c r="L19" s="14">
        <f t="shared" si="7"/>
        <v>2600</v>
      </c>
      <c r="M19" s="20">
        <f t="shared" si="8"/>
        <v>1329.3588911101681</v>
      </c>
      <c r="N19" s="20">
        <f t="shared" si="0"/>
        <v>2600</v>
      </c>
      <c r="O19" s="14">
        <f t="shared" si="1"/>
        <v>1329.3588911101681</v>
      </c>
      <c r="P19" s="58"/>
      <c r="Q19" s="58"/>
      <c r="R19" s="62"/>
      <c r="S19" s="60"/>
    </row>
    <row r="20" spans="1:19" ht="15.75" x14ac:dyDescent="0.25">
      <c r="A20" s="56"/>
      <c r="B20" s="38" t="s">
        <v>26</v>
      </c>
      <c r="C20" s="35" t="s">
        <v>10</v>
      </c>
      <c r="D20" s="33">
        <v>26</v>
      </c>
      <c r="E20" s="33">
        <v>47</v>
      </c>
      <c r="F20" s="14"/>
      <c r="G20" s="14"/>
      <c r="H20" s="14">
        <v>40</v>
      </c>
      <c r="I20" s="20">
        <f t="shared" si="6"/>
        <v>20.45167524784874</v>
      </c>
      <c r="J20" s="14"/>
      <c r="K20" s="14"/>
      <c r="L20" s="14">
        <f t="shared" si="7"/>
        <v>1880</v>
      </c>
      <c r="M20" s="20">
        <f t="shared" si="8"/>
        <v>961.22873664889084</v>
      </c>
      <c r="N20" s="20">
        <f t="shared" si="0"/>
        <v>1880</v>
      </c>
      <c r="O20" s="14">
        <f t="shared" si="1"/>
        <v>961.22873664889084</v>
      </c>
      <c r="P20" s="58"/>
      <c r="Q20" s="58"/>
      <c r="R20" s="62"/>
      <c r="S20" s="60"/>
    </row>
    <row r="21" spans="1:19" ht="15.75" x14ac:dyDescent="0.25">
      <c r="A21" s="56"/>
      <c r="B21" s="38" t="s">
        <v>27</v>
      </c>
      <c r="C21" s="35" t="s">
        <v>10</v>
      </c>
      <c r="D21" s="34">
        <v>22</v>
      </c>
      <c r="E21" s="34">
        <v>40</v>
      </c>
      <c r="F21" s="14"/>
      <c r="G21" s="14"/>
      <c r="H21" s="14">
        <v>40</v>
      </c>
      <c r="I21" s="20">
        <f t="shared" si="6"/>
        <v>20.45167524784874</v>
      </c>
      <c r="J21" s="20"/>
      <c r="K21" s="20"/>
      <c r="L21" s="14">
        <f t="shared" si="7"/>
        <v>1600</v>
      </c>
      <c r="M21" s="20">
        <f t="shared" si="8"/>
        <v>818.06700991394962</v>
      </c>
      <c r="N21" s="20">
        <f t="shared" si="0"/>
        <v>1600</v>
      </c>
      <c r="O21" s="14">
        <f t="shared" si="1"/>
        <v>818.06700991394962</v>
      </c>
      <c r="P21" s="58"/>
      <c r="Q21" s="58"/>
      <c r="R21" s="62"/>
      <c r="S21" s="60"/>
    </row>
    <row r="22" spans="1:19" ht="15.75" x14ac:dyDescent="0.25">
      <c r="A22" s="56"/>
      <c r="B22" s="38" t="s">
        <v>33</v>
      </c>
      <c r="C22" s="35" t="s">
        <v>10</v>
      </c>
      <c r="D22" s="34">
        <v>4</v>
      </c>
      <c r="E22" s="34">
        <v>7</v>
      </c>
      <c r="F22" s="14"/>
      <c r="G22" s="14"/>
      <c r="H22" s="14">
        <v>40</v>
      </c>
      <c r="I22" s="20">
        <f t="shared" si="6"/>
        <v>20.45167524784874</v>
      </c>
      <c r="J22" s="32"/>
      <c r="K22" s="32"/>
      <c r="L22" s="14">
        <f t="shared" si="7"/>
        <v>280</v>
      </c>
      <c r="M22" s="20">
        <f t="shared" si="8"/>
        <v>143.16172673494117</v>
      </c>
      <c r="N22" s="20">
        <f t="shared" si="0"/>
        <v>280</v>
      </c>
      <c r="O22" s="14">
        <f t="shared" si="1"/>
        <v>143.16172673494117</v>
      </c>
      <c r="P22" s="58"/>
      <c r="Q22" s="58"/>
      <c r="R22" s="62"/>
      <c r="S22" s="60"/>
    </row>
    <row r="23" spans="1:19" ht="15.75" x14ac:dyDescent="0.25">
      <c r="A23" s="36"/>
      <c r="B23" s="6"/>
      <c r="C23" s="6" t="s">
        <v>11</v>
      </c>
      <c r="D23" s="7">
        <f>SUM(D15:D22)</f>
        <v>417</v>
      </c>
      <c r="E23" s="7">
        <f>SUM(E15:E22)</f>
        <v>711</v>
      </c>
      <c r="F23" s="8"/>
      <c r="G23" s="8"/>
      <c r="H23" s="8"/>
      <c r="I23" s="42"/>
      <c r="J23" s="9">
        <f>SUM(J15:J22)</f>
        <v>994</v>
      </c>
      <c r="K23" s="9">
        <f t="shared" ref="K23:O23" si="9">SUM(K15:K22)</f>
        <v>508.22412990904121</v>
      </c>
      <c r="L23" s="9">
        <f t="shared" si="9"/>
        <v>28440</v>
      </c>
      <c r="M23" s="9">
        <f t="shared" si="9"/>
        <v>14541.141101220455</v>
      </c>
      <c r="N23" s="9">
        <f t="shared" si="9"/>
        <v>29434</v>
      </c>
      <c r="O23" s="9">
        <f t="shared" si="9"/>
        <v>15049.365231129497</v>
      </c>
      <c r="P23" s="58"/>
      <c r="Q23" s="58"/>
      <c r="R23" s="62"/>
      <c r="S23" s="60"/>
    </row>
    <row r="24" spans="1:19" ht="15.75" x14ac:dyDescent="0.25">
      <c r="A24" s="55" t="s">
        <v>36</v>
      </c>
      <c r="B24" s="13" t="s">
        <v>29</v>
      </c>
      <c r="C24" s="35" t="s">
        <v>12</v>
      </c>
      <c r="D24" s="34">
        <v>31</v>
      </c>
      <c r="E24" s="34"/>
      <c r="F24" s="14">
        <v>71</v>
      </c>
      <c r="G24" s="20">
        <f>F24/1.95583</f>
        <v>36.301723564931514</v>
      </c>
      <c r="H24" s="13"/>
      <c r="I24" s="43"/>
      <c r="J24" s="20">
        <f>D24*F24</f>
        <v>2201</v>
      </c>
      <c r="K24" s="20">
        <f>D24*G24</f>
        <v>1125.3534305128769</v>
      </c>
      <c r="L24" s="32"/>
      <c r="M24" s="44"/>
      <c r="N24" s="20">
        <f t="shared" si="0"/>
        <v>2201</v>
      </c>
      <c r="O24" s="14">
        <f t="shared" si="1"/>
        <v>1125.3534305128769</v>
      </c>
      <c r="P24" s="58"/>
      <c r="Q24" s="58"/>
      <c r="R24" s="62"/>
      <c r="S24" s="60"/>
    </row>
    <row r="25" spans="1:19" ht="15.75" x14ac:dyDescent="0.25">
      <c r="A25" s="56"/>
      <c r="B25" s="13" t="s">
        <v>29</v>
      </c>
      <c r="C25" s="35" t="s">
        <v>13</v>
      </c>
      <c r="D25" s="34">
        <v>217</v>
      </c>
      <c r="E25" s="34">
        <v>362</v>
      </c>
      <c r="F25" s="13"/>
      <c r="G25" s="13"/>
      <c r="H25" s="14">
        <v>40</v>
      </c>
      <c r="I25" s="20">
        <f t="shared" ref="I25:I31" si="10">H25/1.95583</f>
        <v>20.45167524784874</v>
      </c>
      <c r="J25" s="20"/>
      <c r="K25" s="20"/>
      <c r="L25" s="14">
        <f t="shared" ref="L25:L31" si="11">E25*H25</f>
        <v>14480</v>
      </c>
      <c r="M25" s="20">
        <f t="shared" ref="M25:M31" si="12">E25*I25</f>
        <v>7403.5064397212436</v>
      </c>
      <c r="N25" s="20">
        <f t="shared" si="0"/>
        <v>14480</v>
      </c>
      <c r="O25" s="14">
        <f t="shared" si="1"/>
        <v>7403.5064397212436</v>
      </c>
      <c r="P25" s="58"/>
      <c r="Q25" s="58"/>
      <c r="R25" s="62"/>
      <c r="S25" s="60"/>
    </row>
    <row r="26" spans="1:19" ht="15.75" x14ac:dyDescent="0.25">
      <c r="A26" s="56"/>
      <c r="B26" s="13" t="s">
        <v>29</v>
      </c>
      <c r="C26" s="16" t="s">
        <v>28</v>
      </c>
      <c r="D26" s="34">
        <v>153</v>
      </c>
      <c r="E26" s="34">
        <v>255</v>
      </c>
      <c r="F26" s="13"/>
      <c r="G26" s="13"/>
      <c r="H26" s="14">
        <v>40</v>
      </c>
      <c r="I26" s="20">
        <f t="shared" si="10"/>
        <v>20.45167524784874</v>
      </c>
      <c r="J26" s="20"/>
      <c r="K26" s="20"/>
      <c r="L26" s="14">
        <f t="shared" si="11"/>
        <v>10200</v>
      </c>
      <c r="M26" s="20">
        <f t="shared" si="12"/>
        <v>5215.1771882014291</v>
      </c>
      <c r="N26" s="20">
        <f t="shared" si="0"/>
        <v>10200</v>
      </c>
      <c r="O26" s="14">
        <f t="shared" si="1"/>
        <v>5215.1771882014291</v>
      </c>
      <c r="P26" s="58"/>
      <c r="Q26" s="58"/>
      <c r="R26" s="62"/>
      <c r="S26" s="60"/>
    </row>
    <row r="27" spans="1:19" ht="15.75" x14ac:dyDescent="0.25">
      <c r="A27" s="56"/>
      <c r="B27" s="13" t="s">
        <v>29</v>
      </c>
      <c r="C27" s="35" t="s">
        <v>10</v>
      </c>
      <c r="D27" s="34">
        <v>600</v>
      </c>
      <c r="E27" s="34">
        <v>1091</v>
      </c>
      <c r="F27" s="13"/>
      <c r="G27" s="13"/>
      <c r="H27" s="14">
        <v>40</v>
      </c>
      <c r="I27" s="20">
        <f t="shared" si="10"/>
        <v>20.45167524784874</v>
      </c>
      <c r="J27" s="32"/>
      <c r="K27" s="32"/>
      <c r="L27" s="14">
        <f t="shared" si="11"/>
        <v>43640</v>
      </c>
      <c r="M27" s="20">
        <f t="shared" si="12"/>
        <v>22312.777695402976</v>
      </c>
      <c r="N27" s="20">
        <f t="shared" si="0"/>
        <v>43640</v>
      </c>
      <c r="O27" s="14">
        <f t="shared" si="1"/>
        <v>22312.777695402976</v>
      </c>
      <c r="P27" s="58"/>
      <c r="Q27" s="58"/>
      <c r="R27" s="62"/>
      <c r="S27" s="60"/>
    </row>
    <row r="28" spans="1:19" ht="15.75" x14ac:dyDescent="0.25">
      <c r="A28" s="56"/>
      <c r="B28" s="13" t="s">
        <v>26</v>
      </c>
      <c r="C28" s="35" t="s">
        <v>10</v>
      </c>
      <c r="D28" s="34">
        <v>12</v>
      </c>
      <c r="E28" s="34">
        <v>22</v>
      </c>
      <c r="F28" s="13"/>
      <c r="G28" s="13"/>
      <c r="H28" s="14">
        <v>40</v>
      </c>
      <c r="I28" s="20">
        <f t="shared" si="10"/>
        <v>20.45167524784874</v>
      </c>
      <c r="J28" s="32"/>
      <c r="K28" s="32"/>
      <c r="L28" s="14">
        <f t="shared" si="11"/>
        <v>880</v>
      </c>
      <c r="M28" s="20">
        <f t="shared" si="12"/>
        <v>449.93685545267226</v>
      </c>
      <c r="N28" s="20">
        <f t="shared" si="0"/>
        <v>880</v>
      </c>
      <c r="O28" s="14">
        <f t="shared" si="1"/>
        <v>449.93685545267226</v>
      </c>
      <c r="P28" s="58"/>
      <c r="Q28" s="58"/>
      <c r="R28" s="62"/>
      <c r="S28" s="60"/>
    </row>
    <row r="29" spans="1:19" ht="15.75" x14ac:dyDescent="0.25">
      <c r="A29" s="56"/>
      <c r="B29" s="13" t="s">
        <v>37</v>
      </c>
      <c r="C29" s="35" t="s">
        <v>10</v>
      </c>
      <c r="D29" s="34">
        <v>59</v>
      </c>
      <c r="E29" s="34">
        <v>107</v>
      </c>
      <c r="F29" s="13"/>
      <c r="G29" s="13"/>
      <c r="H29" s="14">
        <v>40</v>
      </c>
      <c r="I29" s="20">
        <f t="shared" si="10"/>
        <v>20.45167524784874</v>
      </c>
      <c r="J29" s="32"/>
      <c r="K29" s="32"/>
      <c r="L29" s="14">
        <f t="shared" si="11"/>
        <v>4280</v>
      </c>
      <c r="M29" s="20">
        <f t="shared" si="12"/>
        <v>2188.3292515198154</v>
      </c>
      <c r="N29" s="20">
        <f t="shared" si="0"/>
        <v>4280</v>
      </c>
      <c r="O29" s="14">
        <f t="shared" si="1"/>
        <v>2188.3292515198154</v>
      </c>
      <c r="P29" s="58"/>
      <c r="Q29" s="58"/>
      <c r="R29" s="62"/>
      <c r="S29" s="60"/>
    </row>
    <row r="30" spans="1:19" ht="15.75" x14ac:dyDescent="0.25">
      <c r="A30" s="56"/>
      <c r="B30" s="13" t="s">
        <v>27</v>
      </c>
      <c r="C30" s="35" t="s">
        <v>10</v>
      </c>
      <c r="D30" s="34">
        <v>10</v>
      </c>
      <c r="E30" s="34">
        <v>18</v>
      </c>
      <c r="F30" s="13"/>
      <c r="G30" s="13"/>
      <c r="H30" s="14">
        <v>40</v>
      </c>
      <c r="I30" s="20">
        <f t="shared" si="10"/>
        <v>20.45167524784874</v>
      </c>
      <c r="J30" s="20"/>
      <c r="K30" s="20"/>
      <c r="L30" s="14">
        <f t="shared" si="11"/>
        <v>720</v>
      </c>
      <c r="M30" s="20">
        <f t="shared" si="12"/>
        <v>368.13015446127736</v>
      </c>
      <c r="N30" s="20">
        <f t="shared" si="0"/>
        <v>720</v>
      </c>
      <c r="O30" s="14">
        <f t="shared" si="1"/>
        <v>368.13015446127736</v>
      </c>
      <c r="P30" s="58"/>
      <c r="Q30" s="58"/>
      <c r="R30" s="62"/>
      <c r="S30" s="60"/>
    </row>
    <row r="31" spans="1:19" ht="15.75" x14ac:dyDescent="0.25">
      <c r="A31" s="56"/>
      <c r="B31" s="13" t="s">
        <v>38</v>
      </c>
      <c r="C31" s="35" t="s">
        <v>10</v>
      </c>
      <c r="D31" s="34">
        <v>26</v>
      </c>
      <c r="E31" s="34">
        <v>47</v>
      </c>
      <c r="F31" s="13"/>
      <c r="G31" s="13"/>
      <c r="H31" s="14">
        <v>40</v>
      </c>
      <c r="I31" s="20">
        <f t="shared" si="10"/>
        <v>20.45167524784874</v>
      </c>
      <c r="J31" s="32"/>
      <c r="K31" s="32"/>
      <c r="L31" s="14">
        <f t="shared" si="11"/>
        <v>1880</v>
      </c>
      <c r="M31" s="20">
        <f t="shared" si="12"/>
        <v>961.22873664889084</v>
      </c>
      <c r="N31" s="20">
        <f t="shared" si="0"/>
        <v>1880</v>
      </c>
      <c r="O31" s="14">
        <f t="shared" si="1"/>
        <v>961.22873664889084</v>
      </c>
      <c r="P31" s="58"/>
      <c r="Q31" s="58"/>
      <c r="R31" s="62"/>
      <c r="S31" s="60"/>
    </row>
    <row r="32" spans="1:19" ht="15.75" x14ac:dyDescent="0.25">
      <c r="A32" s="39"/>
      <c r="B32" s="40"/>
      <c r="C32" s="6" t="s">
        <v>11</v>
      </c>
      <c r="D32" s="7">
        <f>SUM(D24:D31)</f>
        <v>1108</v>
      </c>
      <c r="E32" s="7">
        <f>SUM(E24:E31)</f>
        <v>1902</v>
      </c>
      <c r="F32" s="8"/>
      <c r="G32" s="8"/>
      <c r="H32" s="8"/>
      <c r="I32" s="42"/>
      <c r="J32" s="9">
        <f>SUM(J24:J31)</f>
        <v>2201</v>
      </c>
      <c r="K32" s="9">
        <f t="shared" ref="K32:O32" si="13">SUM(K24:K31)</f>
        <v>1125.3534305128769</v>
      </c>
      <c r="L32" s="9">
        <f t="shared" si="13"/>
        <v>76080</v>
      </c>
      <c r="M32" s="9">
        <f t="shared" si="13"/>
        <v>38899.086321408307</v>
      </c>
      <c r="N32" s="9">
        <f t="shared" si="13"/>
        <v>78281</v>
      </c>
      <c r="O32" s="9">
        <f t="shared" si="13"/>
        <v>40024.439751921178</v>
      </c>
      <c r="P32" s="58"/>
      <c r="Q32" s="58"/>
      <c r="R32" s="62"/>
      <c r="S32" s="60"/>
    </row>
    <row r="33" spans="1:19" ht="15.75" x14ac:dyDescent="0.25">
      <c r="A33" s="10"/>
      <c r="B33" s="51" t="s">
        <v>52</v>
      </c>
      <c r="C33" s="52"/>
      <c r="D33" s="11">
        <f>SUM(+D14+D23+D32)</f>
        <v>1722</v>
      </c>
      <c r="E33" s="11">
        <f>SUM(+E14+E23+E32)</f>
        <v>2963</v>
      </c>
      <c r="F33" s="12"/>
      <c r="G33" s="12"/>
      <c r="H33" s="12"/>
      <c r="I33" s="12"/>
      <c r="J33" s="17">
        <f>SUM(+J14+J23+J32)</f>
        <v>3408</v>
      </c>
      <c r="K33" s="17">
        <f t="shared" ref="K33:O33" si="14">SUM(+K14+K23+K32)</f>
        <v>1742.4827311167128</v>
      </c>
      <c r="L33" s="17">
        <f t="shared" si="14"/>
        <v>118452</v>
      </c>
      <c r="M33" s="17">
        <f t="shared" si="14"/>
        <v>60563.545911454479</v>
      </c>
      <c r="N33" s="17">
        <f t="shared" si="14"/>
        <v>121860</v>
      </c>
      <c r="O33" s="17">
        <f t="shared" si="14"/>
        <v>62306.028642571182</v>
      </c>
      <c r="P33" s="59"/>
      <c r="Q33" s="59"/>
      <c r="R33" s="63"/>
      <c r="S33" s="60"/>
    </row>
  </sheetData>
  <mergeCells count="11">
    <mergeCell ref="Q6:Q33"/>
    <mergeCell ref="S6:S33"/>
    <mergeCell ref="P6:P33"/>
    <mergeCell ref="R6:R33"/>
    <mergeCell ref="C2:H2"/>
    <mergeCell ref="C3:H3"/>
    <mergeCell ref="C4:E4"/>
    <mergeCell ref="B33:C33"/>
    <mergeCell ref="A6:A13"/>
    <mergeCell ref="A15:A22"/>
    <mergeCell ref="A24:A31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33"/>
  <sheetViews>
    <sheetView topLeftCell="A22" workbookViewId="0">
      <selection activeCell="B34" sqref="B34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3.85546875" customWidth="1"/>
    <col min="8" max="8" width="10" customWidth="1"/>
    <col min="9" max="9" width="12.42578125" customWidth="1"/>
    <col min="10" max="11" width="10.5703125" customWidth="1"/>
    <col min="12" max="13" width="11.28515625" customWidth="1"/>
    <col min="14" max="14" width="12" customWidth="1"/>
    <col min="15" max="15" width="12.42578125" customWidth="1"/>
  </cols>
  <sheetData>
    <row r="1" spans="1:15" ht="15.75" thickBot="1" x14ac:dyDescent="0.3"/>
    <row r="2" spans="1:15" ht="16.149999999999999" customHeight="1" thickBot="1" x14ac:dyDescent="0.3">
      <c r="C2" s="47" t="s">
        <v>53</v>
      </c>
      <c r="D2" s="48"/>
      <c r="E2" s="48"/>
      <c r="F2" s="48"/>
      <c r="G2" s="48"/>
      <c r="H2" s="49"/>
      <c r="I2" s="41"/>
    </row>
    <row r="3" spans="1:15" ht="16.5" thickBot="1" x14ac:dyDescent="0.3">
      <c r="C3" s="47"/>
      <c r="D3" s="48"/>
      <c r="E3" s="48"/>
      <c r="F3" s="48"/>
      <c r="G3" s="48"/>
      <c r="H3" s="49"/>
      <c r="I3" s="41"/>
    </row>
    <row r="4" spans="1:15" ht="15.75" x14ac:dyDescent="0.25">
      <c r="A4" s="1"/>
      <c r="B4" s="1"/>
      <c r="C4" s="50"/>
      <c r="D4" s="50"/>
      <c r="E4" s="50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49</v>
      </c>
      <c r="H5" s="2" t="s">
        <v>15</v>
      </c>
      <c r="I5" s="2" t="s">
        <v>50</v>
      </c>
      <c r="J5" s="2" t="s">
        <v>7</v>
      </c>
      <c r="K5" s="2" t="s">
        <v>42</v>
      </c>
      <c r="L5" s="2" t="s">
        <v>8</v>
      </c>
      <c r="M5" s="2" t="s">
        <v>43</v>
      </c>
      <c r="N5" s="2" t="s">
        <v>9</v>
      </c>
      <c r="O5" s="2" t="s">
        <v>44</v>
      </c>
    </row>
    <row r="6" spans="1:15" ht="15.75" x14ac:dyDescent="0.25">
      <c r="A6" s="53" t="s">
        <v>32</v>
      </c>
      <c r="B6" s="15" t="s">
        <v>29</v>
      </c>
      <c r="C6" s="35" t="s">
        <v>12</v>
      </c>
      <c r="D6" s="18">
        <v>3</v>
      </c>
      <c r="E6" s="19"/>
      <c r="F6" s="20"/>
      <c r="G6" s="20"/>
      <c r="H6" s="20"/>
      <c r="I6" s="20"/>
      <c r="J6" s="20"/>
      <c r="K6" s="20"/>
      <c r="L6" s="20"/>
      <c r="M6" s="20"/>
      <c r="N6" s="20"/>
      <c r="O6" s="46"/>
    </row>
    <row r="7" spans="1:15" ht="15.75" x14ac:dyDescent="0.25">
      <c r="A7" s="54"/>
      <c r="B7" s="15" t="s">
        <v>29</v>
      </c>
      <c r="C7" s="35" t="s">
        <v>13</v>
      </c>
      <c r="D7" s="4">
        <v>6</v>
      </c>
      <c r="E7" s="5">
        <v>10</v>
      </c>
      <c r="F7" s="14"/>
      <c r="G7" s="14"/>
      <c r="H7" s="14"/>
      <c r="I7" s="20"/>
      <c r="J7" s="20"/>
      <c r="K7" s="20"/>
      <c r="L7" s="14"/>
      <c r="M7" s="20"/>
      <c r="N7" s="20"/>
      <c r="O7" s="46"/>
    </row>
    <row r="8" spans="1:15" ht="15.75" x14ac:dyDescent="0.25">
      <c r="A8" s="54"/>
      <c r="B8" s="15" t="s">
        <v>29</v>
      </c>
      <c r="C8" s="16" t="s">
        <v>28</v>
      </c>
      <c r="D8" s="4">
        <v>19</v>
      </c>
      <c r="E8" s="5">
        <v>32</v>
      </c>
      <c r="F8" s="14"/>
      <c r="G8" s="14"/>
      <c r="H8" s="14"/>
      <c r="I8" s="20"/>
      <c r="J8" s="20"/>
      <c r="K8" s="20"/>
      <c r="L8" s="14"/>
      <c r="M8" s="20"/>
      <c r="N8" s="20"/>
      <c r="O8" s="46"/>
    </row>
    <row r="9" spans="1:15" ht="15.75" x14ac:dyDescent="0.25">
      <c r="A9" s="54"/>
      <c r="B9" s="15" t="s">
        <v>29</v>
      </c>
      <c r="C9" s="35" t="s">
        <v>10</v>
      </c>
      <c r="D9" s="4">
        <v>140</v>
      </c>
      <c r="E9" s="5">
        <v>255</v>
      </c>
      <c r="F9" s="13"/>
      <c r="G9" s="13"/>
      <c r="H9" s="14"/>
      <c r="I9" s="32"/>
      <c r="J9" s="32"/>
      <c r="K9" s="32"/>
      <c r="L9" s="14"/>
      <c r="M9" s="20"/>
      <c r="N9" s="20"/>
      <c r="O9" s="46"/>
    </row>
    <row r="10" spans="1:15" ht="15.75" x14ac:dyDescent="0.25">
      <c r="A10" s="54"/>
      <c r="B10" s="15" t="s">
        <v>30</v>
      </c>
      <c r="C10" s="35" t="s">
        <v>10</v>
      </c>
      <c r="D10" s="4">
        <v>13</v>
      </c>
      <c r="E10" s="5">
        <v>24</v>
      </c>
      <c r="F10" s="13"/>
      <c r="G10" s="13"/>
      <c r="H10" s="14"/>
      <c r="I10" s="32"/>
      <c r="J10" s="32"/>
      <c r="K10" s="32"/>
      <c r="L10" s="14"/>
      <c r="M10" s="20"/>
      <c r="N10" s="20"/>
      <c r="O10" s="46"/>
    </row>
    <row r="11" spans="1:15" ht="15.75" x14ac:dyDescent="0.25">
      <c r="A11" s="54"/>
      <c r="B11" s="15" t="s">
        <v>27</v>
      </c>
      <c r="C11" s="35" t="s">
        <v>10</v>
      </c>
      <c r="D11" s="4">
        <v>11</v>
      </c>
      <c r="E11" s="5">
        <v>20</v>
      </c>
      <c r="F11" s="13"/>
      <c r="G11" s="13"/>
      <c r="H11" s="14"/>
      <c r="I11" s="32"/>
      <c r="J11" s="32"/>
      <c r="K11" s="32"/>
      <c r="L11" s="14"/>
      <c r="M11" s="20"/>
      <c r="N11" s="20"/>
      <c r="O11" s="46"/>
    </row>
    <row r="12" spans="1:15" ht="15.75" x14ac:dyDescent="0.25">
      <c r="A12" s="54"/>
      <c r="B12" s="15" t="s">
        <v>33</v>
      </c>
      <c r="C12" s="35" t="s">
        <v>10</v>
      </c>
      <c r="D12" s="4">
        <v>3</v>
      </c>
      <c r="E12" s="5">
        <v>5</v>
      </c>
      <c r="F12" s="13"/>
      <c r="G12" s="13"/>
      <c r="H12" s="14"/>
      <c r="I12" s="32"/>
      <c r="J12" s="32"/>
      <c r="K12" s="32"/>
      <c r="L12" s="14"/>
      <c r="M12" s="20"/>
      <c r="N12" s="20"/>
      <c r="O12" s="46"/>
    </row>
    <row r="13" spans="1:15" ht="15.75" x14ac:dyDescent="0.25">
      <c r="A13" s="54"/>
      <c r="B13" s="15" t="s">
        <v>34</v>
      </c>
      <c r="C13" s="35" t="s">
        <v>10</v>
      </c>
      <c r="D13" s="4">
        <v>2</v>
      </c>
      <c r="E13" s="5">
        <v>4</v>
      </c>
      <c r="F13" s="13"/>
      <c r="G13" s="13"/>
      <c r="H13" s="14"/>
      <c r="I13" s="32"/>
      <c r="J13" s="32"/>
      <c r="K13" s="32"/>
      <c r="L13" s="14"/>
      <c r="M13" s="20"/>
      <c r="N13" s="20"/>
      <c r="O13" s="46"/>
    </row>
    <row r="14" spans="1:15" ht="15.75" x14ac:dyDescent="0.25">
      <c r="A14" s="36"/>
      <c r="B14" s="37"/>
      <c r="C14" s="6" t="s">
        <v>11</v>
      </c>
      <c r="D14" s="7">
        <f>SUM(D6:D13)</f>
        <v>197</v>
      </c>
      <c r="E14" s="7">
        <f>SUM(E6:E13)</f>
        <v>350</v>
      </c>
      <c r="F14" s="8"/>
      <c r="G14" s="8"/>
      <c r="H14" s="8"/>
      <c r="I14" s="42"/>
      <c r="J14" s="9">
        <f>SUM(J6:J13)</f>
        <v>0</v>
      </c>
      <c r="K14" s="9">
        <f t="shared" ref="K14:O14" si="0">SUM(K6:K13)</f>
        <v>0</v>
      </c>
      <c r="L14" s="9">
        <f t="shared" si="0"/>
        <v>0</v>
      </c>
      <c r="M14" s="9">
        <f t="shared" si="0"/>
        <v>0</v>
      </c>
      <c r="N14" s="9">
        <f t="shared" si="0"/>
        <v>0</v>
      </c>
      <c r="O14" s="9">
        <f t="shared" si="0"/>
        <v>0</v>
      </c>
    </row>
    <row r="15" spans="1:15" ht="15.75" x14ac:dyDescent="0.25">
      <c r="A15" s="55" t="s">
        <v>35</v>
      </c>
      <c r="B15" s="38" t="s">
        <v>29</v>
      </c>
      <c r="C15" s="35" t="s">
        <v>12</v>
      </c>
      <c r="D15" s="33">
        <v>14</v>
      </c>
      <c r="E15" s="33"/>
      <c r="F15" s="14"/>
      <c r="G15" s="14"/>
      <c r="H15" s="14"/>
      <c r="I15" s="20"/>
      <c r="J15" s="20"/>
      <c r="K15" s="20"/>
      <c r="L15" s="14"/>
      <c r="M15" s="20"/>
      <c r="N15" s="20"/>
      <c r="O15" s="46"/>
    </row>
    <row r="16" spans="1:15" ht="15.75" x14ac:dyDescent="0.25">
      <c r="A16" s="56"/>
      <c r="B16" s="38" t="s">
        <v>29</v>
      </c>
      <c r="C16" s="35" t="s">
        <v>13</v>
      </c>
      <c r="D16" s="33">
        <v>76</v>
      </c>
      <c r="E16" s="33">
        <v>127</v>
      </c>
      <c r="F16" s="14"/>
      <c r="G16" s="14"/>
      <c r="H16" s="14"/>
      <c r="I16" s="20"/>
      <c r="J16" s="20"/>
      <c r="K16" s="20"/>
      <c r="L16" s="14"/>
      <c r="M16" s="20"/>
      <c r="N16" s="20"/>
      <c r="O16" s="46"/>
    </row>
    <row r="17" spans="1:15" ht="15.75" x14ac:dyDescent="0.25">
      <c r="A17" s="56"/>
      <c r="B17" s="38" t="s">
        <v>29</v>
      </c>
      <c r="C17" s="16" t="s">
        <v>28</v>
      </c>
      <c r="D17" s="33">
        <v>59</v>
      </c>
      <c r="E17" s="33">
        <v>98</v>
      </c>
      <c r="F17" s="14"/>
      <c r="G17" s="14"/>
      <c r="H17" s="14"/>
      <c r="I17" s="20"/>
      <c r="J17" s="20"/>
      <c r="K17" s="20"/>
      <c r="L17" s="14"/>
      <c r="M17" s="20"/>
      <c r="N17" s="20"/>
      <c r="O17" s="46"/>
    </row>
    <row r="18" spans="1:15" ht="15.75" x14ac:dyDescent="0.25">
      <c r="A18" s="56"/>
      <c r="B18" s="38" t="s">
        <v>29</v>
      </c>
      <c r="C18" s="35" t="s">
        <v>10</v>
      </c>
      <c r="D18" s="33">
        <v>180</v>
      </c>
      <c r="E18" s="33">
        <v>327</v>
      </c>
      <c r="F18" s="14"/>
      <c r="G18" s="14"/>
      <c r="H18" s="14"/>
      <c r="I18" s="20"/>
      <c r="J18" s="20"/>
      <c r="K18" s="20"/>
      <c r="L18" s="14"/>
      <c r="M18" s="20"/>
      <c r="N18" s="20"/>
      <c r="O18" s="46"/>
    </row>
    <row r="19" spans="1:15" ht="15.75" x14ac:dyDescent="0.25">
      <c r="A19" s="56"/>
      <c r="B19" s="38" t="s">
        <v>30</v>
      </c>
      <c r="C19" s="35" t="s">
        <v>10</v>
      </c>
      <c r="D19" s="33">
        <v>36</v>
      </c>
      <c r="E19" s="33">
        <v>65</v>
      </c>
      <c r="F19" s="14"/>
      <c r="G19" s="14"/>
      <c r="H19" s="14"/>
      <c r="I19" s="20"/>
      <c r="J19" s="20"/>
      <c r="K19" s="20"/>
      <c r="L19" s="14"/>
      <c r="M19" s="20"/>
      <c r="N19" s="20"/>
      <c r="O19" s="46"/>
    </row>
    <row r="20" spans="1:15" ht="15.75" x14ac:dyDescent="0.25">
      <c r="A20" s="56"/>
      <c r="B20" s="38" t="s">
        <v>26</v>
      </c>
      <c r="C20" s="35" t="s">
        <v>10</v>
      </c>
      <c r="D20" s="33">
        <v>26</v>
      </c>
      <c r="E20" s="33">
        <v>47</v>
      </c>
      <c r="F20" s="14"/>
      <c r="G20" s="14"/>
      <c r="H20" s="14"/>
      <c r="I20" s="14"/>
      <c r="J20" s="14"/>
      <c r="K20" s="14"/>
      <c r="L20" s="14"/>
      <c r="M20" s="20"/>
      <c r="N20" s="20"/>
      <c r="O20" s="46"/>
    </row>
    <row r="21" spans="1:15" ht="15.75" x14ac:dyDescent="0.25">
      <c r="A21" s="56"/>
      <c r="B21" s="38" t="s">
        <v>27</v>
      </c>
      <c r="C21" s="35" t="s">
        <v>10</v>
      </c>
      <c r="D21" s="34">
        <v>22</v>
      </c>
      <c r="E21" s="34">
        <v>40</v>
      </c>
      <c r="F21" s="14"/>
      <c r="G21" s="14"/>
      <c r="H21" s="14"/>
      <c r="I21" s="20"/>
      <c r="J21" s="20"/>
      <c r="K21" s="20"/>
      <c r="L21" s="14"/>
      <c r="M21" s="20"/>
      <c r="N21" s="20"/>
      <c r="O21" s="46"/>
    </row>
    <row r="22" spans="1:15" ht="15.75" x14ac:dyDescent="0.25">
      <c r="A22" s="56"/>
      <c r="B22" s="38" t="s">
        <v>33</v>
      </c>
      <c r="C22" s="35" t="s">
        <v>10</v>
      </c>
      <c r="D22" s="34">
        <v>4</v>
      </c>
      <c r="E22" s="34">
        <v>7</v>
      </c>
      <c r="F22" s="14"/>
      <c r="G22" s="14"/>
      <c r="H22" s="14"/>
      <c r="I22" s="32"/>
      <c r="J22" s="32"/>
      <c r="K22" s="32"/>
      <c r="L22" s="14"/>
      <c r="M22" s="20"/>
      <c r="N22" s="20"/>
      <c r="O22" s="46"/>
    </row>
    <row r="23" spans="1:15" ht="15.75" x14ac:dyDescent="0.25">
      <c r="A23" s="36"/>
      <c r="B23" s="6"/>
      <c r="C23" s="6" t="s">
        <v>11</v>
      </c>
      <c r="D23" s="7">
        <f>SUM(D15:D22)</f>
        <v>417</v>
      </c>
      <c r="E23" s="7">
        <f>SUM(E15:E22)</f>
        <v>711</v>
      </c>
      <c r="F23" s="8"/>
      <c r="G23" s="8"/>
      <c r="H23" s="8"/>
      <c r="I23" s="42"/>
      <c r="J23" s="9">
        <f>SUM(J15:J22)</f>
        <v>0</v>
      </c>
      <c r="K23" s="9">
        <f t="shared" ref="K23:O23" si="1">SUM(K15:K22)</f>
        <v>0</v>
      </c>
      <c r="L23" s="9">
        <f t="shared" si="1"/>
        <v>0</v>
      </c>
      <c r="M23" s="9">
        <f t="shared" si="1"/>
        <v>0</v>
      </c>
      <c r="N23" s="9">
        <f t="shared" si="1"/>
        <v>0</v>
      </c>
      <c r="O23" s="9">
        <f t="shared" si="1"/>
        <v>0</v>
      </c>
    </row>
    <row r="24" spans="1:15" ht="15.75" x14ac:dyDescent="0.25">
      <c r="A24" s="55" t="s">
        <v>36</v>
      </c>
      <c r="B24" s="13" t="s">
        <v>29</v>
      </c>
      <c r="C24" s="35" t="s">
        <v>12</v>
      </c>
      <c r="D24" s="34">
        <v>31</v>
      </c>
      <c r="E24" s="34"/>
      <c r="F24" s="14"/>
      <c r="G24" s="14"/>
      <c r="H24" s="13"/>
      <c r="I24" s="43"/>
      <c r="J24" s="20"/>
      <c r="K24" s="44"/>
      <c r="L24" s="32"/>
      <c r="M24" s="44"/>
      <c r="N24" s="20"/>
      <c r="O24" s="46"/>
    </row>
    <row r="25" spans="1:15" ht="15.75" x14ac:dyDescent="0.25">
      <c r="A25" s="56"/>
      <c r="B25" s="13" t="s">
        <v>29</v>
      </c>
      <c r="C25" s="35" t="s">
        <v>13</v>
      </c>
      <c r="D25" s="34">
        <v>217</v>
      </c>
      <c r="E25" s="34">
        <v>362</v>
      </c>
      <c r="F25" s="13"/>
      <c r="G25" s="13"/>
      <c r="H25" s="14"/>
      <c r="I25" s="20"/>
      <c r="J25" s="20"/>
      <c r="K25" s="20"/>
      <c r="L25" s="14"/>
      <c r="M25" s="20"/>
      <c r="N25" s="20"/>
      <c r="O25" s="46"/>
    </row>
    <row r="26" spans="1:15" ht="15.75" x14ac:dyDescent="0.25">
      <c r="A26" s="56"/>
      <c r="B26" s="13" t="s">
        <v>29</v>
      </c>
      <c r="C26" s="16" t="s">
        <v>28</v>
      </c>
      <c r="D26" s="34">
        <v>153</v>
      </c>
      <c r="E26" s="34">
        <v>255</v>
      </c>
      <c r="F26" s="13"/>
      <c r="G26" s="13"/>
      <c r="H26" s="14"/>
      <c r="I26" s="20"/>
      <c r="J26" s="20"/>
      <c r="K26" s="20"/>
      <c r="L26" s="14"/>
      <c r="M26" s="20"/>
      <c r="N26" s="20"/>
      <c r="O26" s="46"/>
    </row>
    <row r="27" spans="1:15" ht="15.75" x14ac:dyDescent="0.25">
      <c r="A27" s="56"/>
      <c r="B27" s="13" t="s">
        <v>29</v>
      </c>
      <c r="C27" s="35" t="s">
        <v>10</v>
      </c>
      <c r="D27" s="34">
        <v>600</v>
      </c>
      <c r="E27" s="34">
        <v>1091</v>
      </c>
      <c r="F27" s="13"/>
      <c r="G27" s="13"/>
      <c r="H27" s="14"/>
      <c r="I27" s="32"/>
      <c r="J27" s="32"/>
      <c r="K27" s="32"/>
      <c r="L27" s="14"/>
      <c r="M27" s="20"/>
      <c r="N27" s="20"/>
      <c r="O27" s="46"/>
    </row>
    <row r="28" spans="1:15" ht="15.75" x14ac:dyDescent="0.25">
      <c r="A28" s="56"/>
      <c r="B28" s="13" t="s">
        <v>26</v>
      </c>
      <c r="C28" s="35" t="s">
        <v>10</v>
      </c>
      <c r="D28" s="34">
        <v>12</v>
      </c>
      <c r="E28" s="34">
        <v>22</v>
      </c>
      <c r="F28" s="13"/>
      <c r="G28" s="13"/>
      <c r="H28" s="14"/>
      <c r="I28" s="32"/>
      <c r="J28" s="32"/>
      <c r="K28" s="32"/>
      <c r="L28" s="14"/>
      <c r="M28" s="20"/>
      <c r="N28" s="20"/>
      <c r="O28" s="46"/>
    </row>
    <row r="29" spans="1:15" ht="15.75" x14ac:dyDescent="0.25">
      <c r="A29" s="56"/>
      <c r="B29" s="13" t="s">
        <v>37</v>
      </c>
      <c r="C29" s="35" t="s">
        <v>10</v>
      </c>
      <c r="D29" s="34">
        <v>59</v>
      </c>
      <c r="E29" s="34">
        <v>107</v>
      </c>
      <c r="F29" s="13"/>
      <c r="G29" s="13"/>
      <c r="H29" s="14"/>
      <c r="I29" s="32"/>
      <c r="J29" s="32"/>
      <c r="K29" s="32"/>
      <c r="L29" s="14"/>
      <c r="M29" s="20"/>
      <c r="N29" s="20"/>
      <c r="O29" s="46"/>
    </row>
    <row r="30" spans="1:15" ht="15.75" x14ac:dyDescent="0.25">
      <c r="A30" s="56"/>
      <c r="B30" s="13" t="s">
        <v>27</v>
      </c>
      <c r="C30" s="35" t="s">
        <v>10</v>
      </c>
      <c r="D30" s="34">
        <v>10</v>
      </c>
      <c r="E30" s="34">
        <v>18</v>
      </c>
      <c r="F30" s="13"/>
      <c r="G30" s="13"/>
      <c r="H30" s="14"/>
      <c r="I30" s="20"/>
      <c r="J30" s="20"/>
      <c r="K30" s="20"/>
      <c r="L30" s="14"/>
      <c r="M30" s="20"/>
      <c r="N30" s="20"/>
      <c r="O30" s="46"/>
    </row>
    <row r="31" spans="1:15" ht="15.75" x14ac:dyDescent="0.25">
      <c r="A31" s="56"/>
      <c r="B31" s="13" t="s">
        <v>38</v>
      </c>
      <c r="C31" s="35" t="s">
        <v>10</v>
      </c>
      <c r="D31" s="34">
        <v>26</v>
      </c>
      <c r="E31" s="34">
        <v>47</v>
      </c>
      <c r="F31" s="13"/>
      <c r="G31" s="13"/>
      <c r="H31" s="14"/>
      <c r="I31" s="32"/>
      <c r="J31" s="32"/>
      <c r="K31" s="32"/>
      <c r="L31" s="14"/>
      <c r="M31" s="20"/>
      <c r="N31" s="20"/>
      <c r="O31" s="46"/>
    </row>
    <row r="32" spans="1:15" ht="15.75" x14ac:dyDescent="0.25">
      <c r="A32" s="39"/>
      <c r="B32" s="40"/>
      <c r="C32" s="6" t="s">
        <v>11</v>
      </c>
      <c r="D32" s="7">
        <f>SUM(D24:D31)</f>
        <v>1108</v>
      </c>
      <c r="E32" s="7">
        <f>SUM(E24:E31)</f>
        <v>1902</v>
      </c>
      <c r="F32" s="8"/>
      <c r="G32" s="8"/>
      <c r="H32" s="8"/>
      <c r="I32" s="42"/>
      <c r="J32" s="9">
        <f>SUM(J24:J31)</f>
        <v>0</v>
      </c>
      <c r="K32" s="9">
        <f t="shared" ref="K32:O32" si="2">SUM(K24:K31)</f>
        <v>0</v>
      </c>
      <c r="L32" s="9">
        <f t="shared" si="2"/>
        <v>0</v>
      </c>
      <c r="M32" s="9">
        <f t="shared" si="2"/>
        <v>0</v>
      </c>
      <c r="N32" s="9">
        <f t="shared" si="2"/>
        <v>0</v>
      </c>
      <c r="O32" s="9">
        <f t="shared" si="2"/>
        <v>0</v>
      </c>
    </row>
    <row r="33" spans="1:15" ht="15.75" x14ac:dyDescent="0.25">
      <c r="A33" s="10"/>
      <c r="B33" s="51" t="s">
        <v>52</v>
      </c>
      <c r="C33" s="52"/>
      <c r="D33" s="11">
        <f>SUM(+D14+D23+D32)</f>
        <v>1722</v>
      </c>
      <c r="E33" s="11">
        <f>SUM(+E14+E23+E32)</f>
        <v>2963</v>
      </c>
      <c r="F33" s="12"/>
      <c r="G33" s="12"/>
      <c r="H33" s="12"/>
      <c r="I33" s="12"/>
      <c r="J33" s="17">
        <f>SUM(+J14+J23+J32)</f>
        <v>0</v>
      </c>
      <c r="K33" s="17">
        <f t="shared" ref="K33:O33" si="3">SUM(+K14+K23+K32)</f>
        <v>0</v>
      </c>
      <c r="L33" s="17">
        <f t="shared" si="3"/>
        <v>0</v>
      </c>
      <c r="M33" s="17">
        <f t="shared" si="3"/>
        <v>0</v>
      </c>
      <c r="N33" s="17">
        <f t="shared" si="3"/>
        <v>0</v>
      </c>
      <c r="O33" s="17">
        <f t="shared" si="3"/>
        <v>0</v>
      </c>
    </row>
  </sheetData>
  <mergeCells count="7">
    <mergeCell ref="A24:A31"/>
    <mergeCell ref="B33:C33"/>
    <mergeCell ref="C2:H2"/>
    <mergeCell ref="C3:H3"/>
    <mergeCell ref="C4:E4"/>
    <mergeCell ref="A6:A13"/>
    <mergeCell ref="A15:A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11" sqref="B11"/>
    </sheetView>
  </sheetViews>
  <sheetFormatPr defaultRowHeight="15" x14ac:dyDescent="0.25"/>
  <cols>
    <col min="2" max="2" width="10.140625" customWidth="1"/>
  </cols>
  <sheetData>
    <row r="2" spans="2:7" x14ac:dyDescent="0.25">
      <c r="B2" s="64" t="s">
        <v>54</v>
      </c>
      <c r="C2" s="64"/>
      <c r="D2" s="64"/>
      <c r="E2" s="64"/>
      <c r="F2" s="64"/>
      <c r="G2" s="64"/>
    </row>
    <row r="3" spans="2:7" x14ac:dyDescent="0.25">
      <c r="B3" s="64" t="s">
        <v>16</v>
      </c>
      <c r="C3" s="64"/>
      <c r="D3" s="64"/>
      <c r="E3" s="64"/>
      <c r="F3" s="64"/>
      <c r="G3" s="64"/>
    </row>
    <row r="4" spans="2:7" x14ac:dyDescent="0.25">
      <c r="B4" s="21"/>
      <c r="C4" s="21"/>
      <c r="D4" s="21"/>
      <c r="E4" s="21"/>
      <c r="F4" s="21"/>
      <c r="G4" s="22"/>
    </row>
    <row r="5" spans="2:7" x14ac:dyDescent="0.25">
      <c r="B5" s="21"/>
      <c r="C5" s="21"/>
      <c r="D5" s="21"/>
      <c r="E5" s="21"/>
      <c r="F5" s="21"/>
      <c r="G5" s="22"/>
    </row>
    <row r="6" spans="2:7" x14ac:dyDescent="0.25">
      <c r="B6" s="64" t="s">
        <v>17</v>
      </c>
      <c r="C6" s="64"/>
      <c r="D6" s="64"/>
      <c r="E6" s="64"/>
      <c r="F6" s="64"/>
      <c r="G6" s="64"/>
    </row>
    <row r="7" spans="2:7" ht="15.75" thickBot="1" x14ac:dyDescent="0.3">
      <c r="B7" s="22"/>
      <c r="C7" s="22"/>
      <c r="D7" s="22"/>
      <c r="E7" s="22"/>
      <c r="F7" s="22"/>
      <c r="G7" s="22"/>
    </row>
    <row r="8" spans="2:7" x14ac:dyDescent="0.25">
      <c r="B8" s="65" t="s">
        <v>55</v>
      </c>
      <c r="C8" s="68" t="s">
        <v>31</v>
      </c>
      <c r="D8" s="68"/>
      <c r="E8" s="68"/>
      <c r="F8" s="68"/>
      <c r="G8" s="70" t="s">
        <v>18</v>
      </c>
    </row>
    <row r="9" spans="2:7" x14ac:dyDescent="0.25">
      <c r="B9" s="66"/>
      <c r="C9" s="69"/>
      <c r="D9" s="69"/>
      <c r="E9" s="69"/>
      <c r="F9" s="69"/>
      <c r="G9" s="71"/>
    </row>
    <row r="10" spans="2:7" ht="15.75" thickBot="1" x14ac:dyDescent="0.3">
      <c r="B10" s="67"/>
      <c r="C10" s="23" t="s">
        <v>19</v>
      </c>
      <c r="D10" s="23" t="s">
        <v>20</v>
      </c>
      <c r="E10" s="23" t="s">
        <v>21</v>
      </c>
      <c r="F10" s="23" t="s">
        <v>22</v>
      </c>
      <c r="G10" s="72"/>
    </row>
    <row r="11" spans="2:7" ht="53.25" customHeight="1" x14ac:dyDescent="0.25">
      <c r="B11" s="24" t="s">
        <v>39</v>
      </c>
      <c r="C11" s="25">
        <v>422</v>
      </c>
      <c r="D11" s="25">
        <v>450</v>
      </c>
      <c r="E11" s="25">
        <v>450</v>
      </c>
      <c r="F11" s="25">
        <v>400</v>
      </c>
      <c r="G11" s="26">
        <f>SUM(C11:F11)</f>
        <v>1722</v>
      </c>
    </row>
    <row r="12" spans="2:7" x14ac:dyDescent="0.25">
      <c r="B12" s="27"/>
      <c r="C12" s="28"/>
      <c r="D12" s="28"/>
      <c r="E12" s="28"/>
      <c r="F12" s="28"/>
      <c r="G12" s="26"/>
    </row>
    <row r="13" spans="2:7" x14ac:dyDescent="0.25">
      <c r="B13" s="29" t="s">
        <v>23</v>
      </c>
      <c r="C13" s="27">
        <f>SUM(C11:C12)</f>
        <v>422</v>
      </c>
      <c r="D13" s="27">
        <f>SUM(D11:D12)</f>
        <v>450</v>
      </c>
      <c r="E13" s="27">
        <f>SUM(E11:E12)</f>
        <v>450</v>
      </c>
      <c r="F13" s="27">
        <f>SUM(F11)</f>
        <v>400</v>
      </c>
      <c r="G13" s="27">
        <f>SUM(C13:F13)</f>
        <v>1722</v>
      </c>
    </row>
    <row r="14" spans="2:7" x14ac:dyDescent="0.25">
      <c r="B14" s="22"/>
      <c r="C14" s="22"/>
      <c r="D14" s="22"/>
      <c r="E14" s="22"/>
      <c r="F14" s="22"/>
      <c r="G14" s="22"/>
    </row>
    <row r="17" spans="2:7" ht="15.75" x14ac:dyDescent="0.25">
      <c r="B17" s="30" t="s">
        <v>24</v>
      </c>
      <c r="C17" s="30"/>
      <c r="E17" s="30"/>
      <c r="F17" s="30" t="s">
        <v>25</v>
      </c>
      <c r="G17" s="31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2025-11-06T12:07:41Z</dcterms:modified>
</cp:coreProperties>
</file>