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A8D7AAEB-BC0B-44DA-B1F7-87DBA0B9D5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2" l="1"/>
  <c r="Q6" i="2"/>
  <c r="P6" i="2"/>
  <c r="D131" i="2"/>
  <c r="D122" i="2"/>
  <c r="D116" i="2"/>
  <c r="D75" i="2"/>
  <c r="K131" i="3"/>
  <c r="L131" i="3"/>
  <c r="M131" i="3"/>
  <c r="N131" i="3"/>
  <c r="O131" i="3"/>
  <c r="K130" i="3"/>
  <c r="L130" i="3"/>
  <c r="M130" i="3"/>
  <c r="N130" i="3"/>
  <c r="O130" i="3"/>
  <c r="K122" i="3"/>
  <c r="L122" i="3"/>
  <c r="M122" i="3"/>
  <c r="N122" i="3"/>
  <c r="O122" i="3"/>
  <c r="K116" i="3"/>
  <c r="L116" i="3"/>
  <c r="M116" i="3"/>
  <c r="N116" i="3"/>
  <c r="O116" i="3"/>
  <c r="K108" i="3"/>
  <c r="L108" i="3"/>
  <c r="M108" i="3"/>
  <c r="N108" i="3"/>
  <c r="O108" i="3"/>
  <c r="K106" i="3"/>
  <c r="L106" i="3"/>
  <c r="M106" i="3"/>
  <c r="N106" i="3"/>
  <c r="O106" i="3"/>
  <c r="K88" i="3"/>
  <c r="L88" i="3"/>
  <c r="M88" i="3"/>
  <c r="N88" i="3"/>
  <c r="O88" i="3"/>
  <c r="K78" i="3"/>
  <c r="L78" i="3"/>
  <c r="M78" i="3"/>
  <c r="N78" i="3"/>
  <c r="O78" i="3"/>
  <c r="K75" i="3"/>
  <c r="L75" i="3"/>
  <c r="M75" i="3"/>
  <c r="N75" i="3"/>
  <c r="O75" i="3"/>
  <c r="K66" i="3"/>
  <c r="L66" i="3"/>
  <c r="M66" i="3"/>
  <c r="N66" i="3"/>
  <c r="O66" i="3"/>
  <c r="K61" i="3"/>
  <c r="L61" i="3"/>
  <c r="M61" i="3"/>
  <c r="N61" i="3"/>
  <c r="O61" i="3"/>
  <c r="K51" i="3"/>
  <c r="L51" i="3"/>
  <c r="M51" i="3"/>
  <c r="N51" i="3"/>
  <c r="O51" i="3"/>
  <c r="K40" i="3"/>
  <c r="L40" i="3"/>
  <c r="M40" i="3"/>
  <c r="N40" i="3"/>
  <c r="O40" i="3"/>
  <c r="K29" i="3"/>
  <c r="L29" i="3"/>
  <c r="M29" i="3"/>
  <c r="N29" i="3"/>
  <c r="O29" i="3"/>
  <c r="K18" i="3"/>
  <c r="L18" i="3"/>
  <c r="M18" i="3"/>
  <c r="N18" i="3"/>
  <c r="O18" i="3"/>
  <c r="K108" i="2"/>
  <c r="L108" i="2"/>
  <c r="K78" i="2"/>
  <c r="O120" i="2"/>
  <c r="O119" i="2"/>
  <c r="O86" i="2"/>
  <c r="O84" i="2"/>
  <c r="O43" i="2"/>
  <c r="O42" i="2"/>
  <c r="O39" i="2"/>
  <c r="O34" i="2"/>
  <c r="O19" i="2"/>
  <c r="O13" i="2"/>
  <c r="O6" i="2"/>
  <c r="M126" i="2"/>
  <c r="O126" i="2" s="1"/>
  <c r="M121" i="2"/>
  <c r="O121" i="2" s="1"/>
  <c r="M120" i="2"/>
  <c r="M119" i="2"/>
  <c r="M114" i="2"/>
  <c r="O114" i="2" s="1"/>
  <c r="M112" i="2"/>
  <c r="O112" i="2" s="1"/>
  <c r="M111" i="2"/>
  <c r="O111" i="2" s="1"/>
  <c r="M107" i="2"/>
  <c r="M108" i="2" s="1"/>
  <c r="M105" i="2"/>
  <c r="O105" i="2" s="1"/>
  <c r="M104" i="2"/>
  <c r="O104" i="2" s="1"/>
  <c r="M103" i="2"/>
  <c r="O103" i="2" s="1"/>
  <c r="M87" i="2"/>
  <c r="O87" i="2" s="1"/>
  <c r="M86" i="2"/>
  <c r="M85" i="2"/>
  <c r="O85" i="2" s="1"/>
  <c r="M84" i="2"/>
  <c r="M81" i="2"/>
  <c r="O81" i="2" s="1"/>
  <c r="M77" i="2"/>
  <c r="O77" i="2" s="1"/>
  <c r="M71" i="2"/>
  <c r="O71" i="2" s="1"/>
  <c r="M58" i="2"/>
  <c r="O58" i="2" s="1"/>
  <c r="M57" i="2"/>
  <c r="O57" i="2" s="1"/>
  <c r="M56" i="2"/>
  <c r="O56" i="2" s="1"/>
  <c r="M55" i="2"/>
  <c r="M49" i="2"/>
  <c r="O49" i="2" s="1"/>
  <c r="M47" i="2"/>
  <c r="O47" i="2" s="1"/>
  <c r="M46" i="2"/>
  <c r="O46" i="2" s="1"/>
  <c r="M39" i="2"/>
  <c r="M38" i="2"/>
  <c r="O38" i="2" s="1"/>
  <c r="M34" i="2"/>
  <c r="M28" i="2"/>
  <c r="O28" i="2" s="1"/>
  <c r="M27" i="2"/>
  <c r="O27" i="2" s="1"/>
  <c r="M23" i="2"/>
  <c r="O23" i="2" s="1"/>
  <c r="M10" i="2"/>
  <c r="O10" i="2" s="1"/>
  <c r="M11" i="2"/>
  <c r="M13" i="2"/>
  <c r="M9" i="2"/>
  <c r="O9" i="2" s="1"/>
  <c r="K124" i="2"/>
  <c r="O124" i="2" s="1"/>
  <c r="K123" i="2"/>
  <c r="K113" i="2"/>
  <c r="O113" i="2" s="1"/>
  <c r="K100" i="2"/>
  <c r="O100" i="2" s="1"/>
  <c r="K95" i="2"/>
  <c r="O95" i="2" s="1"/>
  <c r="K79" i="2"/>
  <c r="K52" i="2"/>
  <c r="O52" i="2" s="1"/>
  <c r="K43" i="2"/>
  <c r="K42" i="2"/>
  <c r="K41" i="2"/>
  <c r="O41" i="2" s="1"/>
  <c r="K33" i="2"/>
  <c r="O33" i="2" s="1"/>
  <c r="K32" i="2"/>
  <c r="O32" i="2" s="1"/>
  <c r="K19" i="2"/>
  <c r="K7" i="2"/>
  <c r="O7" i="2" s="1"/>
  <c r="K6" i="2"/>
  <c r="I129" i="2"/>
  <c r="M129" i="2" s="1"/>
  <c r="O129" i="2" s="1"/>
  <c r="I128" i="2"/>
  <c r="M128" i="2" s="1"/>
  <c r="O128" i="2" s="1"/>
  <c r="I126" i="2"/>
  <c r="I125" i="2"/>
  <c r="M125" i="2" s="1"/>
  <c r="I121" i="2"/>
  <c r="I120" i="2"/>
  <c r="I119" i="2"/>
  <c r="I118" i="2"/>
  <c r="M118" i="2" s="1"/>
  <c r="I115" i="2"/>
  <c r="M115" i="2" s="1"/>
  <c r="O115" i="2" s="1"/>
  <c r="I114" i="2"/>
  <c r="I112" i="2"/>
  <c r="I111" i="2"/>
  <c r="I107" i="2"/>
  <c r="I105" i="2"/>
  <c r="I104" i="2"/>
  <c r="I103" i="2"/>
  <c r="I102" i="2"/>
  <c r="M102" i="2" s="1"/>
  <c r="O102" i="2" s="1"/>
  <c r="I101" i="2"/>
  <c r="M101" i="2" s="1"/>
  <c r="O101" i="2" s="1"/>
  <c r="I99" i="2"/>
  <c r="M99" i="2" s="1"/>
  <c r="O99" i="2" s="1"/>
  <c r="I98" i="2"/>
  <c r="M98" i="2" s="1"/>
  <c r="O98" i="2" s="1"/>
  <c r="I97" i="2"/>
  <c r="M97" i="2" s="1"/>
  <c r="O97" i="2" s="1"/>
  <c r="I96" i="2"/>
  <c r="M96" i="2" s="1"/>
  <c r="I87" i="2"/>
  <c r="I86" i="2"/>
  <c r="I85" i="2"/>
  <c r="I84" i="2"/>
  <c r="I82" i="2"/>
  <c r="M82" i="2" s="1"/>
  <c r="O82" i="2" s="1"/>
  <c r="I81" i="2"/>
  <c r="I77" i="2"/>
  <c r="I76" i="2"/>
  <c r="M76" i="2" s="1"/>
  <c r="I74" i="2"/>
  <c r="M74" i="2" s="1"/>
  <c r="O74" i="2" s="1"/>
  <c r="I73" i="2"/>
  <c r="M73" i="2" s="1"/>
  <c r="O73" i="2" s="1"/>
  <c r="I72" i="2"/>
  <c r="M72" i="2" s="1"/>
  <c r="O72" i="2" s="1"/>
  <c r="I71" i="2"/>
  <c r="I70" i="2"/>
  <c r="M70" i="2" s="1"/>
  <c r="O70" i="2" s="1"/>
  <c r="I69" i="2"/>
  <c r="M69" i="2" s="1"/>
  <c r="I65" i="2"/>
  <c r="M65" i="2" s="1"/>
  <c r="O65" i="2" s="1"/>
  <c r="I64" i="2"/>
  <c r="M64" i="2" s="1"/>
  <c r="O64" i="2" s="1"/>
  <c r="I63" i="2"/>
  <c r="M63" i="2" s="1"/>
  <c r="I60" i="2"/>
  <c r="M60" i="2" s="1"/>
  <c r="O60" i="2" s="1"/>
  <c r="I59" i="2"/>
  <c r="M59" i="2" s="1"/>
  <c r="O59" i="2" s="1"/>
  <c r="I58" i="2"/>
  <c r="I57" i="2"/>
  <c r="I56" i="2"/>
  <c r="I55" i="2"/>
  <c r="I50" i="2"/>
  <c r="M50" i="2" s="1"/>
  <c r="O50" i="2" s="1"/>
  <c r="I49" i="2"/>
  <c r="I48" i="2"/>
  <c r="M48" i="2" s="1"/>
  <c r="O48" i="2" s="1"/>
  <c r="I47" i="2"/>
  <c r="I46" i="2"/>
  <c r="I45" i="2"/>
  <c r="M45" i="2" s="1"/>
  <c r="I39" i="2"/>
  <c r="I38" i="2"/>
  <c r="I37" i="2"/>
  <c r="M37" i="2" s="1"/>
  <c r="O37" i="2" s="1"/>
  <c r="I36" i="2"/>
  <c r="M36" i="2" s="1"/>
  <c r="O36" i="2" s="1"/>
  <c r="I35" i="2"/>
  <c r="M35" i="2" s="1"/>
  <c r="O35" i="2" s="1"/>
  <c r="I34" i="2"/>
  <c r="I28" i="2"/>
  <c r="I27" i="2"/>
  <c r="I26" i="2"/>
  <c r="M26" i="2" s="1"/>
  <c r="O26" i="2" s="1"/>
  <c r="I25" i="2"/>
  <c r="M25" i="2" s="1"/>
  <c r="O25" i="2" s="1"/>
  <c r="I24" i="2"/>
  <c r="M24" i="2" s="1"/>
  <c r="O24" i="2" s="1"/>
  <c r="I23" i="2"/>
  <c r="I10" i="2"/>
  <c r="I11" i="2"/>
  <c r="I12" i="2"/>
  <c r="M12" i="2" s="1"/>
  <c r="O12" i="2" s="1"/>
  <c r="I13" i="2"/>
  <c r="I14" i="2"/>
  <c r="M14" i="2" s="1"/>
  <c r="O14" i="2" s="1"/>
  <c r="I15" i="2"/>
  <c r="M15" i="2" s="1"/>
  <c r="O15" i="2" s="1"/>
  <c r="I16" i="2"/>
  <c r="M16" i="2" s="1"/>
  <c r="O16" i="2" s="1"/>
  <c r="I17" i="2"/>
  <c r="M17" i="2" s="1"/>
  <c r="O17" i="2" s="1"/>
  <c r="I9" i="2"/>
  <c r="G127" i="2"/>
  <c r="K127" i="2" s="1"/>
  <c r="O127" i="2" s="1"/>
  <c r="G124" i="2"/>
  <c r="G123" i="2"/>
  <c r="G117" i="2"/>
  <c r="K117" i="2" s="1"/>
  <c r="G113" i="2"/>
  <c r="G110" i="2"/>
  <c r="K110" i="2" s="1"/>
  <c r="O110" i="2" s="1"/>
  <c r="G109" i="2"/>
  <c r="K109" i="2" s="1"/>
  <c r="G100" i="2"/>
  <c r="G95" i="2"/>
  <c r="G94" i="2"/>
  <c r="K94" i="2" s="1"/>
  <c r="O94" i="2" s="1"/>
  <c r="G93" i="2"/>
  <c r="K93" i="2" s="1"/>
  <c r="O93" i="2" s="1"/>
  <c r="G92" i="2"/>
  <c r="K92" i="2" s="1"/>
  <c r="O92" i="2" s="1"/>
  <c r="G91" i="2"/>
  <c r="K91" i="2" s="1"/>
  <c r="O91" i="2" s="1"/>
  <c r="G90" i="2"/>
  <c r="K90" i="2" s="1"/>
  <c r="O90" i="2" s="1"/>
  <c r="G89" i="2"/>
  <c r="K89" i="2" s="1"/>
  <c r="G83" i="2"/>
  <c r="K83" i="2" s="1"/>
  <c r="O83" i="2" s="1"/>
  <c r="G80" i="2"/>
  <c r="K80" i="2" s="1"/>
  <c r="O80" i="2" s="1"/>
  <c r="G79" i="2"/>
  <c r="G68" i="2"/>
  <c r="K68" i="2" s="1"/>
  <c r="O68" i="2" s="1"/>
  <c r="G67" i="2"/>
  <c r="K67" i="2" s="1"/>
  <c r="G62" i="2"/>
  <c r="K62" i="2" s="1"/>
  <c r="G54" i="2"/>
  <c r="K54" i="2" s="1"/>
  <c r="O54" i="2" s="1"/>
  <c r="G53" i="2"/>
  <c r="K53" i="2" s="1"/>
  <c r="O53" i="2" s="1"/>
  <c r="G52" i="2"/>
  <c r="G44" i="2"/>
  <c r="K44" i="2" s="1"/>
  <c r="O44" i="2" s="1"/>
  <c r="G43" i="2"/>
  <c r="G42" i="2"/>
  <c r="G41" i="2"/>
  <c r="G33" i="2"/>
  <c r="G32" i="2"/>
  <c r="G31" i="2"/>
  <c r="K31" i="2" s="1"/>
  <c r="O31" i="2" s="1"/>
  <c r="G30" i="2"/>
  <c r="K30" i="2" s="1"/>
  <c r="G22" i="2"/>
  <c r="K22" i="2" s="1"/>
  <c r="O22" i="2" s="1"/>
  <c r="G21" i="2"/>
  <c r="K21" i="2" s="1"/>
  <c r="O21" i="2" s="1"/>
  <c r="G20" i="2"/>
  <c r="K20" i="2" s="1"/>
  <c r="O20" i="2" s="1"/>
  <c r="G19" i="2"/>
  <c r="G7" i="2"/>
  <c r="G8" i="2"/>
  <c r="K8" i="2" s="1"/>
  <c r="G6" i="2"/>
  <c r="E130" i="3"/>
  <c r="D130" i="3"/>
  <c r="J130" i="3"/>
  <c r="E122" i="3"/>
  <c r="D122" i="3"/>
  <c r="J122" i="3"/>
  <c r="E116" i="3"/>
  <c r="D116" i="3"/>
  <c r="J108" i="3"/>
  <c r="E108" i="3"/>
  <c r="D108" i="3"/>
  <c r="E106" i="3"/>
  <c r="D106" i="3"/>
  <c r="J106" i="3"/>
  <c r="E88" i="3"/>
  <c r="D88" i="3"/>
  <c r="J88" i="3"/>
  <c r="J78" i="3"/>
  <c r="E78" i="3"/>
  <c r="D78" i="3"/>
  <c r="E75" i="3"/>
  <c r="D75" i="3"/>
  <c r="J75" i="3"/>
  <c r="J66" i="3"/>
  <c r="E66" i="3"/>
  <c r="D66" i="3"/>
  <c r="E61" i="3"/>
  <c r="D61" i="3"/>
  <c r="J61" i="3"/>
  <c r="E51" i="3"/>
  <c r="D51" i="3"/>
  <c r="J51" i="3"/>
  <c r="E40" i="3"/>
  <c r="D40" i="3"/>
  <c r="J40" i="3"/>
  <c r="E29" i="3"/>
  <c r="D29" i="3"/>
  <c r="J29" i="3"/>
  <c r="E18" i="3"/>
  <c r="D18" i="3"/>
  <c r="J18" i="3"/>
  <c r="E130" i="2"/>
  <c r="D130" i="2"/>
  <c r="L129" i="2"/>
  <c r="N129" i="2" s="1"/>
  <c r="L128" i="2"/>
  <c r="N128" i="2" s="1"/>
  <c r="J127" i="2"/>
  <c r="N127" i="2" s="1"/>
  <c r="L126" i="2"/>
  <c r="N126" i="2" s="1"/>
  <c r="L125" i="2"/>
  <c r="J124" i="2"/>
  <c r="N124" i="2" s="1"/>
  <c r="J123" i="2"/>
  <c r="N123" i="2" s="1"/>
  <c r="E122" i="2"/>
  <c r="L121" i="2"/>
  <c r="N121" i="2" s="1"/>
  <c r="L120" i="2"/>
  <c r="N120" i="2" s="1"/>
  <c r="L119" i="2"/>
  <c r="N119" i="2" s="1"/>
  <c r="L118" i="2"/>
  <c r="J117" i="2"/>
  <c r="N117" i="2" s="1"/>
  <c r="E116" i="2"/>
  <c r="L115" i="2"/>
  <c r="N115" i="2" s="1"/>
  <c r="L114" i="2"/>
  <c r="N114" i="2" s="1"/>
  <c r="J113" i="2"/>
  <c r="N113" i="2" s="1"/>
  <c r="L112" i="2"/>
  <c r="L111" i="2"/>
  <c r="N111" i="2" s="1"/>
  <c r="J110" i="2"/>
  <c r="N110" i="2" s="1"/>
  <c r="J109" i="2"/>
  <c r="N109" i="2" s="1"/>
  <c r="J108" i="2"/>
  <c r="E108" i="2"/>
  <c r="D108" i="2"/>
  <c r="L107" i="2"/>
  <c r="L130" i="2" l="1"/>
  <c r="O125" i="2"/>
  <c r="M130" i="2"/>
  <c r="K130" i="2"/>
  <c r="O123" i="2"/>
  <c r="L122" i="2"/>
  <c r="O118" i="2"/>
  <c r="M122" i="2"/>
  <c r="N122" i="2"/>
  <c r="O117" i="2"/>
  <c r="K122" i="2"/>
  <c r="L116" i="2"/>
  <c r="M116" i="2"/>
  <c r="O109" i="2"/>
  <c r="O116" i="2" s="1"/>
  <c r="K116" i="2"/>
  <c r="O107" i="2"/>
  <c r="O108" i="2" s="1"/>
  <c r="O96" i="2"/>
  <c r="M106" i="2"/>
  <c r="K106" i="2"/>
  <c r="O89" i="2"/>
  <c r="O106" i="2" s="1"/>
  <c r="M88" i="2"/>
  <c r="K88" i="2"/>
  <c r="O79" i="2"/>
  <c r="O88" i="2" s="1"/>
  <c r="O76" i="2"/>
  <c r="O78" i="2" s="1"/>
  <c r="M78" i="2"/>
  <c r="O69" i="2"/>
  <c r="M75" i="2"/>
  <c r="O67" i="2"/>
  <c r="O75" i="2" s="1"/>
  <c r="K75" i="2"/>
  <c r="O63" i="2"/>
  <c r="M66" i="2"/>
  <c r="K66" i="2"/>
  <c r="O62" i="2"/>
  <c r="O66" i="2" s="1"/>
  <c r="M61" i="2"/>
  <c r="O55" i="2"/>
  <c r="O61" i="2"/>
  <c r="K61" i="2"/>
  <c r="M51" i="2"/>
  <c r="O45" i="2"/>
  <c r="O51" i="2" s="1"/>
  <c r="K51" i="2"/>
  <c r="M40" i="2"/>
  <c r="O30" i="2"/>
  <c r="O40" i="2" s="1"/>
  <c r="K40" i="2"/>
  <c r="M29" i="2"/>
  <c r="O29" i="2"/>
  <c r="K29" i="2"/>
  <c r="M18" i="2"/>
  <c r="O11" i="2"/>
  <c r="O18" i="2" s="1"/>
  <c r="O8" i="2"/>
  <c r="K18" i="2"/>
  <c r="E131" i="3"/>
  <c r="D131" i="3"/>
  <c r="J130" i="2"/>
  <c r="J116" i="2"/>
  <c r="J116" i="3"/>
  <c r="J131" i="3" s="1"/>
  <c r="N118" i="2"/>
  <c r="N107" i="2"/>
  <c r="N108" i="2" s="1"/>
  <c r="N112" i="2"/>
  <c r="N116" i="2" s="1"/>
  <c r="N125" i="2"/>
  <c r="N130" i="2" s="1"/>
  <c r="J122" i="2"/>
  <c r="O130" i="2" l="1"/>
  <c r="O122" i="2"/>
  <c r="M131" i="2"/>
  <c r="K131" i="2"/>
  <c r="E106" i="2"/>
  <c r="D106" i="2"/>
  <c r="L105" i="2"/>
  <c r="N105" i="2" s="1"/>
  <c r="L104" i="2"/>
  <c r="N104" i="2" s="1"/>
  <c r="L103" i="2"/>
  <c r="N103" i="2" s="1"/>
  <c r="L102" i="2"/>
  <c r="N102" i="2" s="1"/>
  <c r="L101" i="2"/>
  <c r="N101" i="2" s="1"/>
  <c r="J100" i="2"/>
  <c r="N100" i="2" s="1"/>
  <c r="L99" i="2"/>
  <c r="N99" i="2" s="1"/>
  <c r="L98" i="2"/>
  <c r="N98" i="2" s="1"/>
  <c r="L97" i="2"/>
  <c r="N97" i="2" s="1"/>
  <c r="L96" i="2"/>
  <c r="J95" i="2"/>
  <c r="N95" i="2" s="1"/>
  <c r="J94" i="2"/>
  <c r="N94" i="2" s="1"/>
  <c r="J93" i="2"/>
  <c r="N93" i="2" s="1"/>
  <c r="J92" i="2"/>
  <c r="N92" i="2" s="1"/>
  <c r="J91" i="2"/>
  <c r="N91" i="2" s="1"/>
  <c r="J90" i="2"/>
  <c r="N90" i="2" s="1"/>
  <c r="J89" i="2"/>
  <c r="E88" i="2"/>
  <c r="D88" i="2"/>
  <c r="L87" i="2"/>
  <c r="N87" i="2" s="1"/>
  <c r="L86" i="2"/>
  <c r="N86" i="2" s="1"/>
  <c r="L85" i="2"/>
  <c r="N85" i="2" s="1"/>
  <c r="L84" i="2"/>
  <c r="N84" i="2" s="1"/>
  <c r="J83" i="2"/>
  <c r="N83" i="2" s="1"/>
  <c r="L82" i="2"/>
  <c r="N82" i="2" s="1"/>
  <c r="L81" i="2"/>
  <c r="L88" i="2" s="1"/>
  <c r="J80" i="2"/>
  <c r="N80" i="2" s="1"/>
  <c r="J79" i="2"/>
  <c r="J78" i="2"/>
  <c r="E78" i="2"/>
  <c r="D78" i="2"/>
  <c r="L77" i="2"/>
  <c r="N77" i="2" s="1"/>
  <c r="L76" i="2"/>
  <c r="E75" i="2"/>
  <c r="L74" i="2"/>
  <c r="N74" i="2" s="1"/>
  <c r="L73" i="2"/>
  <c r="N73" i="2" s="1"/>
  <c r="L72" i="2"/>
  <c r="N72" i="2" s="1"/>
  <c r="L71" i="2"/>
  <c r="N71" i="2" s="1"/>
  <c r="L70" i="2"/>
  <c r="N70" i="2" s="1"/>
  <c r="L69" i="2"/>
  <c r="J68" i="2"/>
  <c r="N68" i="2" s="1"/>
  <c r="J67" i="2"/>
  <c r="J75" i="2" s="1"/>
  <c r="E66" i="2"/>
  <c r="D66" i="2"/>
  <c r="L65" i="2"/>
  <c r="N65" i="2" s="1"/>
  <c r="L64" i="2"/>
  <c r="L63" i="2"/>
  <c r="J62" i="2"/>
  <c r="N62" i="2" s="1"/>
  <c r="O131" i="2" l="1"/>
  <c r="N96" i="2"/>
  <c r="L106" i="2"/>
  <c r="N76" i="2"/>
  <c r="N78" i="2" s="1"/>
  <c r="L78" i="2"/>
  <c r="N69" i="2"/>
  <c r="L75" i="2"/>
  <c r="N63" i="2"/>
  <c r="N66" i="2" s="1"/>
  <c r="L66" i="2"/>
  <c r="J66" i="2"/>
  <c r="J106" i="2"/>
  <c r="J88" i="2"/>
  <c r="N64" i="2"/>
  <c r="N79" i="2"/>
  <c r="N67" i="2"/>
  <c r="N75" i="2" s="1"/>
  <c r="N81" i="2"/>
  <c r="N89" i="2"/>
  <c r="N106" i="2" l="1"/>
  <c r="N88" i="2"/>
  <c r="E61" i="2"/>
  <c r="D61" i="2"/>
  <c r="L60" i="2"/>
  <c r="N60" i="2" s="1"/>
  <c r="L59" i="2"/>
  <c r="N59" i="2" s="1"/>
  <c r="L58" i="2"/>
  <c r="N58" i="2" s="1"/>
  <c r="L57" i="2"/>
  <c r="N57" i="2" s="1"/>
  <c r="L56" i="2"/>
  <c r="N56" i="2" s="1"/>
  <c r="L55" i="2"/>
  <c r="J54" i="2"/>
  <c r="N54" i="2" s="1"/>
  <c r="J53" i="2"/>
  <c r="J52" i="2"/>
  <c r="N52" i="2" s="1"/>
  <c r="E51" i="2"/>
  <c r="D51" i="2"/>
  <c r="L50" i="2"/>
  <c r="N50" i="2" s="1"/>
  <c r="L49" i="2"/>
  <c r="N49" i="2" s="1"/>
  <c r="L48" i="2"/>
  <c r="N48" i="2" s="1"/>
  <c r="L47" i="2"/>
  <c r="N47" i="2" s="1"/>
  <c r="L46" i="2"/>
  <c r="N46" i="2" s="1"/>
  <c r="L45" i="2"/>
  <c r="J44" i="2"/>
  <c r="N44" i="2" s="1"/>
  <c r="J43" i="2"/>
  <c r="N43" i="2" s="1"/>
  <c r="J42" i="2"/>
  <c r="N42" i="2" s="1"/>
  <c r="J41" i="2"/>
  <c r="E40" i="2"/>
  <c r="D40" i="2"/>
  <c r="L39" i="2"/>
  <c r="N39" i="2" s="1"/>
  <c r="L38" i="2"/>
  <c r="N38" i="2" s="1"/>
  <c r="L37" i="2"/>
  <c r="N37" i="2" s="1"/>
  <c r="L36" i="2"/>
  <c r="N36" i="2" s="1"/>
  <c r="L35" i="2"/>
  <c r="N35" i="2" s="1"/>
  <c r="L34" i="2"/>
  <c r="L40" i="2" s="1"/>
  <c r="J33" i="2"/>
  <c r="N33" i="2" s="1"/>
  <c r="J32" i="2"/>
  <c r="N32" i="2" s="1"/>
  <c r="J31" i="2"/>
  <c r="N31" i="2" s="1"/>
  <c r="J30" i="2"/>
  <c r="N30" i="2" s="1"/>
  <c r="L61" i="2" l="1"/>
  <c r="N61" i="2"/>
  <c r="N45" i="2"/>
  <c r="L51" i="2"/>
  <c r="N40" i="2"/>
  <c r="J51" i="2"/>
  <c r="N55" i="2"/>
  <c r="J61" i="2"/>
  <c r="N34" i="2"/>
  <c r="N41" i="2"/>
  <c r="N53" i="2"/>
  <c r="J40" i="2"/>
  <c r="N51" i="2" l="1"/>
  <c r="E18" i="2"/>
  <c r="D18" i="2"/>
  <c r="L28" i="2"/>
  <c r="N28" i="2" s="1"/>
  <c r="L27" i="2"/>
  <c r="N27" i="2" s="1"/>
  <c r="L26" i="2"/>
  <c r="N26" i="2" s="1"/>
  <c r="L25" i="2"/>
  <c r="N25" i="2" s="1"/>
  <c r="L24" i="2"/>
  <c r="N24" i="2" s="1"/>
  <c r="L23" i="2"/>
  <c r="L10" i="2"/>
  <c r="L11" i="2"/>
  <c r="N11" i="2" s="1"/>
  <c r="L12" i="2"/>
  <c r="N12" i="2" s="1"/>
  <c r="L13" i="2"/>
  <c r="N13" i="2" s="1"/>
  <c r="L14" i="2"/>
  <c r="N14" i="2" s="1"/>
  <c r="L15" i="2"/>
  <c r="N15" i="2" s="1"/>
  <c r="L16" i="2"/>
  <c r="N16" i="2" s="1"/>
  <c r="L17" i="2"/>
  <c r="N17" i="2" s="1"/>
  <c r="L9" i="2"/>
  <c r="J22" i="2"/>
  <c r="N22" i="2" s="1"/>
  <c r="J21" i="2"/>
  <c r="N21" i="2" s="1"/>
  <c r="J20" i="2"/>
  <c r="N20" i="2" s="1"/>
  <c r="J19" i="2"/>
  <c r="N19" i="2" s="1"/>
  <c r="J7" i="2"/>
  <c r="N7" i="2" s="1"/>
  <c r="J8" i="2"/>
  <c r="N8" i="2" s="1"/>
  <c r="J6" i="2"/>
  <c r="N6" i="2" s="1"/>
  <c r="N23" i="2" l="1"/>
  <c r="L29" i="2"/>
  <c r="N29" i="2"/>
  <c r="N9" i="2"/>
  <c r="L18" i="2"/>
  <c r="N10" i="2"/>
  <c r="N18" i="2" s="1"/>
  <c r="J18" i="2"/>
  <c r="L131" i="2" l="1"/>
  <c r="N131" i="2"/>
  <c r="J29" i="2"/>
  <c r="J131" i="2" s="1"/>
  <c r="E29" i="2"/>
  <c r="E131" i="2" s="1"/>
  <c r="D29" i="2"/>
  <c r="S6" i="2" l="1"/>
  <c r="F13" i="4" l="1"/>
  <c r="E13" i="4"/>
  <c r="D13" i="4"/>
  <c r="C13" i="4"/>
  <c r="G11" i="4"/>
  <c r="G13" i="4" l="1"/>
</calcChain>
</file>

<file path=xl/sharedStrings.xml><?xml version="1.0" encoding="utf-8"?>
<sst xmlns="http://schemas.openxmlformats.org/spreadsheetml/2006/main" count="548" uniqueCount="71">
  <si>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</si>
  <si>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</si>
  <si>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</si>
  <si>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</si>
  <si>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</si>
  <si>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</si>
  <si>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</si>
  <si>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</si>
  <si>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</si>
  <si>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</si>
  <si>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</si>
  <si>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</si>
  <si>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</si>
  <si>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</si>
  <si>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</si>
  <si>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</si>
  <si>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</si>
  <si>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</si>
  <si>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</si>
  <si>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</si>
  <si>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</si>
  <si>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</si>
  <si>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</si>
  <si>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</si>
  <si>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</si>
  <si>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</si>
  <si>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цр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</si>
  <si>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</si>
  <si>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здб</t>
  </si>
  <si>
    <t>199-и</t>
  </si>
  <si>
    <t>199-л</t>
  </si>
  <si>
    <t>бл</t>
  </si>
  <si>
    <t>Дърва - технологична дървесина</t>
  </si>
  <si>
    <t>Трупи за бичене 30-49 см.</t>
  </si>
  <si>
    <t>245-и</t>
  </si>
  <si>
    <t>пляс</t>
  </si>
  <si>
    <t>срлп</t>
  </si>
  <si>
    <t>мждр</t>
  </si>
  <si>
    <t>245-к</t>
  </si>
  <si>
    <t>245-л</t>
  </si>
  <si>
    <t>Дърва-технологична дървесина</t>
  </si>
  <si>
    <t>318-о</t>
  </si>
  <si>
    <t>318-п</t>
  </si>
  <si>
    <t>318-р</t>
  </si>
  <si>
    <t>319-в</t>
  </si>
  <si>
    <t>ОЗМ</t>
  </si>
  <si>
    <t>кл</t>
  </si>
  <si>
    <t>гбр</t>
  </si>
  <si>
    <t>319-е</t>
  </si>
  <si>
    <t xml:space="preserve">пляс </t>
  </si>
  <si>
    <t>394-е</t>
  </si>
  <si>
    <t>394-и</t>
  </si>
  <si>
    <t>395-г</t>
  </si>
  <si>
    <t>395-д</t>
  </si>
  <si>
    <t>199-и; 199-л; 245-и; 245-к; 245-л; 318-о; 318-п; 318-р; 319-в; 319-е; 394-е; 394-и; 395-г; 395-д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</si>
  <si>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</si>
  <si>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</si>
  <si>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</si>
  <si>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</si>
  <si>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</si>
  <si>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</si>
  <si>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</si>
  <si>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</si>
  <si>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</si>
  <si>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</si>
  <si>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</si>
  <si>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 xml:space="preserve">Приложение №1 за обект №2-5-26 </t>
  </si>
  <si>
    <t xml:space="preserve">Всичко за Обект №2-5-26 </t>
  </si>
  <si>
    <t xml:space="preserve">Приложение №2 за обект №2-5-26 </t>
  </si>
  <si>
    <t xml:space="preserve">ПРИЛОЖЕНИЕ № 3 ЗА ОБЕКТ №2-5-26 </t>
  </si>
  <si>
    <t xml:space="preserve">Обект № 2-5-26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</si>
</sst>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8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6" fillId="3" borderId="6" xfId="1" applyFont="1" applyFill="1" applyBorder="1"/>
    <xf numFmtId="1" fontId="6" fillId="3" borderId="6" xfId="1" applyNumberFormat="1" applyFont="1" applyFill="1" applyBorder="1"/>
    <xf numFmtId="0" fontId="3" fillId="3" borderId="4" xfId="1" applyFont="1" applyFill="1" applyBorder="1"/>
    <xf numFmtId="2" fontId="6" fillId="3" borderId="6" xfId="1" applyNumberFormat="1" applyFont="1" applyFill="1" applyBorder="1"/>
    <xf numFmtId="0" fontId="7" fillId="4" borderId="10" xfId="0" applyFont="1" applyFill="1" applyBorder="1"/>
    <xf numFmtId="1" fontId="6" fillId="4" borderId="4" xfId="1" applyNumberFormat="1" applyFont="1" applyFill="1" applyBorder="1" applyAlignment="1">
      <alignment vertical="top"/>
    </xf>
    <xf numFmtId="0" fontId="7" fillId="4" borderId="4" xfId="0" applyFont="1" applyFill="1" applyBorder="1"/>
    <xf numFmtId="0" fontId="3" fillId="0" borderId="4" xfId="1" applyFont="1" applyBorder="1"/>
    <xf numFmtId="2" fontId="3" fillId="0" borderId="4" xfId="1" applyNumberFormat="1" applyFont="1" applyBorder="1"/>
    <xf numFmtId="0" fontId="5" fillId="0" borderId="4" xfId="0" applyFont="1" applyBorder="1"/>
    <xf numFmtId="2" fontId="6" fillId="4" borderId="4" xfId="1" applyNumberFormat="1" applyFont="1" applyFill="1" applyBorder="1" applyAlignment="1">
      <alignment vertical="top"/>
    </xf>
    <xf numFmtId="0" fontId="3" fillId="0" borderId="11" xfId="1" applyFont="1" applyBorder="1" applyAlignment="1">
      <alignment vertical="top"/>
    </xf>
    <xf numFmtId="1" fontId="3" fillId="0" borderId="11" xfId="1" applyNumberFormat="1" applyFont="1" applyBorder="1" applyAlignment="1">
      <alignment vertical="top"/>
    </xf>
    <xf numFmtId="2" fontId="3" fillId="0" borderId="8" xfId="1" applyNumberFormat="1" applyFont="1" applyBorder="1"/>
    <xf numFmtId="0" fontId="10" fillId="0" borderId="0" xfId="0" applyFont="1"/>
    <xf numFmtId="0" fontId="11" fillId="0" borderId="0" xfId="0" applyFont="1"/>
    <xf numFmtId="0" fontId="10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/>
    <xf numFmtId="0" fontId="13" fillId="0" borderId="0" xfId="0" applyFont="1"/>
    <xf numFmtId="0" fontId="14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1" fontId="3" fillId="0" borderId="6" xfId="1" applyNumberFormat="1" applyFont="1" applyBorder="1"/>
    <xf numFmtId="0" fontId="5" fillId="0" borderId="6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0" fontId="4" fillId="0" borderId="7" xfId="0" applyFont="1" applyBorder="1" applyAlignment="1">
      <alignment horizontal="center" vertical="center"/>
    </xf>
    <xf numFmtId="0" fontId="3" fillId="3" borderId="10" xfId="1" applyFont="1" applyFill="1" applyBorder="1" applyAlignment="1">
      <alignment vertical="center" wrapText="1"/>
    </xf>
    <xf numFmtId="0" fontId="6" fillId="3" borderId="9" xfId="1" applyFont="1" applyFill="1" applyBorder="1"/>
    <xf numFmtId="0" fontId="3" fillId="0" borderId="4" xfId="1" applyFont="1" applyBorder="1" applyAlignment="1">
      <alignment vertical="top"/>
    </xf>
    <xf numFmtId="0" fontId="5" fillId="0" borderId="4" xfId="0" applyFont="1" applyBorder="1" applyAlignment="1">
      <alignment wrapText="1"/>
    </xf>
    <xf numFmtId="0" fontId="3" fillId="5" borderId="20" xfId="1" applyFont="1" applyFill="1" applyBorder="1" applyAlignment="1">
      <alignment vertical="center" wrapText="1"/>
    </xf>
    <xf numFmtId="0" fontId="3" fillId="5" borderId="9" xfId="1" applyFont="1" applyFill="1" applyBorder="1" applyAlignment="1">
      <alignment vertical="top"/>
    </xf>
    <xf numFmtId="0" fontId="6" fillId="5" borderId="6" xfId="1" applyFont="1" applyFill="1" applyBorder="1"/>
    <xf numFmtId="1" fontId="6" fillId="5" borderId="6" xfId="1" applyNumberFormat="1" applyFont="1" applyFill="1" applyBorder="1"/>
    <xf numFmtId="0" fontId="3" fillId="5" borderId="4" xfId="1" applyFont="1" applyFill="1" applyBorder="1"/>
    <xf numFmtId="2" fontId="6" fillId="5" borderId="6" xfId="1" applyNumberFormat="1" applyFont="1" applyFill="1" applyBorder="1"/>
    <xf numFmtId="0" fontId="5" fillId="0" borderId="6" xfId="0" applyFont="1" applyBorder="1"/>
    <xf numFmtId="0" fontId="6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0" fontId="3" fillId="5" borderId="6" xfId="1" applyFont="1" applyFill="1" applyBorder="1"/>
    <xf numFmtId="0" fontId="3" fillId="0" borderId="6" xfId="1" applyFont="1" applyBorder="1"/>
    <xf numFmtId="0" fontId="3" fillId="0" borderId="8" xfId="1" applyFont="1" applyBorder="1"/>
    <xf numFmtId="2" fontId="3" fillId="0" borderId="11" xfId="1" applyNumberFormat="1" applyFont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1" fontId="9" fillId="0" borderId="4" xfId="0" applyNumberFormat="1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0" fontId="6" fillId="4" borderId="9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 wrapText="1"/>
    </xf>
    <xf numFmtId="0" fontId="6" fillId="0" borderId="21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31"/>
  <sheetViews>
    <sheetView tabSelected="1" topLeftCell="A49" workbookViewId="0">
      <selection activeCell="R131" sqref="R131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.5703125" customWidth="1"/>
    <col min="8" max="8" width="10" customWidth="1"/>
    <col min="9" max="9" width="12" customWidth="1"/>
    <col min="10" max="11" width="10.5703125" customWidth="1"/>
    <col min="12" max="13" width="11.28515625" customWidth="1"/>
    <col min="14" max="15" width="12" customWidth="1"/>
    <col min="16" max="17" width="12.5703125" customWidth="1"/>
    <col min="18" max="18" width="12.28515625" customWidth="1"/>
    <col min="19" max="19" width="12.42578125" customWidth="1"/>
  </cols>
  <sheetData>
    <row r="1" spans="1:19" ht="15.75" thickBot="1" x14ac:dyDescent="0.3"/>
    <row r="2" spans="1:19" ht="16.149999999999999" customHeight="1" thickBot="1" x14ac:dyDescent="0.3">
      <c r="C2" s="61" t="s">
        <v>66</v>
      </c>
      <c r="D2" s="62"/>
      <c r="E2" s="62"/>
      <c r="F2" s="62"/>
      <c r="G2" s="62"/>
      <c r="H2" s="63"/>
      <c r="I2" s="51"/>
    </row>
    <row r="3" spans="1:19" ht="16.5" thickBot="1" x14ac:dyDescent="0.3">
      <c r="C3" s="61"/>
      <c r="D3" s="62"/>
      <c r="E3" s="62"/>
      <c r="F3" s="62"/>
      <c r="G3" s="62"/>
      <c r="H3" s="63"/>
      <c r="I3" s="51"/>
    </row>
    <row r="4" spans="1:19" ht="15.75" x14ac:dyDescent="0.25">
      <c r="A4" s="1"/>
      <c r="B4" s="1"/>
      <c r="C4" s="64"/>
      <c r="D4" s="64"/>
      <c r="E4" s="64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55</v>
      </c>
      <c r="H5" s="2" t="s">
        <v>6</v>
      </c>
      <c r="I5" s="2" t="s">
        <v>56</v>
      </c>
      <c r="J5" s="2" t="s">
        <v>7</v>
      </c>
      <c r="K5" s="2" t="s">
        <v>57</v>
      </c>
      <c r="L5" s="2" t="s">
        <v>8</v>
      </c>
      <c r="M5" s="2" t="s">
        <v>58</v>
      </c>
      <c r="N5" s="2" t="s">
        <v>9</v>
      </c>
      <c r="O5" s="2" t="s">
        <v>59</v>
      </c>
      <c r="P5" s="58" t="s">
        <v>60</v>
      </c>
      <c r="Q5" s="58" t="s">
        <v>61</v>
      </c>
      <c r="R5" s="2" t="s">
        <v>62</v>
      </c>
      <c r="S5" s="2" t="s">
        <v>63</v>
      </c>
    </row>
    <row r="6" spans="1:19" ht="15.75" x14ac:dyDescent="0.25">
      <c r="A6" s="70" t="s">
        <v>29</v>
      </c>
      <c r="B6" s="16" t="s">
        <v>26</v>
      </c>
      <c r="C6" s="35" t="s">
        <v>12</v>
      </c>
      <c r="D6" s="18">
        <v>7</v>
      </c>
      <c r="E6" s="19"/>
      <c r="F6" s="20">
        <v>71</v>
      </c>
      <c r="G6" s="20">
        <f>F6/1.95583</f>
        <v>36.301723564931514</v>
      </c>
      <c r="H6" s="20"/>
      <c r="I6" s="20"/>
      <c r="J6" s="20">
        <f>D6*F6</f>
        <v>497</v>
      </c>
      <c r="K6" s="20">
        <f>D6*G6</f>
        <v>254.1120649545206</v>
      </c>
      <c r="L6" s="20"/>
      <c r="M6" s="20"/>
      <c r="N6" s="20">
        <f>J6+L6</f>
        <v>497</v>
      </c>
      <c r="O6" s="20">
        <f>K6+M6</f>
        <v>254.1120649545206</v>
      </c>
      <c r="P6" s="60">
        <f>N131*0.05</f>
        <v>7529.85</v>
      </c>
      <c r="Q6" s="65">
        <f>P6/1.95583</f>
        <v>3849.951171625346</v>
      </c>
      <c r="R6" s="59">
        <f>N131*0.01</f>
        <v>1505.97</v>
      </c>
      <c r="S6" s="59">
        <f>R6/1.95583</f>
        <v>769.9902343250692</v>
      </c>
    </row>
    <row r="7" spans="1:19" ht="15.75" x14ac:dyDescent="0.25">
      <c r="A7" s="71"/>
      <c r="B7" s="16" t="s">
        <v>28</v>
      </c>
      <c r="C7" s="35" t="s">
        <v>12</v>
      </c>
      <c r="D7" s="4">
        <v>3</v>
      </c>
      <c r="E7" s="5"/>
      <c r="F7" s="15">
        <v>76</v>
      </c>
      <c r="G7" s="20">
        <f t="shared" ref="G7:G8" si="0">F7/1.95583</f>
        <v>38.858182970912608</v>
      </c>
      <c r="H7" s="15"/>
      <c r="I7" s="20"/>
      <c r="J7" s="20">
        <f t="shared" ref="J7:J8" si="1">D7*F7</f>
        <v>228</v>
      </c>
      <c r="K7" s="20">
        <f t="shared" ref="K7:K8" si="2">D7*G7</f>
        <v>116.57454891273782</v>
      </c>
      <c r="L7" s="15"/>
      <c r="M7" s="20"/>
      <c r="N7" s="20">
        <f t="shared" ref="N7:N28" si="3">J7+L7</f>
        <v>228</v>
      </c>
      <c r="O7" s="20">
        <f t="shared" ref="O7:O70" si="4">K7+M7</f>
        <v>116.57454891273782</v>
      </c>
      <c r="P7" s="60"/>
      <c r="Q7" s="66"/>
      <c r="R7" s="59"/>
      <c r="S7" s="59"/>
    </row>
    <row r="8" spans="1:19" ht="15.75" x14ac:dyDescent="0.25">
      <c r="A8" s="71"/>
      <c r="B8" s="16" t="s">
        <v>31</v>
      </c>
      <c r="C8" s="35" t="s">
        <v>12</v>
      </c>
      <c r="D8" s="4">
        <v>1</v>
      </c>
      <c r="E8" s="5"/>
      <c r="F8" s="15">
        <v>76</v>
      </c>
      <c r="G8" s="20">
        <f t="shared" si="0"/>
        <v>38.858182970912608</v>
      </c>
      <c r="H8" s="15"/>
      <c r="I8" s="20"/>
      <c r="J8" s="20">
        <f t="shared" si="1"/>
        <v>76</v>
      </c>
      <c r="K8" s="20">
        <f t="shared" si="2"/>
        <v>38.858182970912608</v>
      </c>
      <c r="L8" s="15"/>
      <c r="M8" s="20"/>
      <c r="N8" s="20">
        <f t="shared" si="3"/>
        <v>76</v>
      </c>
      <c r="O8" s="20">
        <f t="shared" si="4"/>
        <v>38.858182970912608</v>
      </c>
      <c r="P8" s="60"/>
      <c r="Q8" s="66"/>
      <c r="R8" s="59"/>
      <c r="S8" s="59"/>
    </row>
    <row r="9" spans="1:19" ht="15.75" x14ac:dyDescent="0.25">
      <c r="A9" s="71"/>
      <c r="B9" s="16" t="s">
        <v>26</v>
      </c>
      <c r="C9" s="35" t="s">
        <v>13</v>
      </c>
      <c r="D9" s="4">
        <v>19</v>
      </c>
      <c r="E9" s="6">
        <v>32</v>
      </c>
      <c r="F9" s="15"/>
      <c r="G9" s="15"/>
      <c r="H9" s="15">
        <v>40</v>
      </c>
      <c r="I9" s="20">
        <f>H9/1.95583</f>
        <v>20.45167524784874</v>
      </c>
      <c r="J9" s="20"/>
      <c r="K9" s="20"/>
      <c r="L9" s="15">
        <f>E9*H9</f>
        <v>1280</v>
      </c>
      <c r="M9" s="20">
        <f>E9*I9</f>
        <v>654.45360793115969</v>
      </c>
      <c r="N9" s="20">
        <f t="shared" si="3"/>
        <v>1280</v>
      </c>
      <c r="O9" s="20">
        <f t="shared" si="4"/>
        <v>654.45360793115969</v>
      </c>
      <c r="P9" s="60"/>
      <c r="Q9" s="66"/>
      <c r="R9" s="59"/>
      <c r="S9" s="59"/>
    </row>
    <row r="10" spans="1:19" ht="15.75" x14ac:dyDescent="0.25">
      <c r="A10" s="71"/>
      <c r="B10" s="16" t="s">
        <v>28</v>
      </c>
      <c r="C10" s="35" t="s">
        <v>13</v>
      </c>
      <c r="D10" s="4">
        <v>5</v>
      </c>
      <c r="E10" s="5">
        <v>8</v>
      </c>
      <c r="F10" s="14"/>
      <c r="G10" s="14"/>
      <c r="H10" s="15">
        <v>40</v>
      </c>
      <c r="I10" s="20">
        <f t="shared" ref="I10:I17" si="5">H10/1.95583</f>
        <v>20.45167524784874</v>
      </c>
      <c r="J10" s="32"/>
      <c r="K10" s="32"/>
      <c r="L10" s="15">
        <f t="shared" ref="L10:L17" si="6">E10*H10</f>
        <v>320</v>
      </c>
      <c r="M10" s="20">
        <f t="shared" ref="M10:M17" si="7">E10*I10</f>
        <v>163.61340198278992</v>
      </c>
      <c r="N10" s="20">
        <f t="shared" si="3"/>
        <v>320</v>
      </c>
      <c r="O10" s="20">
        <f t="shared" si="4"/>
        <v>163.61340198278992</v>
      </c>
      <c r="P10" s="60"/>
      <c r="Q10" s="66"/>
      <c r="R10" s="59"/>
      <c r="S10" s="59"/>
    </row>
    <row r="11" spans="1:19" ht="15.75" x14ac:dyDescent="0.25">
      <c r="A11" s="71"/>
      <c r="B11" s="16" t="s">
        <v>31</v>
      </c>
      <c r="C11" s="35" t="s">
        <v>13</v>
      </c>
      <c r="D11" s="4">
        <v>3</v>
      </c>
      <c r="E11" s="5">
        <v>5</v>
      </c>
      <c r="F11" s="14"/>
      <c r="G11" s="14"/>
      <c r="H11" s="15">
        <v>40</v>
      </c>
      <c r="I11" s="20">
        <f t="shared" si="5"/>
        <v>20.45167524784874</v>
      </c>
      <c r="J11" s="32"/>
      <c r="K11" s="32"/>
      <c r="L11" s="15">
        <f t="shared" si="6"/>
        <v>200</v>
      </c>
      <c r="M11" s="20">
        <f t="shared" si="7"/>
        <v>102.2583762392437</v>
      </c>
      <c r="N11" s="20">
        <f t="shared" si="3"/>
        <v>200</v>
      </c>
      <c r="O11" s="20">
        <f t="shared" si="4"/>
        <v>102.2583762392437</v>
      </c>
      <c r="P11" s="60"/>
      <c r="Q11" s="66"/>
      <c r="R11" s="59"/>
      <c r="S11" s="59"/>
    </row>
    <row r="12" spans="1:19" ht="15.75" x14ac:dyDescent="0.25">
      <c r="A12" s="71"/>
      <c r="B12" s="16" t="s">
        <v>26</v>
      </c>
      <c r="C12" s="35" t="s">
        <v>32</v>
      </c>
      <c r="D12" s="4">
        <v>41</v>
      </c>
      <c r="E12" s="5">
        <v>68</v>
      </c>
      <c r="F12" s="14"/>
      <c r="G12" s="14"/>
      <c r="H12" s="15">
        <v>40</v>
      </c>
      <c r="I12" s="20">
        <f t="shared" si="5"/>
        <v>20.45167524784874</v>
      </c>
      <c r="J12" s="32"/>
      <c r="K12" s="32"/>
      <c r="L12" s="15">
        <f t="shared" si="6"/>
        <v>2720</v>
      </c>
      <c r="M12" s="20">
        <f t="shared" si="7"/>
        <v>1390.7139168537144</v>
      </c>
      <c r="N12" s="20">
        <f t="shared" si="3"/>
        <v>2720</v>
      </c>
      <c r="O12" s="20">
        <f t="shared" si="4"/>
        <v>1390.7139168537144</v>
      </c>
      <c r="P12" s="60"/>
      <c r="Q12" s="66"/>
      <c r="R12" s="59"/>
      <c r="S12" s="59"/>
    </row>
    <row r="13" spans="1:19" ht="15.75" x14ac:dyDescent="0.25">
      <c r="A13" s="71"/>
      <c r="B13" s="16" t="s">
        <v>28</v>
      </c>
      <c r="C13" s="35" t="s">
        <v>32</v>
      </c>
      <c r="D13" s="4">
        <v>50</v>
      </c>
      <c r="E13" s="5">
        <v>83</v>
      </c>
      <c r="F13" s="14"/>
      <c r="G13" s="14"/>
      <c r="H13" s="15">
        <v>40</v>
      </c>
      <c r="I13" s="20">
        <f t="shared" si="5"/>
        <v>20.45167524784874</v>
      </c>
      <c r="J13" s="32"/>
      <c r="K13" s="32"/>
      <c r="L13" s="15">
        <f t="shared" si="6"/>
        <v>3320</v>
      </c>
      <c r="M13" s="20">
        <f t="shared" si="7"/>
        <v>1697.4890455714456</v>
      </c>
      <c r="N13" s="20">
        <f t="shared" si="3"/>
        <v>3320</v>
      </c>
      <c r="O13" s="20">
        <f t="shared" si="4"/>
        <v>1697.4890455714456</v>
      </c>
      <c r="P13" s="60"/>
      <c r="Q13" s="66"/>
      <c r="R13" s="59"/>
      <c r="S13" s="59"/>
    </row>
    <row r="14" spans="1:19" ht="15.75" x14ac:dyDescent="0.25">
      <c r="A14" s="71"/>
      <c r="B14" s="16" t="s">
        <v>31</v>
      </c>
      <c r="C14" s="35" t="s">
        <v>32</v>
      </c>
      <c r="D14" s="4">
        <v>21</v>
      </c>
      <c r="E14" s="5">
        <v>35</v>
      </c>
      <c r="F14" s="14"/>
      <c r="G14" s="14"/>
      <c r="H14" s="15">
        <v>40</v>
      </c>
      <c r="I14" s="20">
        <f t="shared" si="5"/>
        <v>20.45167524784874</v>
      </c>
      <c r="J14" s="32"/>
      <c r="K14" s="32"/>
      <c r="L14" s="15">
        <f t="shared" si="6"/>
        <v>1400</v>
      </c>
      <c r="M14" s="20">
        <f t="shared" si="7"/>
        <v>715.8086336747059</v>
      </c>
      <c r="N14" s="20">
        <f t="shared" si="3"/>
        <v>1400</v>
      </c>
      <c r="O14" s="20">
        <f t="shared" si="4"/>
        <v>715.8086336747059</v>
      </c>
      <c r="P14" s="60"/>
      <c r="Q14" s="66"/>
      <c r="R14" s="59"/>
      <c r="S14" s="59"/>
    </row>
    <row r="15" spans="1:19" ht="15.75" x14ac:dyDescent="0.25">
      <c r="A15" s="71"/>
      <c r="B15" s="16" t="s">
        <v>26</v>
      </c>
      <c r="C15" s="35" t="s">
        <v>10</v>
      </c>
      <c r="D15" s="4">
        <v>50</v>
      </c>
      <c r="E15" s="5">
        <v>91</v>
      </c>
      <c r="F15" s="14"/>
      <c r="G15" s="14"/>
      <c r="H15" s="15">
        <v>40</v>
      </c>
      <c r="I15" s="20">
        <f t="shared" si="5"/>
        <v>20.45167524784874</v>
      </c>
      <c r="J15" s="32"/>
      <c r="K15" s="32"/>
      <c r="L15" s="15">
        <f t="shared" si="6"/>
        <v>3640</v>
      </c>
      <c r="M15" s="20">
        <f t="shared" si="7"/>
        <v>1861.1024475542354</v>
      </c>
      <c r="N15" s="20">
        <f t="shared" si="3"/>
        <v>3640</v>
      </c>
      <c r="O15" s="20">
        <f t="shared" si="4"/>
        <v>1861.1024475542354</v>
      </c>
      <c r="P15" s="60"/>
      <c r="Q15" s="66"/>
      <c r="R15" s="59"/>
      <c r="S15" s="59"/>
    </row>
    <row r="16" spans="1:19" ht="15.75" x14ac:dyDescent="0.25">
      <c r="A16" s="71"/>
      <c r="B16" s="16" t="s">
        <v>28</v>
      </c>
      <c r="C16" s="35" t="s">
        <v>10</v>
      </c>
      <c r="D16" s="4">
        <v>58</v>
      </c>
      <c r="E16" s="5">
        <v>105</v>
      </c>
      <c r="F16" s="14"/>
      <c r="G16" s="14"/>
      <c r="H16" s="15">
        <v>40</v>
      </c>
      <c r="I16" s="20">
        <f t="shared" si="5"/>
        <v>20.45167524784874</v>
      </c>
      <c r="J16" s="32"/>
      <c r="K16" s="32"/>
      <c r="L16" s="15">
        <f t="shared" si="6"/>
        <v>4200</v>
      </c>
      <c r="M16" s="20">
        <f t="shared" si="7"/>
        <v>2147.4259010241176</v>
      </c>
      <c r="N16" s="20">
        <f t="shared" si="3"/>
        <v>4200</v>
      </c>
      <c r="O16" s="20">
        <f t="shared" si="4"/>
        <v>2147.4259010241176</v>
      </c>
      <c r="P16" s="60"/>
      <c r="Q16" s="66"/>
      <c r="R16" s="59"/>
      <c r="S16" s="59"/>
    </row>
    <row r="17" spans="1:19" ht="15.75" x14ac:dyDescent="0.25">
      <c r="A17" s="72"/>
      <c r="B17" s="16" t="s">
        <v>31</v>
      </c>
      <c r="C17" s="35" t="s">
        <v>10</v>
      </c>
      <c r="D17" s="4">
        <v>30</v>
      </c>
      <c r="E17" s="5">
        <v>55</v>
      </c>
      <c r="F17" s="14"/>
      <c r="G17" s="14"/>
      <c r="H17" s="15">
        <v>40</v>
      </c>
      <c r="I17" s="20">
        <f t="shared" si="5"/>
        <v>20.45167524784874</v>
      </c>
      <c r="J17" s="32"/>
      <c r="K17" s="32"/>
      <c r="L17" s="15">
        <f t="shared" si="6"/>
        <v>2200</v>
      </c>
      <c r="M17" s="20">
        <f t="shared" si="7"/>
        <v>1124.8421386316807</v>
      </c>
      <c r="N17" s="20">
        <f t="shared" si="3"/>
        <v>2200</v>
      </c>
      <c r="O17" s="20">
        <f t="shared" si="4"/>
        <v>1124.8421386316807</v>
      </c>
      <c r="P17" s="60"/>
      <c r="Q17" s="66"/>
      <c r="R17" s="59"/>
      <c r="S17" s="59"/>
    </row>
    <row r="18" spans="1:19" ht="15.75" x14ac:dyDescent="0.25">
      <c r="A18" s="36"/>
      <c r="B18" s="37"/>
      <c r="C18" s="7" t="s">
        <v>11</v>
      </c>
      <c r="D18" s="8">
        <f>SUM(D6:D17)</f>
        <v>288</v>
      </c>
      <c r="E18" s="8">
        <f>SUM(E6:E17)</f>
        <v>482</v>
      </c>
      <c r="F18" s="9"/>
      <c r="G18" s="9"/>
      <c r="H18" s="9"/>
      <c r="I18" s="52"/>
      <c r="J18" s="10">
        <f>SUM(J6:J17)</f>
        <v>801</v>
      </c>
      <c r="K18" s="10">
        <f t="shared" ref="K18:O18" si="8">SUM(K6:K17)</f>
        <v>409.54479683817101</v>
      </c>
      <c r="L18" s="10">
        <f t="shared" si="8"/>
        <v>19280</v>
      </c>
      <c r="M18" s="10">
        <f t="shared" si="8"/>
        <v>9857.7074694630919</v>
      </c>
      <c r="N18" s="10">
        <f t="shared" si="8"/>
        <v>20081</v>
      </c>
      <c r="O18" s="10">
        <f t="shared" si="8"/>
        <v>10267.252266301264</v>
      </c>
      <c r="P18" s="60"/>
      <c r="Q18" s="66"/>
      <c r="R18" s="59"/>
      <c r="S18" s="59"/>
    </row>
    <row r="19" spans="1:19" ht="15.75" x14ac:dyDescent="0.25">
      <c r="A19" s="73" t="s">
        <v>30</v>
      </c>
      <c r="B19" s="16" t="s">
        <v>31</v>
      </c>
      <c r="C19" s="35" t="s">
        <v>33</v>
      </c>
      <c r="D19" s="33">
        <v>1</v>
      </c>
      <c r="E19" s="33"/>
      <c r="F19" s="15">
        <v>146</v>
      </c>
      <c r="G19" s="20">
        <f t="shared" ref="G19:G22" si="9">F19/1.95583</f>
        <v>74.648614654647901</v>
      </c>
      <c r="H19" s="15"/>
      <c r="I19" s="20"/>
      <c r="J19" s="20">
        <f t="shared" ref="J19:J22" si="10">D19*F19</f>
        <v>146</v>
      </c>
      <c r="K19" s="20">
        <f t="shared" ref="K19:K22" si="11">D19*G19</f>
        <v>74.648614654647901</v>
      </c>
      <c r="L19" s="15"/>
      <c r="M19" s="20"/>
      <c r="N19" s="20">
        <f t="shared" si="3"/>
        <v>146</v>
      </c>
      <c r="O19" s="20">
        <f t="shared" si="4"/>
        <v>74.648614654647901</v>
      </c>
      <c r="P19" s="60"/>
      <c r="Q19" s="66"/>
      <c r="R19" s="59"/>
      <c r="S19" s="59"/>
    </row>
    <row r="20" spans="1:19" ht="15.75" x14ac:dyDescent="0.25">
      <c r="A20" s="74"/>
      <c r="B20" s="16" t="s">
        <v>26</v>
      </c>
      <c r="C20" s="35" t="s">
        <v>33</v>
      </c>
      <c r="D20" s="33">
        <v>2</v>
      </c>
      <c r="E20" s="33"/>
      <c r="F20" s="15">
        <v>76</v>
      </c>
      <c r="G20" s="20">
        <f t="shared" si="9"/>
        <v>38.858182970912608</v>
      </c>
      <c r="H20" s="15"/>
      <c r="I20" s="20"/>
      <c r="J20" s="20">
        <f t="shared" si="10"/>
        <v>152</v>
      </c>
      <c r="K20" s="20">
        <f t="shared" si="11"/>
        <v>77.716365941825217</v>
      </c>
      <c r="L20" s="15"/>
      <c r="M20" s="20"/>
      <c r="N20" s="20">
        <f t="shared" si="3"/>
        <v>152</v>
      </c>
      <c r="O20" s="20">
        <f t="shared" si="4"/>
        <v>77.716365941825217</v>
      </c>
      <c r="P20" s="60"/>
      <c r="Q20" s="66"/>
      <c r="R20" s="59"/>
      <c r="S20" s="59"/>
    </row>
    <row r="21" spans="1:19" ht="15.75" x14ac:dyDescent="0.25">
      <c r="A21" s="74"/>
      <c r="B21" s="16" t="s">
        <v>31</v>
      </c>
      <c r="C21" s="35" t="s">
        <v>12</v>
      </c>
      <c r="D21" s="33">
        <v>17</v>
      </c>
      <c r="E21" s="33"/>
      <c r="F21" s="15">
        <v>76</v>
      </c>
      <c r="G21" s="20">
        <f t="shared" si="9"/>
        <v>38.858182970912608</v>
      </c>
      <c r="H21" s="15"/>
      <c r="I21" s="20"/>
      <c r="J21" s="20">
        <f t="shared" si="10"/>
        <v>1292</v>
      </c>
      <c r="K21" s="20">
        <f t="shared" si="11"/>
        <v>660.58911050551433</v>
      </c>
      <c r="L21" s="15"/>
      <c r="M21" s="20"/>
      <c r="N21" s="20">
        <f t="shared" si="3"/>
        <v>1292</v>
      </c>
      <c r="O21" s="20">
        <f t="shared" si="4"/>
        <v>660.58911050551433</v>
      </c>
      <c r="P21" s="60"/>
      <c r="Q21" s="66"/>
      <c r="R21" s="59"/>
      <c r="S21" s="59"/>
    </row>
    <row r="22" spans="1:19" ht="15.75" x14ac:dyDescent="0.25">
      <c r="A22" s="74"/>
      <c r="B22" s="16" t="s">
        <v>26</v>
      </c>
      <c r="C22" s="35" t="s">
        <v>12</v>
      </c>
      <c r="D22" s="33">
        <v>11</v>
      </c>
      <c r="E22" s="33"/>
      <c r="F22" s="15">
        <v>71</v>
      </c>
      <c r="G22" s="20">
        <f t="shared" si="9"/>
        <v>36.301723564931514</v>
      </c>
      <c r="H22" s="15"/>
      <c r="I22" s="20"/>
      <c r="J22" s="20">
        <f t="shared" si="10"/>
        <v>781</v>
      </c>
      <c r="K22" s="20">
        <f t="shared" si="11"/>
        <v>399.31895921424666</v>
      </c>
      <c r="L22" s="15"/>
      <c r="M22" s="20"/>
      <c r="N22" s="20">
        <f t="shared" si="3"/>
        <v>781</v>
      </c>
      <c r="O22" s="20">
        <f t="shared" si="4"/>
        <v>399.31895921424666</v>
      </c>
      <c r="P22" s="60"/>
      <c r="Q22" s="66"/>
      <c r="R22" s="59"/>
      <c r="S22" s="59"/>
    </row>
    <row r="23" spans="1:19" ht="15.75" x14ac:dyDescent="0.25">
      <c r="A23" s="74"/>
      <c r="B23" s="16" t="s">
        <v>31</v>
      </c>
      <c r="C23" s="35" t="s">
        <v>13</v>
      </c>
      <c r="D23" s="33">
        <v>6</v>
      </c>
      <c r="E23" s="33">
        <v>10</v>
      </c>
      <c r="F23" s="15"/>
      <c r="G23" s="15"/>
      <c r="H23" s="15">
        <v>40</v>
      </c>
      <c r="I23" s="20">
        <f t="shared" ref="I23:I28" si="12">H23/1.95583</f>
        <v>20.45167524784874</v>
      </c>
      <c r="J23" s="15"/>
      <c r="K23" s="15"/>
      <c r="L23" s="15">
        <f t="shared" ref="L23:L28" si="13">E23*H23</f>
        <v>400</v>
      </c>
      <c r="M23" s="20">
        <f t="shared" ref="M23:M28" si="14">E23*I23</f>
        <v>204.5167524784874</v>
      </c>
      <c r="N23" s="20">
        <f t="shared" si="3"/>
        <v>400</v>
      </c>
      <c r="O23" s="20">
        <f t="shared" si="4"/>
        <v>204.5167524784874</v>
      </c>
      <c r="P23" s="60"/>
      <c r="Q23" s="66"/>
      <c r="R23" s="59"/>
      <c r="S23" s="59"/>
    </row>
    <row r="24" spans="1:19" ht="15.75" x14ac:dyDescent="0.25">
      <c r="A24" s="74"/>
      <c r="B24" s="16" t="s">
        <v>26</v>
      </c>
      <c r="C24" s="35" t="s">
        <v>13</v>
      </c>
      <c r="D24" s="34">
        <v>1</v>
      </c>
      <c r="E24" s="34">
        <v>2</v>
      </c>
      <c r="F24" s="15"/>
      <c r="G24" s="15"/>
      <c r="H24" s="15">
        <v>40</v>
      </c>
      <c r="I24" s="20">
        <f t="shared" si="12"/>
        <v>20.45167524784874</v>
      </c>
      <c r="J24" s="32"/>
      <c r="K24" s="32"/>
      <c r="L24" s="15">
        <f t="shared" si="13"/>
        <v>80</v>
      </c>
      <c r="M24" s="20">
        <f t="shared" si="14"/>
        <v>40.903350495697481</v>
      </c>
      <c r="N24" s="20">
        <f t="shared" si="3"/>
        <v>80</v>
      </c>
      <c r="O24" s="20">
        <f t="shared" si="4"/>
        <v>40.903350495697481</v>
      </c>
      <c r="P24" s="60"/>
      <c r="Q24" s="66"/>
      <c r="R24" s="59"/>
      <c r="S24" s="59"/>
    </row>
    <row r="25" spans="1:19" ht="15.75" x14ac:dyDescent="0.25">
      <c r="A25" s="74"/>
      <c r="B25" s="16" t="s">
        <v>31</v>
      </c>
      <c r="C25" s="35" t="s">
        <v>32</v>
      </c>
      <c r="D25" s="34">
        <v>36</v>
      </c>
      <c r="E25" s="34">
        <v>60</v>
      </c>
      <c r="F25" s="15"/>
      <c r="G25" s="15"/>
      <c r="H25" s="15">
        <v>40</v>
      </c>
      <c r="I25" s="20">
        <f t="shared" si="12"/>
        <v>20.45167524784874</v>
      </c>
      <c r="J25" s="32"/>
      <c r="K25" s="32"/>
      <c r="L25" s="15">
        <f t="shared" si="13"/>
        <v>2400</v>
      </c>
      <c r="M25" s="20">
        <f t="shared" si="14"/>
        <v>1227.1005148709244</v>
      </c>
      <c r="N25" s="20">
        <f t="shared" si="3"/>
        <v>2400</v>
      </c>
      <c r="O25" s="20">
        <f t="shared" si="4"/>
        <v>1227.1005148709244</v>
      </c>
      <c r="P25" s="60"/>
      <c r="Q25" s="66"/>
      <c r="R25" s="59"/>
      <c r="S25" s="59"/>
    </row>
    <row r="26" spans="1:19" ht="15.75" x14ac:dyDescent="0.25">
      <c r="A26" s="74"/>
      <c r="B26" s="16" t="s">
        <v>26</v>
      </c>
      <c r="C26" s="35" t="s">
        <v>32</v>
      </c>
      <c r="D26" s="34">
        <v>16</v>
      </c>
      <c r="E26" s="34">
        <v>27</v>
      </c>
      <c r="F26" s="15"/>
      <c r="G26" s="15"/>
      <c r="H26" s="15">
        <v>40</v>
      </c>
      <c r="I26" s="20">
        <f t="shared" si="12"/>
        <v>20.45167524784874</v>
      </c>
      <c r="J26" s="32"/>
      <c r="K26" s="32"/>
      <c r="L26" s="15">
        <f t="shared" si="13"/>
        <v>1080</v>
      </c>
      <c r="M26" s="20">
        <f t="shared" si="14"/>
        <v>552.19523169191598</v>
      </c>
      <c r="N26" s="20">
        <f t="shared" si="3"/>
        <v>1080</v>
      </c>
      <c r="O26" s="20">
        <f t="shared" si="4"/>
        <v>552.19523169191598</v>
      </c>
      <c r="P26" s="60"/>
      <c r="Q26" s="66"/>
      <c r="R26" s="59"/>
      <c r="S26" s="59"/>
    </row>
    <row r="27" spans="1:19" ht="15.75" x14ac:dyDescent="0.25">
      <c r="A27" s="74"/>
      <c r="B27" s="16" t="s">
        <v>31</v>
      </c>
      <c r="C27" s="35" t="s">
        <v>10</v>
      </c>
      <c r="D27" s="34">
        <v>40</v>
      </c>
      <c r="E27" s="34">
        <v>73</v>
      </c>
      <c r="F27" s="15"/>
      <c r="G27" s="15"/>
      <c r="H27" s="15">
        <v>40</v>
      </c>
      <c r="I27" s="20">
        <f t="shared" si="12"/>
        <v>20.45167524784874</v>
      </c>
      <c r="J27" s="32"/>
      <c r="K27" s="32"/>
      <c r="L27" s="15">
        <f t="shared" si="13"/>
        <v>2920</v>
      </c>
      <c r="M27" s="20">
        <f t="shared" si="14"/>
        <v>1492.9722930929581</v>
      </c>
      <c r="N27" s="20">
        <f t="shared" si="3"/>
        <v>2920</v>
      </c>
      <c r="O27" s="20">
        <f t="shared" si="4"/>
        <v>1492.9722930929581</v>
      </c>
      <c r="P27" s="60"/>
      <c r="Q27" s="66"/>
      <c r="R27" s="59"/>
      <c r="S27" s="59"/>
    </row>
    <row r="28" spans="1:19" ht="15.75" x14ac:dyDescent="0.25">
      <c r="A28" s="75"/>
      <c r="B28" s="16" t="s">
        <v>26</v>
      </c>
      <c r="C28" s="35" t="s">
        <v>10</v>
      </c>
      <c r="D28" s="34">
        <v>20</v>
      </c>
      <c r="E28" s="34">
        <v>36</v>
      </c>
      <c r="F28" s="15"/>
      <c r="G28" s="15"/>
      <c r="H28" s="15">
        <v>40</v>
      </c>
      <c r="I28" s="20">
        <f t="shared" si="12"/>
        <v>20.45167524784874</v>
      </c>
      <c r="J28" s="32"/>
      <c r="K28" s="32"/>
      <c r="L28" s="15">
        <f t="shared" si="13"/>
        <v>1440</v>
      </c>
      <c r="M28" s="20">
        <f t="shared" si="14"/>
        <v>736.26030892255471</v>
      </c>
      <c r="N28" s="20">
        <f t="shared" si="3"/>
        <v>1440</v>
      </c>
      <c r="O28" s="20">
        <f t="shared" si="4"/>
        <v>736.26030892255471</v>
      </c>
      <c r="P28" s="60"/>
      <c r="Q28" s="66"/>
      <c r="R28" s="59"/>
      <c r="S28" s="59"/>
    </row>
    <row r="29" spans="1:19" ht="15.75" x14ac:dyDescent="0.25">
      <c r="A29" s="36"/>
      <c r="B29" s="7"/>
      <c r="C29" s="7" t="s">
        <v>11</v>
      </c>
      <c r="D29" s="8">
        <f>SUM(D19:D28)</f>
        <v>150</v>
      </c>
      <c r="E29" s="8">
        <f>SUM(E19:E28)</f>
        <v>208</v>
      </c>
      <c r="F29" s="9"/>
      <c r="G29" s="9"/>
      <c r="H29" s="9"/>
      <c r="I29" s="52"/>
      <c r="J29" s="10">
        <f t="shared" ref="J29:O29" si="15">SUM(J19:J28)</f>
        <v>2371</v>
      </c>
      <c r="K29" s="10">
        <f t="shared" si="15"/>
        <v>1212.273050316234</v>
      </c>
      <c r="L29" s="10">
        <f t="shared" si="15"/>
        <v>8320</v>
      </c>
      <c r="M29" s="10">
        <f t="shared" si="15"/>
        <v>4253.9484515525382</v>
      </c>
      <c r="N29" s="10">
        <f t="shared" si="15"/>
        <v>10691</v>
      </c>
      <c r="O29" s="10">
        <f t="shared" si="15"/>
        <v>5466.2215018687721</v>
      </c>
      <c r="P29" s="60"/>
      <c r="Q29" s="66"/>
      <c r="R29" s="59"/>
      <c r="S29" s="59"/>
    </row>
    <row r="30" spans="1:19" ht="15.75" x14ac:dyDescent="0.25">
      <c r="A30" s="70" t="s">
        <v>34</v>
      </c>
      <c r="B30" s="16" t="s">
        <v>28</v>
      </c>
      <c r="C30" s="35" t="s">
        <v>12</v>
      </c>
      <c r="D30" s="18">
        <v>1</v>
      </c>
      <c r="E30" s="19"/>
      <c r="F30" s="20">
        <v>76</v>
      </c>
      <c r="G30" s="20">
        <f t="shared" ref="G30:G33" si="16">F30/1.95583</f>
        <v>38.858182970912608</v>
      </c>
      <c r="H30" s="20"/>
      <c r="I30" s="20"/>
      <c r="J30" s="20">
        <f>D30*F30</f>
        <v>76</v>
      </c>
      <c r="K30" s="20">
        <f t="shared" ref="K30:K33" si="17">D30*G30</f>
        <v>38.858182970912608</v>
      </c>
      <c r="L30" s="20"/>
      <c r="M30" s="20"/>
      <c r="N30" s="20">
        <f>J30+L30</f>
        <v>76</v>
      </c>
      <c r="O30" s="20">
        <f t="shared" si="4"/>
        <v>38.858182970912608</v>
      </c>
      <c r="P30" s="60"/>
      <c r="Q30" s="66"/>
      <c r="R30" s="59"/>
      <c r="S30" s="59"/>
    </row>
    <row r="31" spans="1:19" ht="15.75" x14ac:dyDescent="0.25">
      <c r="A31" s="71"/>
      <c r="B31" s="16" t="s">
        <v>35</v>
      </c>
      <c r="C31" s="35" t="s">
        <v>12</v>
      </c>
      <c r="D31" s="4">
        <v>2</v>
      </c>
      <c r="E31" s="5"/>
      <c r="F31" s="15">
        <v>101</v>
      </c>
      <c r="G31" s="20">
        <f t="shared" si="16"/>
        <v>51.640480000818066</v>
      </c>
      <c r="H31" s="15"/>
      <c r="I31" s="20"/>
      <c r="J31" s="20">
        <f t="shared" ref="J31:J33" si="18">D31*F31</f>
        <v>202</v>
      </c>
      <c r="K31" s="20">
        <f t="shared" si="17"/>
        <v>103.28096000163613</v>
      </c>
      <c r="L31" s="15"/>
      <c r="M31" s="20"/>
      <c r="N31" s="20">
        <f t="shared" ref="N31:N60" si="19">J31+L31</f>
        <v>202</v>
      </c>
      <c r="O31" s="20">
        <f t="shared" si="4"/>
        <v>103.28096000163613</v>
      </c>
      <c r="P31" s="60"/>
      <c r="Q31" s="66"/>
      <c r="R31" s="59"/>
      <c r="S31" s="59"/>
    </row>
    <row r="32" spans="1:19" ht="15.75" x14ac:dyDescent="0.25">
      <c r="A32" s="71"/>
      <c r="B32" s="16" t="s">
        <v>36</v>
      </c>
      <c r="C32" s="35" t="s">
        <v>12</v>
      </c>
      <c r="D32" s="4">
        <v>5</v>
      </c>
      <c r="E32" s="5"/>
      <c r="F32" s="15">
        <v>51</v>
      </c>
      <c r="G32" s="20">
        <f t="shared" si="16"/>
        <v>26.075885941007144</v>
      </c>
      <c r="H32" s="15"/>
      <c r="I32" s="20"/>
      <c r="J32" s="20">
        <f t="shared" si="18"/>
        <v>255</v>
      </c>
      <c r="K32" s="20">
        <f t="shared" si="17"/>
        <v>130.3794297050357</v>
      </c>
      <c r="L32" s="15"/>
      <c r="M32" s="20"/>
      <c r="N32" s="20">
        <f t="shared" si="19"/>
        <v>255</v>
      </c>
      <c r="O32" s="20">
        <f t="shared" si="4"/>
        <v>130.3794297050357</v>
      </c>
      <c r="P32" s="60"/>
      <c r="Q32" s="66"/>
      <c r="R32" s="59"/>
      <c r="S32" s="59"/>
    </row>
    <row r="33" spans="1:19" ht="15.75" x14ac:dyDescent="0.25">
      <c r="A33" s="71"/>
      <c r="B33" s="16" t="s">
        <v>26</v>
      </c>
      <c r="C33" s="35" t="s">
        <v>12</v>
      </c>
      <c r="D33" s="4">
        <v>1</v>
      </c>
      <c r="E33" s="6"/>
      <c r="F33" s="15">
        <v>71</v>
      </c>
      <c r="G33" s="20">
        <f t="shared" si="16"/>
        <v>36.301723564931514</v>
      </c>
      <c r="H33" s="15"/>
      <c r="I33" s="20"/>
      <c r="J33" s="20">
        <f t="shared" si="18"/>
        <v>71</v>
      </c>
      <c r="K33" s="20">
        <f t="shared" si="17"/>
        <v>36.301723564931514</v>
      </c>
      <c r="L33" s="15"/>
      <c r="M33" s="20"/>
      <c r="N33" s="20">
        <f t="shared" si="19"/>
        <v>71</v>
      </c>
      <c r="O33" s="20">
        <f t="shared" si="4"/>
        <v>36.301723564931514</v>
      </c>
      <c r="P33" s="60"/>
      <c r="Q33" s="66"/>
      <c r="R33" s="59"/>
      <c r="S33" s="59"/>
    </row>
    <row r="34" spans="1:19" ht="15.75" x14ac:dyDescent="0.25">
      <c r="A34" s="71"/>
      <c r="B34" s="16" t="s">
        <v>36</v>
      </c>
      <c r="C34" s="35" t="s">
        <v>13</v>
      </c>
      <c r="D34" s="4">
        <v>1</v>
      </c>
      <c r="E34" s="5">
        <v>2</v>
      </c>
      <c r="F34" s="14"/>
      <c r="G34" s="14"/>
      <c r="H34" s="15">
        <v>23</v>
      </c>
      <c r="I34" s="20">
        <f t="shared" ref="I34:I39" si="20">H34/1.95583</f>
        <v>11.759713267513025</v>
      </c>
      <c r="J34" s="32"/>
      <c r="K34" s="32"/>
      <c r="L34" s="15">
        <f>E34*H34</f>
        <v>46</v>
      </c>
      <c r="M34" s="20">
        <f t="shared" ref="M34:M39" si="21">E34*I34</f>
        <v>23.519426535026049</v>
      </c>
      <c r="N34" s="20">
        <f t="shared" si="19"/>
        <v>46</v>
      </c>
      <c r="O34" s="20">
        <f t="shared" si="4"/>
        <v>23.519426535026049</v>
      </c>
      <c r="P34" s="60"/>
      <c r="Q34" s="66"/>
      <c r="R34" s="59"/>
      <c r="S34" s="59"/>
    </row>
    <row r="35" spans="1:19" ht="15.75" x14ac:dyDescent="0.25">
      <c r="A35" s="71"/>
      <c r="B35" s="16" t="s">
        <v>28</v>
      </c>
      <c r="C35" s="35" t="s">
        <v>10</v>
      </c>
      <c r="D35" s="4">
        <v>24</v>
      </c>
      <c r="E35" s="5">
        <v>44</v>
      </c>
      <c r="F35" s="14"/>
      <c r="G35" s="14"/>
      <c r="H35" s="15">
        <v>40</v>
      </c>
      <c r="I35" s="20">
        <f t="shared" si="20"/>
        <v>20.45167524784874</v>
      </c>
      <c r="J35" s="32"/>
      <c r="K35" s="32"/>
      <c r="L35" s="15">
        <f t="shared" ref="L35:L39" si="22">E35*H35</f>
        <v>1760</v>
      </c>
      <c r="M35" s="20">
        <f t="shared" si="21"/>
        <v>899.87371090534452</v>
      </c>
      <c r="N35" s="20">
        <f t="shared" si="19"/>
        <v>1760</v>
      </c>
      <c r="O35" s="20">
        <f t="shared" si="4"/>
        <v>899.87371090534452</v>
      </c>
      <c r="P35" s="60"/>
      <c r="Q35" s="66"/>
      <c r="R35" s="59"/>
      <c r="S35" s="59"/>
    </row>
    <row r="36" spans="1:19" ht="15.75" x14ac:dyDescent="0.25">
      <c r="A36" s="71"/>
      <c r="B36" s="16" t="s">
        <v>35</v>
      </c>
      <c r="C36" s="35" t="s">
        <v>10</v>
      </c>
      <c r="D36" s="4">
        <v>9</v>
      </c>
      <c r="E36" s="5">
        <v>16</v>
      </c>
      <c r="F36" s="14"/>
      <c r="G36" s="14"/>
      <c r="H36" s="15">
        <v>40</v>
      </c>
      <c r="I36" s="20">
        <f t="shared" si="20"/>
        <v>20.45167524784874</v>
      </c>
      <c r="J36" s="32"/>
      <c r="K36" s="32"/>
      <c r="L36" s="15">
        <f t="shared" si="22"/>
        <v>640</v>
      </c>
      <c r="M36" s="20">
        <f t="shared" si="21"/>
        <v>327.22680396557985</v>
      </c>
      <c r="N36" s="20">
        <f t="shared" si="19"/>
        <v>640</v>
      </c>
      <c r="O36" s="20">
        <f t="shared" si="4"/>
        <v>327.22680396557985</v>
      </c>
      <c r="P36" s="60"/>
      <c r="Q36" s="66"/>
      <c r="R36" s="59"/>
      <c r="S36" s="59"/>
    </row>
    <row r="37" spans="1:19" ht="15.75" x14ac:dyDescent="0.25">
      <c r="A37" s="71"/>
      <c r="B37" s="16" t="s">
        <v>36</v>
      </c>
      <c r="C37" s="35" t="s">
        <v>10</v>
      </c>
      <c r="D37" s="4">
        <v>13</v>
      </c>
      <c r="E37" s="5">
        <v>24</v>
      </c>
      <c r="F37" s="14"/>
      <c r="G37" s="14"/>
      <c r="H37" s="15">
        <v>23</v>
      </c>
      <c r="I37" s="20">
        <f t="shared" si="20"/>
        <v>11.759713267513025</v>
      </c>
      <c r="J37" s="32"/>
      <c r="K37" s="32"/>
      <c r="L37" s="15">
        <f t="shared" si="22"/>
        <v>552</v>
      </c>
      <c r="M37" s="20">
        <f t="shared" si="21"/>
        <v>282.23311842031262</v>
      </c>
      <c r="N37" s="20">
        <f t="shared" si="19"/>
        <v>552</v>
      </c>
      <c r="O37" s="20">
        <f t="shared" si="4"/>
        <v>282.23311842031262</v>
      </c>
      <c r="P37" s="60"/>
      <c r="Q37" s="66"/>
      <c r="R37" s="59"/>
      <c r="S37" s="59"/>
    </row>
    <row r="38" spans="1:19" ht="15.75" x14ac:dyDescent="0.25">
      <c r="A38" s="71"/>
      <c r="B38" s="16" t="s">
        <v>26</v>
      </c>
      <c r="C38" s="35" t="s">
        <v>10</v>
      </c>
      <c r="D38" s="4">
        <v>11</v>
      </c>
      <c r="E38" s="5">
        <v>20</v>
      </c>
      <c r="F38" s="14"/>
      <c r="G38" s="14"/>
      <c r="H38" s="15">
        <v>40</v>
      </c>
      <c r="I38" s="20">
        <f t="shared" si="20"/>
        <v>20.45167524784874</v>
      </c>
      <c r="J38" s="32"/>
      <c r="K38" s="32"/>
      <c r="L38" s="15">
        <f t="shared" si="22"/>
        <v>800</v>
      </c>
      <c r="M38" s="20">
        <f t="shared" si="21"/>
        <v>409.03350495697481</v>
      </c>
      <c r="N38" s="20">
        <f t="shared" si="19"/>
        <v>800</v>
      </c>
      <c r="O38" s="20">
        <f t="shared" si="4"/>
        <v>409.03350495697481</v>
      </c>
      <c r="P38" s="60"/>
      <c r="Q38" s="66"/>
      <c r="R38" s="59"/>
      <c r="S38" s="59"/>
    </row>
    <row r="39" spans="1:19" ht="15.75" x14ac:dyDescent="0.25">
      <c r="A39" s="72"/>
      <c r="B39" s="16" t="s">
        <v>37</v>
      </c>
      <c r="C39" s="35" t="s">
        <v>10</v>
      </c>
      <c r="D39" s="4">
        <v>12</v>
      </c>
      <c r="E39" s="5">
        <v>22</v>
      </c>
      <c r="F39" s="14"/>
      <c r="G39" s="14"/>
      <c r="H39" s="15">
        <v>40</v>
      </c>
      <c r="I39" s="20">
        <f t="shared" si="20"/>
        <v>20.45167524784874</v>
      </c>
      <c r="J39" s="32"/>
      <c r="K39" s="32"/>
      <c r="L39" s="15">
        <f t="shared" si="22"/>
        <v>880</v>
      </c>
      <c r="M39" s="20">
        <f t="shared" si="21"/>
        <v>449.93685545267226</v>
      </c>
      <c r="N39" s="20">
        <f t="shared" si="19"/>
        <v>880</v>
      </c>
      <c r="O39" s="20">
        <f t="shared" si="4"/>
        <v>449.93685545267226</v>
      </c>
      <c r="P39" s="60"/>
      <c r="Q39" s="66"/>
      <c r="R39" s="59"/>
      <c r="S39" s="59"/>
    </row>
    <row r="40" spans="1:19" ht="15.75" x14ac:dyDescent="0.25">
      <c r="A40" s="36"/>
      <c r="B40" s="37"/>
      <c r="C40" s="7" t="s">
        <v>11</v>
      </c>
      <c r="D40" s="8">
        <f>SUM(D30:D39)</f>
        <v>79</v>
      </c>
      <c r="E40" s="8">
        <f>SUM(E30:E39)</f>
        <v>128</v>
      </c>
      <c r="F40" s="9"/>
      <c r="G40" s="9"/>
      <c r="H40" s="9"/>
      <c r="I40" s="52"/>
      <c r="J40" s="10">
        <f t="shared" ref="J40:O40" si="23">SUM(J30:J39)</f>
        <v>604</v>
      </c>
      <c r="K40" s="10">
        <f t="shared" si="23"/>
        <v>308.82029624251595</v>
      </c>
      <c r="L40" s="10">
        <f t="shared" si="23"/>
        <v>4678</v>
      </c>
      <c r="M40" s="10">
        <f t="shared" si="23"/>
        <v>2391.8234202359099</v>
      </c>
      <c r="N40" s="10">
        <f t="shared" si="23"/>
        <v>5282</v>
      </c>
      <c r="O40" s="10">
        <f t="shared" si="23"/>
        <v>2700.6437164784261</v>
      </c>
      <c r="P40" s="60"/>
      <c r="Q40" s="66"/>
      <c r="R40" s="59"/>
      <c r="S40" s="59"/>
    </row>
    <row r="41" spans="1:19" ht="15.75" x14ac:dyDescent="0.25">
      <c r="A41" s="73" t="s">
        <v>38</v>
      </c>
      <c r="B41" s="16" t="s">
        <v>28</v>
      </c>
      <c r="C41" s="35" t="s">
        <v>12</v>
      </c>
      <c r="D41" s="33">
        <v>1</v>
      </c>
      <c r="E41" s="33"/>
      <c r="F41" s="15">
        <v>76</v>
      </c>
      <c r="G41" s="20">
        <f t="shared" ref="G41:G44" si="24">F41/1.95583</f>
        <v>38.858182970912608</v>
      </c>
      <c r="H41" s="15"/>
      <c r="I41" s="20"/>
      <c r="J41" s="20">
        <f t="shared" ref="J41:J44" si="25">D41*F41</f>
        <v>76</v>
      </c>
      <c r="K41" s="20">
        <f t="shared" ref="K41:K44" si="26">D41*G41</f>
        <v>38.858182970912608</v>
      </c>
      <c r="L41" s="15"/>
      <c r="M41" s="20"/>
      <c r="N41" s="20">
        <f t="shared" si="19"/>
        <v>76</v>
      </c>
      <c r="O41" s="20">
        <f t="shared" si="4"/>
        <v>38.858182970912608</v>
      </c>
      <c r="P41" s="60"/>
      <c r="Q41" s="66"/>
      <c r="R41" s="59"/>
      <c r="S41" s="59"/>
    </row>
    <row r="42" spans="1:19" ht="15.75" x14ac:dyDescent="0.25">
      <c r="A42" s="74"/>
      <c r="B42" s="16" t="s">
        <v>35</v>
      </c>
      <c r="C42" s="35" t="s">
        <v>12</v>
      </c>
      <c r="D42" s="33">
        <v>8</v>
      </c>
      <c r="E42" s="33"/>
      <c r="F42" s="15">
        <v>101</v>
      </c>
      <c r="G42" s="20">
        <f t="shared" si="24"/>
        <v>51.640480000818066</v>
      </c>
      <c r="H42" s="15"/>
      <c r="I42" s="20"/>
      <c r="J42" s="20">
        <f t="shared" si="25"/>
        <v>808</v>
      </c>
      <c r="K42" s="20">
        <f t="shared" si="26"/>
        <v>413.12384000654453</v>
      </c>
      <c r="L42" s="15"/>
      <c r="M42" s="20"/>
      <c r="N42" s="20">
        <f t="shared" si="19"/>
        <v>808</v>
      </c>
      <c r="O42" s="20">
        <f t="shared" si="4"/>
        <v>413.12384000654453</v>
      </c>
      <c r="P42" s="60"/>
      <c r="Q42" s="66"/>
      <c r="R42" s="59"/>
      <c r="S42" s="59"/>
    </row>
    <row r="43" spans="1:19" ht="15.75" x14ac:dyDescent="0.25">
      <c r="A43" s="74"/>
      <c r="B43" s="16" t="s">
        <v>26</v>
      </c>
      <c r="C43" s="35" t="s">
        <v>12</v>
      </c>
      <c r="D43" s="33">
        <v>3</v>
      </c>
      <c r="E43" s="33"/>
      <c r="F43" s="15">
        <v>71</v>
      </c>
      <c r="G43" s="20">
        <f t="shared" si="24"/>
        <v>36.301723564931514</v>
      </c>
      <c r="H43" s="15"/>
      <c r="I43" s="20"/>
      <c r="J43" s="20">
        <f t="shared" si="25"/>
        <v>213</v>
      </c>
      <c r="K43" s="20">
        <f t="shared" si="26"/>
        <v>108.90517069479455</v>
      </c>
      <c r="L43" s="15"/>
      <c r="M43" s="20"/>
      <c r="N43" s="20">
        <f t="shared" si="19"/>
        <v>213</v>
      </c>
      <c r="O43" s="20">
        <f t="shared" si="4"/>
        <v>108.90517069479455</v>
      </c>
      <c r="P43" s="60"/>
      <c r="Q43" s="66"/>
      <c r="R43" s="59"/>
      <c r="S43" s="59"/>
    </row>
    <row r="44" spans="1:19" ht="15.75" x14ac:dyDescent="0.25">
      <c r="A44" s="74"/>
      <c r="B44" s="16" t="s">
        <v>36</v>
      </c>
      <c r="C44" s="35" t="s">
        <v>12</v>
      </c>
      <c r="D44" s="33">
        <v>1</v>
      </c>
      <c r="E44" s="33"/>
      <c r="F44" s="15">
        <v>51</v>
      </c>
      <c r="G44" s="20">
        <f t="shared" si="24"/>
        <v>26.075885941007144</v>
      </c>
      <c r="H44" s="15"/>
      <c r="I44" s="20"/>
      <c r="J44" s="20">
        <f t="shared" si="25"/>
        <v>51</v>
      </c>
      <c r="K44" s="20">
        <f t="shared" si="26"/>
        <v>26.075885941007144</v>
      </c>
      <c r="L44" s="15"/>
      <c r="M44" s="20"/>
      <c r="N44" s="20">
        <f t="shared" si="19"/>
        <v>51</v>
      </c>
      <c r="O44" s="20">
        <f t="shared" si="4"/>
        <v>26.075885941007144</v>
      </c>
      <c r="P44" s="60"/>
      <c r="Q44" s="66"/>
      <c r="R44" s="59"/>
      <c r="S44" s="59"/>
    </row>
    <row r="45" spans="1:19" ht="15.75" x14ac:dyDescent="0.25">
      <c r="A45" s="74"/>
      <c r="B45" s="16" t="s">
        <v>35</v>
      </c>
      <c r="C45" s="35" t="s">
        <v>13</v>
      </c>
      <c r="D45" s="33">
        <v>2</v>
      </c>
      <c r="E45" s="33">
        <v>3</v>
      </c>
      <c r="F45" s="15"/>
      <c r="G45" s="15"/>
      <c r="H45" s="15">
        <v>40</v>
      </c>
      <c r="I45" s="20">
        <f t="shared" ref="I45:I50" si="27">H45/1.95583</f>
        <v>20.45167524784874</v>
      </c>
      <c r="J45" s="15"/>
      <c r="K45" s="15"/>
      <c r="L45" s="15">
        <f t="shared" ref="L45:L50" si="28">E45*H45</f>
        <v>120</v>
      </c>
      <c r="M45" s="20">
        <f t="shared" ref="M45:M50" si="29">E45*I45</f>
        <v>61.355025743546221</v>
      </c>
      <c r="N45" s="20">
        <f t="shared" si="19"/>
        <v>120</v>
      </c>
      <c r="O45" s="20">
        <f t="shared" si="4"/>
        <v>61.355025743546221</v>
      </c>
      <c r="P45" s="60"/>
      <c r="Q45" s="66"/>
      <c r="R45" s="59"/>
      <c r="S45" s="59"/>
    </row>
    <row r="46" spans="1:19" ht="15.75" x14ac:dyDescent="0.25">
      <c r="A46" s="74"/>
      <c r="B46" s="16" t="s">
        <v>28</v>
      </c>
      <c r="C46" s="35" t="s">
        <v>10</v>
      </c>
      <c r="D46" s="34">
        <v>40</v>
      </c>
      <c r="E46" s="34">
        <v>73</v>
      </c>
      <c r="F46" s="15"/>
      <c r="G46" s="15"/>
      <c r="H46" s="15">
        <v>40</v>
      </c>
      <c r="I46" s="20">
        <f t="shared" si="27"/>
        <v>20.45167524784874</v>
      </c>
      <c r="J46" s="32"/>
      <c r="K46" s="32"/>
      <c r="L46" s="15">
        <f t="shared" si="28"/>
        <v>2920</v>
      </c>
      <c r="M46" s="20">
        <f t="shared" si="29"/>
        <v>1492.9722930929581</v>
      </c>
      <c r="N46" s="20">
        <f t="shared" si="19"/>
        <v>2920</v>
      </c>
      <c r="O46" s="20">
        <f t="shared" si="4"/>
        <v>1492.9722930929581</v>
      </c>
      <c r="P46" s="60"/>
      <c r="Q46" s="66"/>
      <c r="R46" s="59"/>
      <c r="S46" s="59"/>
    </row>
    <row r="47" spans="1:19" ht="15.75" x14ac:dyDescent="0.25">
      <c r="A47" s="74"/>
      <c r="B47" s="16" t="s">
        <v>35</v>
      </c>
      <c r="C47" s="35" t="s">
        <v>10</v>
      </c>
      <c r="D47" s="34">
        <v>17</v>
      </c>
      <c r="E47" s="34">
        <v>31</v>
      </c>
      <c r="F47" s="15"/>
      <c r="G47" s="15"/>
      <c r="H47" s="15">
        <v>40</v>
      </c>
      <c r="I47" s="20">
        <f t="shared" si="27"/>
        <v>20.45167524784874</v>
      </c>
      <c r="J47" s="32"/>
      <c r="K47" s="32"/>
      <c r="L47" s="15">
        <f t="shared" si="28"/>
        <v>1240</v>
      </c>
      <c r="M47" s="20">
        <f t="shared" si="29"/>
        <v>634.001932683311</v>
      </c>
      <c r="N47" s="20">
        <f t="shared" si="19"/>
        <v>1240</v>
      </c>
      <c r="O47" s="20">
        <f t="shared" si="4"/>
        <v>634.001932683311</v>
      </c>
      <c r="P47" s="60"/>
      <c r="Q47" s="66"/>
      <c r="R47" s="59"/>
      <c r="S47" s="59"/>
    </row>
    <row r="48" spans="1:19" ht="15.75" x14ac:dyDescent="0.25">
      <c r="A48" s="74"/>
      <c r="B48" s="16" t="s">
        <v>26</v>
      </c>
      <c r="C48" s="35" t="s">
        <v>10</v>
      </c>
      <c r="D48" s="34">
        <v>16</v>
      </c>
      <c r="E48" s="34">
        <v>29</v>
      </c>
      <c r="F48" s="15"/>
      <c r="G48" s="15"/>
      <c r="H48" s="15">
        <v>40</v>
      </c>
      <c r="I48" s="20">
        <f t="shared" si="27"/>
        <v>20.45167524784874</v>
      </c>
      <c r="J48" s="32"/>
      <c r="K48" s="32"/>
      <c r="L48" s="15">
        <f t="shared" si="28"/>
        <v>1160</v>
      </c>
      <c r="M48" s="20">
        <f t="shared" si="29"/>
        <v>593.09858218761349</v>
      </c>
      <c r="N48" s="20">
        <f t="shared" si="19"/>
        <v>1160</v>
      </c>
      <c r="O48" s="20">
        <f t="shared" si="4"/>
        <v>593.09858218761349</v>
      </c>
      <c r="P48" s="60"/>
      <c r="Q48" s="66"/>
      <c r="R48" s="59"/>
      <c r="S48" s="59"/>
    </row>
    <row r="49" spans="1:19" ht="15.75" x14ac:dyDescent="0.25">
      <c r="A49" s="74"/>
      <c r="B49" s="16" t="s">
        <v>36</v>
      </c>
      <c r="C49" s="35" t="s">
        <v>10</v>
      </c>
      <c r="D49" s="34">
        <v>6</v>
      </c>
      <c r="E49" s="34">
        <v>11</v>
      </c>
      <c r="F49" s="15"/>
      <c r="G49" s="15"/>
      <c r="H49" s="15">
        <v>23</v>
      </c>
      <c r="I49" s="20">
        <f t="shared" si="27"/>
        <v>11.759713267513025</v>
      </c>
      <c r="J49" s="32"/>
      <c r="K49" s="32"/>
      <c r="L49" s="15">
        <f t="shared" si="28"/>
        <v>253</v>
      </c>
      <c r="M49" s="20">
        <f t="shared" si="29"/>
        <v>129.35684594264328</v>
      </c>
      <c r="N49" s="20">
        <f t="shared" si="19"/>
        <v>253</v>
      </c>
      <c r="O49" s="20">
        <f t="shared" si="4"/>
        <v>129.35684594264328</v>
      </c>
      <c r="P49" s="60"/>
      <c r="Q49" s="66"/>
      <c r="R49" s="59"/>
      <c r="S49" s="59"/>
    </row>
    <row r="50" spans="1:19" ht="15.75" x14ac:dyDescent="0.25">
      <c r="A50" s="75"/>
      <c r="B50" s="16" t="s">
        <v>37</v>
      </c>
      <c r="C50" s="35" t="s">
        <v>10</v>
      </c>
      <c r="D50" s="34">
        <v>11</v>
      </c>
      <c r="E50" s="34">
        <v>20</v>
      </c>
      <c r="F50" s="15"/>
      <c r="G50" s="15"/>
      <c r="H50" s="15">
        <v>40</v>
      </c>
      <c r="I50" s="20">
        <f t="shared" si="27"/>
        <v>20.45167524784874</v>
      </c>
      <c r="J50" s="32"/>
      <c r="K50" s="32"/>
      <c r="L50" s="15">
        <f t="shared" si="28"/>
        <v>800</v>
      </c>
      <c r="M50" s="20">
        <f t="shared" si="29"/>
        <v>409.03350495697481</v>
      </c>
      <c r="N50" s="20">
        <f t="shared" si="19"/>
        <v>800</v>
      </c>
      <c r="O50" s="20">
        <f t="shared" si="4"/>
        <v>409.03350495697481</v>
      </c>
      <c r="P50" s="60"/>
      <c r="Q50" s="66"/>
      <c r="R50" s="59"/>
      <c r="S50" s="59"/>
    </row>
    <row r="51" spans="1:19" ht="15.75" x14ac:dyDescent="0.25">
      <c r="A51" s="36"/>
      <c r="B51" s="7"/>
      <c r="C51" s="7" t="s">
        <v>11</v>
      </c>
      <c r="D51" s="8">
        <f>SUM(D41:D50)</f>
        <v>105</v>
      </c>
      <c r="E51" s="8">
        <f>SUM(E41:E50)</f>
        <v>167</v>
      </c>
      <c r="F51" s="9"/>
      <c r="G51" s="9"/>
      <c r="H51" s="9"/>
      <c r="I51" s="52"/>
      <c r="J51" s="10">
        <f t="shared" ref="J51:O51" si="30">SUM(J41:J50)</f>
        <v>1148</v>
      </c>
      <c r="K51" s="10">
        <f t="shared" si="30"/>
        <v>586.96307961325886</v>
      </c>
      <c r="L51" s="10">
        <f t="shared" si="30"/>
        <v>6493</v>
      </c>
      <c r="M51" s="10">
        <f t="shared" si="30"/>
        <v>3319.818184607047</v>
      </c>
      <c r="N51" s="10">
        <f t="shared" si="30"/>
        <v>7641</v>
      </c>
      <c r="O51" s="10">
        <f t="shared" si="30"/>
        <v>3906.7812642203057</v>
      </c>
      <c r="P51" s="60"/>
      <c r="Q51" s="66"/>
      <c r="R51" s="59"/>
      <c r="S51" s="59"/>
    </row>
    <row r="52" spans="1:19" ht="15.75" x14ac:dyDescent="0.25">
      <c r="A52" s="73" t="s">
        <v>39</v>
      </c>
      <c r="B52" s="41" t="s">
        <v>28</v>
      </c>
      <c r="C52" s="35" t="s">
        <v>12</v>
      </c>
      <c r="D52" s="33">
        <v>4</v>
      </c>
      <c r="E52" s="33"/>
      <c r="F52" s="15">
        <v>76</v>
      </c>
      <c r="G52" s="20">
        <f t="shared" ref="G52:G54" si="31">F52/1.95583</f>
        <v>38.858182970912608</v>
      </c>
      <c r="H52" s="15"/>
      <c r="I52" s="20"/>
      <c r="J52" s="20">
        <f t="shared" ref="J52:J54" si="32">D52*F52</f>
        <v>304</v>
      </c>
      <c r="K52" s="20">
        <f t="shared" ref="K52:K54" si="33">D52*G52</f>
        <v>155.43273188365043</v>
      </c>
      <c r="L52" s="15"/>
      <c r="M52" s="20"/>
      <c r="N52" s="20">
        <f t="shared" si="19"/>
        <v>304</v>
      </c>
      <c r="O52" s="20">
        <f t="shared" si="4"/>
        <v>155.43273188365043</v>
      </c>
      <c r="P52" s="60"/>
      <c r="Q52" s="66"/>
      <c r="R52" s="59"/>
      <c r="S52" s="59"/>
    </row>
    <row r="53" spans="1:19" ht="15.75" x14ac:dyDescent="0.25">
      <c r="A53" s="74"/>
      <c r="B53" s="41" t="s">
        <v>35</v>
      </c>
      <c r="C53" s="35" t="s">
        <v>12</v>
      </c>
      <c r="D53" s="33">
        <v>6</v>
      </c>
      <c r="E53" s="33"/>
      <c r="F53" s="15">
        <v>101</v>
      </c>
      <c r="G53" s="20">
        <f t="shared" si="31"/>
        <v>51.640480000818066</v>
      </c>
      <c r="H53" s="15"/>
      <c r="I53" s="20"/>
      <c r="J53" s="20">
        <f t="shared" si="32"/>
        <v>606</v>
      </c>
      <c r="K53" s="20">
        <f t="shared" si="33"/>
        <v>309.84288000490841</v>
      </c>
      <c r="L53" s="15"/>
      <c r="M53" s="20"/>
      <c r="N53" s="20">
        <f t="shared" si="19"/>
        <v>606</v>
      </c>
      <c r="O53" s="20">
        <f t="shared" si="4"/>
        <v>309.84288000490841</v>
      </c>
      <c r="P53" s="60"/>
      <c r="Q53" s="66"/>
      <c r="R53" s="59"/>
      <c r="S53" s="59"/>
    </row>
    <row r="54" spans="1:19" ht="15.75" x14ac:dyDescent="0.25">
      <c r="A54" s="74"/>
      <c r="B54" s="41" t="s">
        <v>26</v>
      </c>
      <c r="C54" s="35" t="s">
        <v>12</v>
      </c>
      <c r="D54" s="34">
        <v>3</v>
      </c>
      <c r="E54" s="34"/>
      <c r="F54" s="15">
        <v>71</v>
      </c>
      <c r="G54" s="20">
        <f t="shared" si="31"/>
        <v>36.301723564931514</v>
      </c>
      <c r="H54" s="15"/>
      <c r="I54" s="20"/>
      <c r="J54" s="20">
        <f t="shared" si="32"/>
        <v>213</v>
      </c>
      <c r="K54" s="20">
        <f t="shared" si="33"/>
        <v>108.90517069479455</v>
      </c>
      <c r="L54" s="15"/>
      <c r="M54" s="20"/>
      <c r="N54" s="20">
        <f t="shared" si="19"/>
        <v>213</v>
      </c>
      <c r="O54" s="20">
        <f t="shared" si="4"/>
        <v>108.90517069479455</v>
      </c>
      <c r="P54" s="60"/>
      <c r="Q54" s="66"/>
      <c r="R54" s="59"/>
      <c r="S54" s="59"/>
    </row>
    <row r="55" spans="1:19" ht="15.75" x14ac:dyDescent="0.25">
      <c r="A55" s="74"/>
      <c r="B55" s="41" t="s">
        <v>35</v>
      </c>
      <c r="C55" s="35" t="s">
        <v>13</v>
      </c>
      <c r="D55" s="34">
        <v>1</v>
      </c>
      <c r="E55" s="34">
        <v>2</v>
      </c>
      <c r="F55" s="15"/>
      <c r="G55" s="15"/>
      <c r="H55" s="15">
        <v>40</v>
      </c>
      <c r="I55" s="20">
        <f t="shared" ref="I55:I60" si="34">H55/1.95583</f>
        <v>20.45167524784874</v>
      </c>
      <c r="J55" s="32"/>
      <c r="K55" s="32"/>
      <c r="L55" s="15">
        <f t="shared" ref="L55:L60" si="35">E55*H55</f>
        <v>80</v>
      </c>
      <c r="M55" s="20">
        <f t="shared" ref="M55:M60" si="36">E55*I55</f>
        <v>40.903350495697481</v>
      </c>
      <c r="N55" s="20">
        <f t="shared" si="19"/>
        <v>80</v>
      </c>
      <c r="O55" s="20">
        <f t="shared" si="4"/>
        <v>40.903350495697481</v>
      </c>
      <c r="P55" s="60"/>
      <c r="Q55" s="66"/>
      <c r="R55" s="59"/>
      <c r="S55" s="59"/>
    </row>
    <row r="56" spans="1:19" ht="15.75" x14ac:dyDescent="0.25">
      <c r="A56" s="74"/>
      <c r="B56" s="41" t="s">
        <v>28</v>
      </c>
      <c r="C56" s="42" t="s">
        <v>40</v>
      </c>
      <c r="D56" s="34">
        <v>37</v>
      </c>
      <c r="E56" s="34">
        <v>62</v>
      </c>
      <c r="F56" s="15"/>
      <c r="G56" s="15"/>
      <c r="H56" s="15">
        <v>40</v>
      </c>
      <c r="I56" s="20">
        <f t="shared" si="34"/>
        <v>20.45167524784874</v>
      </c>
      <c r="J56" s="32"/>
      <c r="K56" s="32"/>
      <c r="L56" s="15">
        <f t="shared" si="35"/>
        <v>2480</v>
      </c>
      <c r="M56" s="20">
        <f t="shared" si="36"/>
        <v>1268.003865366622</v>
      </c>
      <c r="N56" s="20">
        <f t="shared" si="19"/>
        <v>2480</v>
      </c>
      <c r="O56" s="20">
        <f t="shared" si="4"/>
        <v>1268.003865366622</v>
      </c>
      <c r="P56" s="60"/>
      <c r="Q56" s="66"/>
      <c r="R56" s="59"/>
      <c r="S56" s="59"/>
    </row>
    <row r="57" spans="1:19" ht="15.75" x14ac:dyDescent="0.25">
      <c r="A57" s="74"/>
      <c r="B57" s="41" t="s">
        <v>28</v>
      </c>
      <c r="C57" s="35" t="s">
        <v>10</v>
      </c>
      <c r="D57" s="34">
        <v>40</v>
      </c>
      <c r="E57" s="34">
        <v>73</v>
      </c>
      <c r="F57" s="15"/>
      <c r="G57" s="15"/>
      <c r="H57" s="15">
        <v>40</v>
      </c>
      <c r="I57" s="20">
        <f t="shared" si="34"/>
        <v>20.45167524784874</v>
      </c>
      <c r="J57" s="32"/>
      <c r="K57" s="32"/>
      <c r="L57" s="15">
        <f t="shared" si="35"/>
        <v>2920</v>
      </c>
      <c r="M57" s="20">
        <f t="shared" si="36"/>
        <v>1492.9722930929581</v>
      </c>
      <c r="N57" s="20">
        <f t="shared" si="19"/>
        <v>2920</v>
      </c>
      <c r="O57" s="20">
        <f t="shared" si="4"/>
        <v>1492.9722930929581</v>
      </c>
      <c r="P57" s="60"/>
      <c r="Q57" s="66"/>
      <c r="R57" s="59"/>
      <c r="S57" s="59"/>
    </row>
    <row r="58" spans="1:19" ht="15.75" x14ac:dyDescent="0.25">
      <c r="A58" s="74"/>
      <c r="B58" s="41" t="s">
        <v>35</v>
      </c>
      <c r="C58" s="35" t="s">
        <v>10</v>
      </c>
      <c r="D58" s="34">
        <v>21</v>
      </c>
      <c r="E58" s="34">
        <v>38</v>
      </c>
      <c r="F58" s="15"/>
      <c r="G58" s="15"/>
      <c r="H58" s="15">
        <v>40</v>
      </c>
      <c r="I58" s="20">
        <f t="shared" si="34"/>
        <v>20.45167524784874</v>
      </c>
      <c r="J58" s="32"/>
      <c r="K58" s="32"/>
      <c r="L58" s="15">
        <f t="shared" si="35"/>
        <v>1520</v>
      </c>
      <c r="M58" s="20">
        <f t="shared" si="36"/>
        <v>777.16365941825211</v>
      </c>
      <c r="N58" s="20">
        <f t="shared" si="19"/>
        <v>1520</v>
      </c>
      <c r="O58" s="20">
        <f t="shared" si="4"/>
        <v>777.16365941825211</v>
      </c>
      <c r="P58" s="60"/>
      <c r="Q58" s="66"/>
      <c r="R58" s="59"/>
      <c r="S58" s="59"/>
    </row>
    <row r="59" spans="1:19" ht="15.75" x14ac:dyDescent="0.25">
      <c r="A59" s="74"/>
      <c r="B59" s="41" t="s">
        <v>26</v>
      </c>
      <c r="C59" s="35" t="s">
        <v>10</v>
      </c>
      <c r="D59" s="34">
        <v>37</v>
      </c>
      <c r="E59" s="34">
        <v>67</v>
      </c>
      <c r="F59" s="15"/>
      <c r="G59" s="15"/>
      <c r="H59" s="15">
        <v>40</v>
      </c>
      <c r="I59" s="20">
        <f t="shared" si="34"/>
        <v>20.45167524784874</v>
      </c>
      <c r="J59" s="32"/>
      <c r="K59" s="32"/>
      <c r="L59" s="15">
        <f t="shared" si="35"/>
        <v>2680</v>
      </c>
      <c r="M59" s="20">
        <f t="shared" si="36"/>
        <v>1370.2622416058657</v>
      </c>
      <c r="N59" s="20">
        <f t="shared" si="19"/>
        <v>2680</v>
      </c>
      <c r="O59" s="20">
        <f t="shared" si="4"/>
        <v>1370.2622416058657</v>
      </c>
      <c r="P59" s="60"/>
      <c r="Q59" s="66"/>
      <c r="R59" s="59"/>
      <c r="S59" s="59"/>
    </row>
    <row r="60" spans="1:19" ht="15.75" x14ac:dyDescent="0.25">
      <c r="A60" s="74"/>
      <c r="B60" s="41" t="s">
        <v>37</v>
      </c>
      <c r="C60" s="35" t="s">
        <v>10</v>
      </c>
      <c r="D60" s="34">
        <v>25</v>
      </c>
      <c r="E60" s="34">
        <v>45</v>
      </c>
      <c r="F60" s="15"/>
      <c r="G60" s="15"/>
      <c r="H60" s="15">
        <v>40</v>
      </c>
      <c r="I60" s="20">
        <f t="shared" si="34"/>
        <v>20.45167524784874</v>
      </c>
      <c r="J60" s="32"/>
      <c r="K60" s="32"/>
      <c r="L60" s="15">
        <f t="shared" si="35"/>
        <v>1800</v>
      </c>
      <c r="M60" s="20">
        <f t="shared" si="36"/>
        <v>920.32538615319334</v>
      </c>
      <c r="N60" s="20">
        <f t="shared" si="19"/>
        <v>1800</v>
      </c>
      <c r="O60" s="20">
        <f t="shared" si="4"/>
        <v>920.32538615319334</v>
      </c>
      <c r="P60" s="60"/>
      <c r="Q60" s="66"/>
      <c r="R60" s="59"/>
      <c r="S60" s="59"/>
    </row>
    <row r="61" spans="1:19" ht="15.75" x14ac:dyDescent="0.25">
      <c r="A61" s="43"/>
      <c r="B61" s="44"/>
      <c r="C61" s="45"/>
      <c r="D61" s="46">
        <f>SUM(D52:D60)</f>
        <v>174</v>
      </c>
      <c r="E61" s="46">
        <f>SUM(E52:E60)</f>
        <v>287</v>
      </c>
      <c r="F61" s="47"/>
      <c r="G61" s="47"/>
      <c r="H61" s="47"/>
      <c r="I61" s="53"/>
      <c r="J61" s="48">
        <f>SUM(J52:J60)</f>
        <v>1123</v>
      </c>
      <c r="K61" s="48">
        <f t="shared" ref="K61:O61" si="37">SUM(K52:K60)</f>
        <v>574.18078258335345</v>
      </c>
      <c r="L61" s="48">
        <f t="shared" si="37"/>
        <v>11480</v>
      </c>
      <c r="M61" s="48">
        <f t="shared" si="37"/>
        <v>5869.6307961325883</v>
      </c>
      <c r="N61" s="48">
        <f t="shared" si="37"/>
        <v>12603</v>
      </c>
      <c r="O61" s="48">
        <f t="shared" si="37"/>
        <v>6443.8115787159413</v>
      </c>
      <c r="P61" s="60"/>
      <c r="Q61" s="66"/>
      <c r="R61" s="59"/>
      <c r="S61" s="59"/>
    </row>
    <row r="62" spans="1:19" ht="15.75" x14ac:dyDescent="0.25">
      <c r="A62" s="70" t="s">
        <v>41</v>
      </c>
      <c r="B62" s="16" t="s">
        <v>35</v>
      </c>
      <c r="C62" s="35" t="s">
        <v>12</v>
      </c>
      <c r="D62" s="4">
        <v>11</v>
      </c>
      <c r="E62" s="5"/>
      <c r="F62" s="15">
        <v>101</v>
      </c>
      <c r="G62" s="20">
        <f t="shared" ref="G62" si="38">F62/1.95583</f>
        <v>51.640480000818066</v>
      </c>
      <c r="H62" s="15"/>
      <c r="I62" s="32"/>
      <c r="J62" s="32">
        <f>D62*F62</f>
        <v>1111</v>
      </c>
      <c r="K62" s="20">
        <f t="shared" ref="K62" si="39">D62*G62</f>
        <v>568.0452800089987</v>
      </c>
      <c r="L62" s="15"/>
      <c r="M62" s="20"/>
      <c r="N62" s="20">
        <f>J62+L62</f>
        <v>1111</v>
      </c>
      <c r="O62" s="20">
        <f t="shared" si="4"/>
        <v>568.0452800089987</v>
      </c>
      <c r="P62" s="60"/>
      <c r="Q62" s="66"/>
      <c r="R62" s="59"/>
      <c r="S62" s="59"/>
    </row>
    <row r="63" spans="1:19" ht="15.75" x14ac:dyDescent="0.25">
      <c r="A63" s="71"/>
      <c r="B63" s="16" t="s">
        <v>35</v>
      </c>
      <c r="C63" s="35" t="s">
        <v>13</v>
      </c>
      <c r="D63" s="4">
        <v>10</v>
      </c>
      <c r="E63" s="5">
        <v>17</v>
      </c>
      <c r="F63" s="14"/>
      <c r="G63" s="14"/>
      <c r="H63" s="15">
        <v>40</v>
      </c>
      <c r="I63" s="20">
        <f t="shared" ref="I63:I65" si="40">H63/1.95583</f>
        <v>20.45167524784874</v>
      </c>
      <c r="J63" s="32"/>
      <c r="K63" s="32"/>
      <c r="L63" s="32">
        <f>E63*H63</f>
        <v>680</v>
      </c>
      <c r="M63" s="20">
        <f t="shared" ref="M63:M65" si="41">E63*I63</f>
        <v>347.6784792134286</v>
      </c>
      <c r="N63" s="20">
        <f t="shared" ref="N63:O105" si="42">J63+L63</f>
        <v>680</v>
      </c>
      <c r="O63" s="20">
        <f t="shared" si="4"/>
        <v>347.6784792134286</v>
      </c>
      <c r="P63" s="60"/>
      <c r="Q63" s="66"/>
      <c r="R63" s="59"/>
      <c r="S63" s="59"/>
    </row>
    <row r="64" spans="1:19" ht="15.75" x14ac:dyDescent="0.25">
      <c r="A64" s="71"/>
      <c r="B64" s="16" t="s">
        <v>35</v>
      </c>
      <c r="C64" s="42" t="s">
        <v>40</v>
      </c>
      <c r="D64" s="4">
        <v>15</v>
      </c>
      <c r="E64" s="5">
        <v>25</v>
      </c>
      <c r="F64" s="14"/>
      <c r="G64" s="14"/>
      <c r="H64" s="15">
        <v>40</v>
      </c>
      <c r="I64" s="20">
        <f t="shared" si="40"/>
        <v>20.45167524784874</v>
      </c>
      <c r="J64" s="32"/>
      <c r="K64" s="32"/>
      <c r="L64" s="32">
        <f t="shared" ref="L64:L65" si="43">E64*H64</f>
        <v>1000</v>
      </c>
      <c r="M64" s="20">
        <f t="shared" si="41"/>
        <v>511.29188119621853</v>
      </c>
      <c r="N64" s="20">
        <f t="shared" si="42"/>
        <v>1000</v>
      </c>
      <c r="O64" s="20">
        <f t="shared" si="4"/>
        <v>511.29188119621853</v>
      </c>
      <c r="P64" s="60"/>
      <c r="Q64" s="66"/>
      <c r="R64" s="59"/>
      <c r="S64" s="59"/>
    </row>
    <row r="65" spans="1:19" ht="15.75" x14ac:dyDescent="0.25">
      <c r="A65" s="72"/>
      <c r="B65" s="16" t="s">
        <v>35</v>
      </c>
      <c r="C65" s="35" t="s">
        <v>10</v>
      </c>
      <c r="D65" s="4">
        <v>30</v>
      </c>
      <c r="E65" s="5">
        <v>55</v>
      </c>
      <c r="F65" s="14"/>
      <c r="G65" s="14"/>
      <c r="H65" s="15">
        <v>40</v>
      </c>
      <c r="I65" s="20">
        <f t="shared" si="40"/>
        <v>20.45167524784874</v>
      </c>
      <c r="J65" s="32"/>
      <c r="K65" s="32"/>
      <c r="L65" s="32">
        <f t="shared" si="43"/>
        <v>2200</v>
      </c>
      <c r="M65" s="20">
        <f t="shared" si="41"/>
        <v>1124.8421386316807</v>
      </c>
      <c r="N65" s="20">
        <f t="shared" si="42"/>
        <v>2200</v>
      </c>
      <c r="O65" s="20">
        <f t="shared" si="4"/>
        <v>1124.8421386316807</v>
      </c>
      <c r="P65" s="60"/>
      <c r="Q65" s="66"/>
      <c r="R65" s="59"/>
      <c r="S65" s="59"/>
    </row>
    <row r="66" spans="1:19" ht="15.75" x14ac:dyDescent="0.25">
      <c r="A66" s="36"/>
      <c r="B66" s="37"/>
      <c r="C66" s="7" t="s">
        <v>11</v>
      </c>
      <c r="D66" s="8">
        <f>SUM(D62:D65)</f>
        <v>66</v>
      </c>
      <c r="E66" s="8">
        <f>SUM(E62:E65)</f>
        <v>97</v>
      </c>
      <c r="F66" s="9"/>
      <c r="G66" s="9"/>
      <c r="H66" s="9"/>
      <c r="I66" s="52"/>
      <c r="J66" s="10">
        <f t="shared" ref="J66:O66" si="44">SUM(J62:J65)</f>
        <v>1111</v>
      </c>
      <c r="K66" s="10">
        <f t="shared" si="44"/>
        <v>568.0452800089987</v>
      </c>
      <c r="L66" s="10">
        <f t="shared" si="44"/>
        <v>3880</v>
      </c>
      <c r="M66" s="10">
        <f t="shared" si="44"/>
        <v>1983.8124990413278</v>
      </c>
      <c r="N66" s="10">
        <f t="shared" si="44"/>
        <v>4991</v>
      </c>
      <c r="O66" s="10">
        <f t="shared" si="44"/>
        <v>2551.8577790503268</v>
      </c>
      <c r="P66" s="60"/>
      <c r="Q66" s="66"/>
      <c r="R66" s="59"/>
      <c r="S66" s="59"/>
    </row>
    <row r="67" spans="1:19" ht="15.75" x14ac:dyDescent="0.25">
      <c r="A67" s="76" t="s">
        <v>42</v>
      </c>
      <c r="B67" s="49" t="s">
        <v>26</v>
      </c>
      <c r="C67" s="35" t="s">
        <v>33</v>
      </c>
      <c r="D67" s="33">
        <v>1</v>
      </c>
      <c r="E67" s="33"/>
      <c r="F67" s="15">
        <v>76</v>
      </c>
      <c r="G67" s="20">
        <f t="shared" ref="G67:G68" si="45">F67/1.95583</f>
        <v>38.858182970912608</v>
      </c>
      <c r="H67" s="15"/>
      <c r="I67" s="32"/>
      <c r="J67" s="32">
        <f t="shared" ref="J67:J68" si="46">D67*F67</f>
        <v>76</v>
      </c>
      <c r="K67" s="20">
        <f t="shared" ref="K67:K68" si="47">D67*G67</f>
        <v>38.858182970912608</v>
      </c>
      <c r="L67" s="15"/>
      <c r="M67" s="20"/>
      <c r="N67" s="20">
        <f t="shared" si="42"/>
        <v>76</v>
      </c>
      <c r="O67" s="20">
        <f t="shared" si="4"/>
        <v>38.858182970912608</v>
      </c>
      <c r="P67" s="60"/>
      <c r="Q67" s="66"/>
      <c r="R67" s="59"/>
      <c r="S67" s="59"/>
    </row>
    <row r="68" spans="1:19" ht="15.75" x14ac:dyDescent="0.25">
      <c r="A68" s="77"/>
      <c r="B68" s="49" t="s">
        <v>26</v>
      </c>
      <c r="C68" s="35" t="s">
        <v>12</v>
      </c>
      <c r="D68" s="33">
        <v>13</v>
      </c>
      <c r="E68" s="33"/>
      <c r="F68" s="15">
        <v>71</v>
      </c>
      <c r="G68" s="20">
        <f t="shared" si="45"/>
        <v>36.301723564931514</v>
      </c>
      <c r="H68" s="15"/>
      <c r="I68" s="32"/>
      <c r="J68" s="32">
        <f t="shared" si="46"/>
        <v>923</v>
      </c>
      <c r="K68" s="20">
        <f t="shared" si="47"/>
        <v>471.92240634410967</v>
      </c>
      <c r="L68" s="15"/>
      <c r="M68" s="20"/>
      <c r="N68" s="20">
        <f t="shared" si="42"/>
        <v>923</v>
      </c>
      <c r="O68" s="20">
        <f t="shared" si="4"/>
        <v>471.92240634410967</v>
      </c>
      <c r="P68" s="60"/>
      <c r="Q68" s="66"/>
      <c r="R68" s="59"/>
      <c r="S68" s="59"/>
    </row>
    <row r="69" spans="1:19" ht="15.75" x14ac:dyDescent="0.25">
      <c r="A69" s="77"/>
      <c r="B69" s="49" t="s">
        <v>26</v>
      </c>
      <c r="C69" s="35" t="s">
        <v>13</v>
      </c>
      <c r="D69" s="33">
        <v>5</v>
      </c>
      <c r="E69" s="33">
        <v>8</v>
      </c>
      <c r="F69" s="15"/>
      <c r="G69" s="15"/>
      <c r="H69" s="15">
        <v>40</v>
      </c>
      <c r="I69" s="20">
        <f t="shared" ref="I69:I74" si="48">H69/1.95583</f>
        <v>20.45167524784874</v>
      </c>
      <c r="J69" s="20"/>
      <c r="K69" s="56"/>
      <c r="L69" s="32">
        <f t="shared" ref="L69:L74" si="49">E69*H69</f>
        <v>320</v>
      </c>
      <c r="M69" s="20">
        <f t="shared" ref="M69:M74" si="50">E69*I69</f>
        <v>163.61340198278992</v>
      </c>
      <c r="N69" s="20">
        <f t="shared" si="42"/>
        <v>320</v>
      </c>
      <c r="O69" s="20">
        <f t="shared" si="4"/>
        <v>163.61340198278992</v>
      </c>
      <c r="P69" s="60"/>
      <c r="Q69" s="66"/>
      <c r="R69" s="59"/>
      <c r="S69" s="59"/>
    </row>
    <row r="70" spans="1:19" ht="15.75" x14ac:dyDescent="0.25">
      <c r="A70" s="77"/>
      <c r="B70" s="49" t="s">
        <v>28</v>
      </c>
      <c r="C70" s="35" t="s">
        <v>13</v>
      </c>
      <c r="D70" s="33">
        <v>1</v>
      </c>
      <c r="E70" s="33">
        <v>2</v>
      </c>
      <c r="F70" s="15"/>
      <c r="G70" s="15"/>
      <c r="H70" s="15">
        <v>40</v>
      </c>
      <c r="I70" s="20">
        <f t="shared" si="48"/>
        <v>20.45167524784874</v>
      </c>
      <c r="J70" s="20"/>
      <c r="K70" s="56"/>
      <c r="L70" s="32">
        <f t="shared" si="49"/>
        <v>80</v>
      </c>
      <c r="M70" s="20">
        <f t="shared" si="50"/>
        <v>40.903350495697481</v>
      </c>
      <c r="N70" s="20">
        <f t="shared" si="42"/>
        <v>80</v>
      </c>
      <c r="O70" s="20">
        <f t="shared" si="4"/>
        <v>40.903350495697481</v>
      </c>
      <c r="P70" s="60"/>
      <c r="Q70" s="66"/>
      <c r="R70" s="59"/>
      <c r="S70" s="59"/>
    </row>
    <row r="71" spans="1:19" ht="15.75" x14ac:dyDescent="0.25">
      <c r="A71" s="77"/>
      <c r="B71" s="49" t="s">
        <v>26</v>
      </c>
      <c r="C71" s="42" t="s">
        <v>40</v>
      </c>
      <c r="D71" s="33">
        <v>10</v>
      </c>
      <c r="E71" s="33">
        <v>17</v>
      </c>
      <c r="F71" s="15"/>
      <c r="G71" s="15"/>
      <c r="H71" s="15">
        <v>40</v>
      </c>
      <c r="I71" s="20">
        <f t="shared" si="48"/>
        <v>20.45167524784874</v>
      </c>
      <c r="J71" s="20"/>
      <c r="K71" s="56"/>
      <c r="L71" s="32">
        <f t="shared" si="49"/>
        <v>680</v>
      </c>
      <c r="M71" s="20">
        <f t="shared" si="50"/>
        <v>347.6784792134286</v>
      </c>
      <c r="N71" s="20">
        <f t="shared" si="42"/>
        <v>680</v>
      </c>
      <c r="O71" s="20">
        <f t="shared" si="42"/>
        <v>347.6784792134286</v>
      </c>
      <c r="P71" s="60"/>
      <c r="Q71" s="66"/>
      <c r="R71" s="59"/>
      <c r="S71" s="59"/>
    </row>
    <row r="72" spans="1:19" ht="15.75" x14ac:dyDescent="0.25">
      <c r="A72" s="77"/>
      <c r="B72" s="49" t="s">
        <v>28</v>
      </c>
      <c r="C72" s="42" t="s">
        <v>40</v>
      </c>
      <c r="D72" s="33">
        <v>10</v>
      </c>
      <c r="E72" s="33">
        <v>17</v>
      </c>
      <c r="F72" s="15"/>
      <c r="G72" s="15"/>
      <c r="H72" s="15">
        <v>40</v>
      </c>
      <c r="I72" s="20">
        <f t="shared" si="48"/>
        <v>20.45167524784874</v>
      </c>
      <c r="J72" s="20"/>
      <c r="K72" s="56"/>
      <c r="L72" s="32">
        <f t="shared" si="49"/>
        <v>680</v>
      </c>
      <c r="M72" s="20">
        <f t="shared" si="50"/>
        <v>347.6784792134286</v>
      </c>
      <c r="N72" s="20">
        <f t="shared" si="42"/>
        <v>680</v>
      </c>
      <c r="O72" s="20">
        <f t="shared" si="42"/>
        <v>347.6784792134286</v>
      </c>
      <c r="P72" s="60"/>
      <c r="Q72" s="66"/>
      <c r="R72" s="59"/>
      <c r="S72" s="59"/>
    </row>
    <row r="73" spans="1:19" ht="15.75" x14ac:dyDescent="0.25">
      <c r="A73" s="77"/>
      <c r="B73" s="49" t="s">
        <v>26</v>
      </c>
      <c r="C73" s="35" t="s">
        <v>10</v>
      </c>
      <c r="D73" s="34">
        <v>12</v>
      </c>
      <c r="E73" s="34">
        <v>22</v>
      </c>
      <c r="F73" s="15"/>
      <c r="G73" s="15"/>
      <c r="H73" s="15">
        <v>40</v>
      </c>
      <c r="I73" s="20">
        <f t="shared" si="48"/>
        <v>20.45167524784874</v>
      </c>
      <c r="J73" s="20"/>
      <c r="K73" s="56"/>
      <c r="L73" s="32">
        <f t="shared" si="49"/>
        <v>880</v>
      </c>
      <c r="M73" s="20">
        <f t="shared" si="50"/>
        <v>449.93685545267226</v>
      </c>
      <c r="N73" s="20">
        <f t="shared" si="42"/>
        <v>880</v>
      </c>
      <c r="O73" s="20">
        <f t="shared" si="42"/>
        <v>449.93685545267226</v>
      </c>
      <c r="P73" s="60"/>
      <c r="Q73" s="66"/>
      <c r="R73" s="59"/>
      <c r="S73" s="59"/>
    </row>
    <row r="74" spans="1:19" ht="15.75" x14ac:dyDescent="0.25">
      <c r="A74" s="77"/>
      <c r="B74" s="49" t="s">
        <v>28</v>
      </c>
      <c r="C74" s="35" t="s">
        <v>10</v>
      </c>
      <c r="D74" s="34">
        <v>13</v>
      </c>
      <c r="E74" s="34">
        <v>24</v>
      </c>
      <c r="F74" s="15"/>
      <c r="G74" s="15"/>
      <c r="H74" s="15">
        <v>40</v>
      </c>
      <c r="I74" s="20">
        <f t="shared" si="48"/>
        <v>20.45167524784874</v>
      </c>
      <c r="J74" s="32"/>
      <c r="K74" s="32"/>
      <c r="L74" s="32">
        <f t="shared" si="49"/>
        <v>960</v>
      </c>
      <c r="M74" s="20">
        <f t="shared" si="50"/>
        <v>490.84020594836977</v>
      </c>
      <c r="N74" s="20">
        <f t="shared" si="42"/>
        <v>960</v>
      </c>
      <c r="O74" s="20">
        <f t="shared" si="42"/>
        <v>490.84020594836977</v>
      </c>
      <c r="P74" s="60"/>
      <c r="Q74" s="66"/>
      <c r="R74" s="59"/>
      <c r="S74" s="59"/>
    </row>
    <row r="75" spans="1:19" ht="15.75" x14ac:dyDescent="0.25">
      <c r="A75" s="36"/>
      <c r="B75" s="7"/>
      <c r="C75" s="7" t="s">
        <v>11</v>
      </c>
      <c r="D75" s="8">
        <f>SUM(D67:D74)</f>
        <v>65</v>
      </c>
      <c r="E75" s="8">
        <f>SUM(E67:E74)</f>
        <v>90</v>
      </c>
      <c r="F75" s="9"/>
      <c r="G75" s="9"/>
      <c r="H75" s="9"/>
      <c r="I75" s="52"/>
      <c r="J75" s="10">
        <f>SUM(J67:J74)</f>
        <v>999</v>
      </c>
      <c r="K75" s="10">
        <f t="shared" ref="K75:O75" si="51">SUM(K67:K74)</f>
        <v>510.78058931502227</v>
      </c>
      <c r="L75" s="10">
        <f t="shared" si="51"/>
        <v>3600</v>
      </c>
      <c r="M75" s="10">
        <f t="shared" si="51"/>
        <v>1840.6507723063864</v>
      </c>
      <c r="N75" s="10">
        <f t="shared" si="51"/>
        <v>4599</v>
      </c>
      <c r="O75" s="10">
        <f t="shared" si="51"/>
        <v>2351.431361621409</v>
      </c>
      <c r="P75" s="60"/>
      <c r="Q75" s="66"/>
      <c r="R75" s="59"/>
      <c r="S75" s="59"/>
    </row>
    <row r="76" spans="1:19" ht="15.75" x14ac:dyDescent="0.25">
      <c r="A76" s="77" t="s">
        <v>43</v>
      </c>
      <c r="B76" s="49" t="s">
        <v>35</v>
      </c>
      <c r="C76" s="35" t="s">
        <v>13</v>
      </c>
      <c r="D76" s="34">
        <v>2</v>
      </c>
      <c r="E76" s="34">
        <v>3</v>
      </c>
      <c r="F76" s="14"/>
      <c r="G76" s="14"/>
      <c r="H76" s="15">
        <v>40</v>
      </c>
      <c r="I76" s="20">
        <f t="shared" ref="I76:I77" si="52">H76/1.95583</f>
        <v>20.45167524784874</v>
      </c>
      <c r="J76" s="20"/>
      <c r="K76" s="56"/>
      <c r="L76" s="32">
        <f t="shared" ref="L76:L77" si="53">E76*H76</f>
        <v>120</v>
      </c>
      <c r="M76" s="20">
        <f t="shared" ref="M76:M77" si="54">E76*I76</f>
        <v>61.355025743546221</v>
      </c>
      <c r="N76" s="20">
        <f t="shared" si="42"/>
        <v>120</v>
      </c>
      <c r="O76" s="20">
        <f t="shared" si="42"/>
        <v>61.355025743546221</v>
      </c>
      <c r="P76" s="60"/>
      <c r="Q76" s="66"/>
      <c r="R76" s="59"/>
      <c r="S76" s="59"/>
    </row>
    <row r="77" spans="1:19" ht="15.75" x14ac:dyDescent="0.25">
      <c r="A77" s="77"/>
      <c r="B77" s="49" t="s">
        <v>35</v>
      </c>
      <c r="C77" s="35" t="s">
        <v>10</v>
      </c>
      <c r="D77" s="34">
        <v>19</v>
      </c>
      <c r="E77" s="34">
        <v>35</v>
      </c>
      <c r="F77" s="14"/>
      <c r="G77" s="14"/>
      <c r="H77" s="15">
        <v>40</v>
      </c>
      <c r="I77" s="20">
        <f t="shared" si="52"/>
        <v>20.45167524784874</v>
      </c>
      <c r="J77" s="32"/>
      <c r="K77" s="32"/>
      <c r="L77" s="32">
        <f t="shared" si="53"/>
        <v>1400</v>
      </c>
      <c r="M77" s="20">
        <f t="shared" si="54"/>
        <v>715.8086336747059</v>
      </c>
      <c r="N77" s="20">
        <f t="shared" si="42"/>
        <v>1400</v>
      </c>
      <c r="O77" s="20">
        <f t="shared" si="42"/>
        <v>715.8086336747059</v>
      </c>
      <c r="P77" s="60"/>
      <c r="Q77" s="66"/>
      <c r="R77" s="59"/>
      <c r="S77" s="59"/>
    </row>
    <row r="78" spans="1:19" ht="15.75" x14ac:dyDescent="0.25">
      <c r="A78" s="39"/>
      <c r="B78" s="50"/>
      <c r="C78" s="7" t="s">
        <v>11</v>
      </c>
      <c r="D78" s="8">
        <f>SUM(D76:D77)</f>
        <v>21</v>
      </c>
      <c r="E78" s="8">
        <f>SUM(E76:E77)</f>
        <v>38</v>
      </c>
      <c r="F78" s="9"/>
      <c r="G78" s="9"/>
      <c r="H78" s="9"/>
      <c r="I78" s="52"/>
      <c r="J78" s="10">
        <f>SUM(J76:J77)</f>
        <v>0</v>
      </c>
      <c r="K78" s="10">
        <f t="shared" ref="K78:O78" si="55">SUM(K76:K77)</f>
        <v>0</v>
      </c>
      <c r="L78" s="10">
        <f t="shared" si="55"/>
        <v>1520</v>
      </c>
      <c r="M78" s="10">
        <f t="shared" si="55"/>
        <v>777.16365941825211</v>
      </c>
      <c r="N78" s="10">
        <f t="shared" si="55"/>
        <v>1520</v>
      </c>
      <c r="O78" s="10">
        <f t="shared" si="55"/>
        <v>777.16365941825211</v>
      </c>
      <c r="P78" s="60"/>
      <c r="Q78" s="66"/>
      <c r="R78" s="59"/>
      <c r="S78" s="59"/>
    </row>
    <row r="79" spans="1:19" ht="15.75" x14ac:dyDescent="0.25">
      <c r="A79" s="73" t="s">
        <v>44</v>
      </c>
      <c r="B79" s="16" t="s">
        <v>26</v>
      </c>
      <c r="C79" s="35" t="s">
        <v>33</v>
      </c>
      <c r="D79" s="33">
        <v>14</v>
      </c>
      <c r="E79" s="33"/>
      <c r="F79" s="15">
        <v>76</v>
      </c>
      <c r="G79" s="20">
        <f t="shared" ref="G79:G80" si="56">F79/1.95583</f>
        <v>38.858182970912608</v>
      </c>
      <c r="H79" s="15"/>
      <c r="I79" s="32"/>
      <c r="J79" s="32">
        <f t="shared" ref="J79:J80" si="57">D79*F79</f>
        <v>1064</v>
      </c>
      <c r="K79" s="20">
        <f t="shared" ref="K79:K80" si="58">D79*G79</f>
        <v>544.01456159277654</v>
      </c>
      <c r="L79" s="15"/>
      <c r="M79" s="20"/>
      <c r="N79" s="20">
        <f t="shared" si="42"/>
        <v>1064</v>
      </c>
      <c r="O79" s="20">
        <f t="shared" si="42"/>
        <v>544.01456159277654</v>
      </c>
      <c r="P79" s="60"/>
      <c r="Q79" s="66"/>
      <c r="R79" s="59"/>
      <c r="S79" s="59"/>
    </row>
    <row r="80" spans="1:19" ht="15.75" x14ac:dyDescent="0.25">
      <c r="A80" s="74"/>
      <c r="B80" s="16" t="s">
        <v>26</v>
      </c>
      <c r="C80" s="35" t="s">
        <v>12</v>
      </c>
      <c r="D80" s="33">
        <v>112</v>
      </c>
      <c r="E80" s="33"/>
      <c r="F80" s="15">
        <v>71</v>
      </c>
      <c r="G80" s="20">
        <f t="shared" si="56"/>
        <v>36.301723564931514</v>
      </c>
      <c r="H80" s="15"/>
      <c r="I80" s="32"/>
      <c r="J80" s="32">
        <f t="shared" si="57"/>
        <v>7952</v>
      </c>
      <c r="K80" s="20">
        <f t="shared" si="58"/>
        <v>4065.7930392723297</v>
      </c>
      <c r="L80" s="15"/>
      <c r="M80" s="20"/>
      <c r="N80" s="20">
        <f t="shared" si="42"/>
        <v>7952</v>
      </c>
      <c r="O80" s="20">
        <f t="shared" si="42"/>
        <v>4065.7930392723297</v>
      </c>
      <c r="P80" s="60"/>
      <c r="Q80" s="66"/>
      <c r="R80" s="59"/>
      <c r="S80" s="59"/>
    </row>
    <row r="81" spans="1:19" ht="15.75" x14ac:dyDescent="0.25">
      <c r="A81" s="74"/>
      <c r="B81" s="16" t="s">
        <v>26</v>
      </c>
      <c r="C81" s="35" t="s">
        <v>13</v>
      </c>
      <c r="D81" s="33">
        <v>29</v>
      </c>
      <c r="E81" s="33">
        <v>48</v>
      </c>
      <c r="F81" s="15"/>
      <c r="G81" s="15"/>
      <c r="H81" s="15">
        <v>40</v>
      </c>
      <c r="I81" s="20">
        <f t="shared" ref="I81:I82" si="59">H81/1.95583</f>
        <v>20.45167524784874</v>
      </c>
      <c r="J81" s="15"/>
      <c r="K81" s="32"/>
      <c r="L81" s="32">
        <f t="shared" ref="L81:L82" si="60">E81*H81</f>
        <v>1920</v>
      </c>
      <c r="M81" s="20">
        <f t="shared" ref="M81:M82" si="61">E81*I81</f>
        <v>981.68041189673954</v>
      </c>
      <c r="N81" s="20">
        <f t="shared" si="42"/>
        <v>1920</v>
      </c>
      <c r="O81" s="20">
        <f t="shared" si="42"/>
        <v>981.68041189673954</v>
      </c>
      <c r="P81" s="60"/>
      <c r="Q81" s="66"/>
      <c r="R81" s="59"/>
      <c r="S81" s="59"/>
    </row>
    <row r="82" spans="1:19" ht="15.75" x14ac:dyDescent="0.25">
      <c r="A82" s="74"/>
      <c r="B82" s="16" t="s">
        <v>26</v>
      </c>
      <c r="C82" s="35" t="s">
        <v>40</v>
      </c>
      <c r="D82" s="33">
        <v>92</v>
      </c>
      <c r="E82" s="33">
        <v>153</v>
      </c>
      <c r="F82" s="15"/>
      <c r="G82" s="15"/>
      <c r="H82" s="15">
        <v>40</v>
      </c>
      <c r="I82" s="20">
        <f t="shared" si="59"/>
        <v>20.45167524784874</v>
      </c>
      <c r="J82" s="15"/>
      <c r="K82" s="32"/>
      <c r="L82" s="32">
        <f t="shared" si="60"/>
        <v>6120</v>
      </c>
      <c r="M82" s="20">
        <f t="shared" si="61"/>
        <v>3129.1063129208574</v>
      </c>
      <c r="N82" s="20">
        <f t="shared" si="42"/>
        <v>6120</v>
      </c>
      <c r="O82" s="20">
        <f t="shared" si="42"/>
        <v>3129.1063129208574</v>
      </c>
      <c r="P82" s="60"/>
      <c r="Q82" s="66"/>
      <c r="R82" s="59"/>
      <c r="S82" s="59"/>
    </row>
    <row r="83" spans="1:19" ht="15.75" x14ac:dyDescent="0.25">
      <c r="A83" s="74"/>
      <c r="B83" s="16" t="s">
        <v>26</v>
      </c>
      <c r="C83" s="35" t="s">
        <v>45</v>
      </c>
      <c r="D83" s="33">
        <v>14</v>
      </c>
      <c r="E83" s="33"/>
      <c r="F83" s="15">
        <v>66</v>
      </c>
      <c r="G83" s="20">
        <f t="shared" ref="G83" si="62">F83/1.95583</f>
        <v>33.74526415895042</v>
      </c>
      <c r="H83" s="15"/>
      <c r="I83" s="32"/>
      <c r="J83" s="32">
        <f>D83*F83</f>
        <v>924</v>
      </c>
      <c r="K83" s="20">
        <f t="shared" ref="K83" si="63">D83*G83</f>
        <v>472.43369822530587</v>
      </c>
      <c r="L83" s="15"/>
      <c r="M83" s="20"/>
      <c r="N83" s="20">
        <f t="shared" si="42"/>
        <v>924</v>
      </c>
      <c r="O83" s="20">
        <f t="shared" si="42"/>
        <v>472.43369822530587</v>
      </c>
      <c r="P83" s="60"/>
      <c r="Q83" s="66"/>
      <c r="R83" s="59"/>
      <c r="S83" s="59"/>
    </row>
    <row r="84" spans="1:19" ht="15.75" x14ac:dyDescent="0.25">
      <c r="A84" s="74"/>
      <c r="B84" s="16" t="s">
        <v>26</v>
      </c>
      <c r="C84" s="35" t="s">
        <v>10</v>
      </c>
      <c r="D84" s="33">
        <v>100</v>
      </c>
      <c r="E84" s="33">
        <v>182</v>
      </c>
      <c r="F84" s="15"/>
      <c r="G84" s="15"/>
      <c r="H84" s="15">
        <v>40</v>
      </c>
      <c r="I84" s="20">
        <f t="shared" ref="I84:I87" si="64">H84/1.95583</f>
        <v>20.45167524784874</v>
      </c>
      <c r="J84" s="15"/>
      <c r="K84" s="32"/>
      <c r="L84" s="32">
        <f t="shared" ref="L84:L87" si="65">E84*H84</f>
        <v>7280</v>
      </c>
      <c r="M84" s="20">
        <f t="shared" ref="M84:M87" si="66">E84*I84</f>
        <v>3722.2048951084707</v>
      </c>
      <c r="N84" s="20">
        <f t="shared" si="42"/>
        <v>7280</v>
      </c>
      <c r="O84" s="20">
        <f t="shared" si="42"/>
        <v>3722.2048951084707</v>
      </c>
      <c r="P84" s="60"/>
      <c r="Q84" s="66"/>
      <c r="R84" s="59"/>
      <c r="S84" s="59"/>
    </row>
    <row r="85" spans="1:19" ht="15.75" x14ac:dyDescent="0.25">
      <c r="A85" s="74"/>
      <c r="B85" s="16" t="s">
        <v>31</v>
      </c>
      <c r="C85" s="35" t="s">
        <v>10</v>
      </c>
      <c r="D85" s="33">
        <v>14</v>
      </c>
      <c r="E85" s="33">
        <v>25</v>
      </c>
      <c r="F85" s="15"/>
      <c r="G85" s="15"/>
      <c r="H85" s="15">
        <v>40</v>
      </c>
      <c r="I85" s="20">
        <f t="shared" si="64"/>
        <v>20.45167524784874</v>
      </c>
      <c r="J85" s="15"/>
      <c r="K85" s="32"/>
      <c r="L85" s="32">
        <f t="shared" si="65"/>
        <v>1000</v>
      </c>
      <c r="M85" s="20">
        <f t="shared" si="66"/>
        <v>511.29188119621853</v>
      </c>
      <c r="N85" s="20">
        <f t="shared" si="42"/>
        <v>1000</v>
      </c>
      <c r="O85" s="20">
        <f t="shared" si="42"/>
        <v>511.29188119621853</v>
      </c>
      <c r="P85" s="60"/>
      <c r="Q85" s="66"/>
      <c r="R85" s="59"/>
      <c r="S85" s="59"/>
    </row>
    <row r="86" spans="1:19" ht="15.75" x14ac:dyDescent="0.25">
      <c r="A86" s="74"/>
      <c r="B86" s="16" t="s">
        <v>46</v>
      </c>
      <c r="C86" s="35" t="s">
        <v>10</v>
      </c>
      <c r="D86" s="34">
        <v>15</v>
      </c>
      <c r="E86" s="34">
        <v>27</v>
      </c>
      <c r="F86" s="15"/>
      <c r="G86" s="15"/>
      <c r="H86" s="15">
        <v>40</v>
      </c>
      <c r="I86" s="20">
        <f t="shared" si="64"/>
        <v>20.45167524784874</v>
      </c>
      <c r="J86" s="32"/>
      <c r="K86" s="32"/>
      <c r="L86" s="32">
        <f t="shared" si="65"/>
        <v>1080</v>
      </c>
      <c r="M86" s="20">
        <f t="shared" si="66"/>
        <v>552.19523169191598</v>
      </c>
      <c r="N86" s="20">
        <f t="shared" si="42"/>
        <v>1080</v>
      </c>
      <c r="O86" s="20">
        <f t="shared" si="42"/>
        <v>552.19523169191598</v>
      </c>
      <c r="P86" s="60"/>
      <c r="Q86" s="66"/>
      <c r="R86" s="59"/>
      <c r="S86" s="59"/>
    </row>
    <row r="87" spans="1:19" ht="15.75" x14ac:dyDescent="0.25">
      <c r="A87" s="75"/>
      <c r="B87" s="16" t="s">
        <v>47</v>
      </c>
      <c r="C87" s="35" t="s">
        <v>10</v>
      </c>
      <c r="D87" s="34">
        <v>7</v>
      </c>
      <c r="E87" s="34">
        <v>13</v>
      </c>
      <c r="F87" s="15"/>
      <c r="G87" s="15"/>
      <c r="H87" s="15">
        <v>40</v>
      </c>
      <c r="I87" s="20">
        <f t="shared" si="64"/>
        <v>20.45167524784874</v>
      </c>
      <c r="J87" s="32"/>
      <c r="K87" s="32"/>
      <c r="L87" s="32">
        <f t="shared" si="65"/>
        <v>520</v>
      </c>
      <c r="M87" s="20">
        <f t="shared" si="66"/>
        <v>265.87177822203364</v>
      </c>
      <c r="N87" s="20">
        <f t="shared" si="42"/>
        <v>520</v>
      </c>
      <c r="O87" s="20">
        <f t="shared" si="42"/>
        <v>265.87177822203364</v>
      </c>
      <c r="P87" s="60"/>
      <c r="Q87" s="66"/>
      <c r="R87" s="59"/>
      <c r="S87" s="59"/>
    </row>
    <row r="88" spans="1:19" ht="15.75" x14ac:dyDescent="0.25">
      <c r="A88" s="39"/>
      <c r="B88" s="40"/>
      <c r="C88" s="7" t="s">
        <v>11</v>
      </c>
      <c r="D88" s="8">
        <f>SUM(D79:D87)</f>
        <v>397</v>
      </c>
      <c r="E88" s="8">
        <f>SUM(E79:E87)</f>
        <v>448</v>
      </c>
      <c r="F88" s="9"/>
      <c r="G88" s="9"/>
      <c r="H88" s="9"/>
      <c r="I88" s="52"/>
      <c r="J88" s="10">
        <f>SUM(J79:J87)</f>
        <v>9940</v>
      </c>
      <c r="K88" s="10">
        <f t="shared" ref="K88:O88" si="67">SUM(K79:K87)</f>
        <v>5082.2412990904122</v>
      </c>
      <c r="L88" s="10">
        <f t="shared" si="67"/>
        <v>17920</v>
      </c>
      <c r="M88" s="10">
        <f t="shared" si="67"/>
        <v>9162.3505110362366</v>
      </c>
      <c r="N88" s="10">
        <f t="shared" si="67"/>
        <v>27860</v>
      </c>
      <c r="O88" s="10">
        <f t="shared" si="67"/>
        <v>14244.591810126649</v>
      </c>
      <c r="P88" s="60"/>
      <c r="Q88" s="66"/>
      <c r="R88" s="59"/>
      <c r="S88" s="59"/>
    </row>
    <row r="89" spans="1:19" ht="15.75" x14ac:dyDescent="0.25">
      <c r="A89" s="76" t="s">
        <v>48</v>
      </c>
      <c r="B89" s="14" t="s">
        <v>26</v>
      </c>
      <c r="C89" s="35" t="s">
        <v>33</v>
      </c>
      <c r="D89" s="33">
        <v>55</v>
      </c>
      <c r="E89" s="33"/>
      <c r="F89" s="15">
        <v>76</v>
      </c>
      <c r="G89" s="20">
        <f t="shared" ref="G89:G95" si="68">F89/1.95583</f>
        <v>38.858182970912608</v>
      </c>
      <c r="H89" s="14"/>
      <c r="I89" s="54"/>
      <c r="J89" s="32">
        <f t="shared" ref="J89:J95" si="69">D89*F89</f>
        <v>4180</v>
      </c>
      <c r="K89" s="20">
        <f t="shared" ref="K89:K95" si="70">D89*G89</f>
        <v>2137.2000634001934</v>
      </c>
      <c r="L89" s="15"/>
      <c r="M89" s="20"/>
      <c r="N89" s="20">
        <f t="shared" si="42"/>
        <v>4180</v>
      </c>
      <c r="O89" s="20">
        <f t="shared" si="42"/>
        <v>2137.2000634001934</v>
      </c>
      <c r="P89" s="60"/>
      <c r="Q89" s="66"/>
      <c r="R89" s="59"/>
      <c r="S89" s="59"/>
    </row>
    <row r="90" spans="1:19" ht="15.75" x14ac:dyDescent="0.25">
      <c r="A90" s="77"/>
      <c r="B90" s="14" t="s">
        <v>31</v>
      </c>
      <c r="C90" s="35" t="s">
        <v>33</v>
      </c>
      <c r="D90" s="33">
        <v>1</v>
      </c>
      <c r="E90" s="33"/>
      <c r="F90" s="15">
        <v>146</v>
      </c>
      <c r="G90" s="20">
        <f t="shared" si="68"/>
        <v>74.648614654647901</v>
      </c>
      <c r="H90" s="14"/>
      <c r="I90" s="54"/>
      <c r="J90" s="32">
        <f t="shared" si="69"/>
        <v>146</v>
      </c>
      <c r="K90" s="20">
        <f t="shared" si="70"/>
        <v>74.648614654647901</v>
      </c>
      <c r="L90" s="15"/>
      <c r="M90" s="20"/>
      <c r="N90" s="20">
        <f t="shared" si="42"/>
        <v>146</v>
      </c>
      <c r="O90" s="20">
        <f t="shared" si="42"/>
        <v>74.648614654647901</v>
      </c>
      <c r="P90" s="60"/>
      <c r="Q90" s="66"/>
      <c r="R90" s="59"/>
      <c r="S90" s="59"/>
    </row>
    <row r="91" spans="1:19" ht="15.75" x14ac:dyDescent="0.25">
      <c r="A91" s="77"/>
      <c r="B91" s="14" t="s">
        <v>35</v>
      </c>
      <c r="C91" s="35" t="s">
        <v>33</v>
      </c>
      <c r="D91" s="33">
        <v>2</v>
      </c>
      <c r="E91" s="33"/>
      <c r="F91" s="15">
        <v>136</v>
      </c>
      <c r="G91" s="20">
        <f t="shared" si="68"/>
        <v>69.535695842685712</v>
      </c>
      <c r="H91" s="14"/>
      <c r="I91" s="54"/>
      <c r="J91" s="32">
        <f t="shared" si="69"/>
        <v>272</v>
      </c>
      <c r="K91" s="20">
        <f t="shared" si="70"/>
        <v>139.07139168537142</v>
      </c>
      <c r="L91" s="15"/>
      <c r="M91" s="20"/>
      <c r="N91" s="20">
        <f t="shared" si="42"/>
        <v>272</v>
      </c>
      <c r="O91" s="20">
        <f t="shared" si="42"/>
        <v>139.07139168537142</v>
      </c>
      <c r="P91" s="60"/>
      <c r="Q91" s="66"/>
      <c r="R91" s="59"/>
      <c r="S91" s="59"/>
    </row>
    <row r="92" spans="1:19" ht="15.75" x14ac:dyDescent="0.25">
      <c r="A92" s="77"/>
      <c r="B92" s="14" t="s">
        <v>26</v>
      </c>
      <c r="C92" s="35" t="s">
        <v>12</v>
      </c>
      <c r="D92" s="33">
        <v>61</v>
      </c>
      <c r="E92" s="33"/>
      <c r="F92" s="15">
        <v>71</v>
      </c>
      <c r="G92" s="20">
        <f t="shared" si="68"/>
        <v>36.301723564931514</v>
      </c>
      <c r="H92" s="14"/>
      <c r="I92" s="54"/>
      <c r="J92" s="32">
        <f t="shared" si="69"/>
        <v>4331</v>
      </c>
      <c r="K92" s="20">
        <f t="shared" si="70"/>
        <v>2214.4051374608225</v>
      </c>
      <c r="L92" s="15"/>
      <c r="M92" s="20"/>
      <c r="N92" s="20">
        <f t="shared" si="42"/>
        <v>4331</v>
      </c>
      <c r="O92" s="20">
        <f t="shared" si="42"/>
        <v>2214.4051374608225</v>
      </c>
      <c r="P92" s="60"/>
      <c r="Q92" s="66"/>
      <c r="R92" s="59"/>
      <c r="S92" s="59"/>
    </row>
    <row r="93" spans="1:19" ht="15.75" x14ac:dyDescent="0.25">
      <c r="A93" s="77"/>
      <c r="B93" s="14" t="s">
        <v>31</v>
      </c>
      <c r="C93" s="35" t="s">
        <v>12</v>
      </c>
      <c r="D93" s="33">
        <v>1</v>
      </c>
      <c r="E93" s="33"/>
      <c r="F93" s="15">
        <v>75</v>
      </c>
      <c r="G93" s="20">
        <f t="shared" si="68"/>
        <v>38.346891089716387</v>
      </c>
      <c r="H93" s="14"/>
      <c r="I93" s="54"/>
      <c r="J93" s="32">
        <f t="shared" si="69"/>
        <v>75</v>
      </c>
      <c r="K93" s="20">
        <f t="shared" si="70"/>
        <v>38.346891089716387</v>
      </c>
      <c r="L93" s="15"/>
      <c r="M93" s="20"/>
      <c r="N93" s="20">
        <f t="shared" si="42"/>
        <v>75</v>
      </c>
      <c r="O93" s="20">
        <f t="shared" si="42"/>
        <v>38.346891089716387</v>
      </c>
      <c r="P93" s="60"/>
      <c r="Q93" s="66"/>
      <c r="R93" s="59"/>
      <c r="S93" s="59"/>
    </row>
    <row r="94" spans="1:19" ht="15.75" x14ac:dyDescent="0.25">
      <c r="A94" s="77"/>
      <c r="B94" s="14" t="s">
        <v>35</v>
      </c>
      <c r="C94" s="35" t="s">
        <v>12</v>
      </c>
      <c r="D94" s="33">
        <v>4</v>
      </c>
      <c r="E94" s="33"/>
      <c r="F94" s="15">
        <v>101</v>
      </c>
      <c r="G94" s="20">
        <f t="shared" si="68"/>
        <v>51.640480000818066</v>
      </c>
      <c r="H94" s="14"/>
      <c r="I94" s="54"/>
      <c r="J94" s="32">
        <f t="shared" si="69"/>
        <v>404</v>
      </c>
      <c r="K94" s="20">
        <f t="shared" si="70"/>
        <v>206.56192000327226</v>
      </c>
      <c r="L94" s="15"/>
      <c r="M94" s="20"/>
      <c r="N94" s="20">
        <f t="shared" si="42"/>
        <v>404</v>
      </c>
      <c r="O94" s="20">
        <f t="shared" si="42"/>
        <v>206.56192000327226</v>
      </c>
      <c r="P94" s="60"/>
      <c r="Q94" s="66"/>
      <c r="R94" s="59"/>
      <c r="S94" s="59"/>
    </row>
    <row r="95" spans="1:19" ht="15.75" x14ac:dyDescent="0.25">
      <c r="A95" s="77"/>
      <c r="B95" s="14" t="s">
        <v>47</v>
      </c>
      <c r="C95" s="35" t="s">
        <v>12</v>
      </c>
      <c r="D95" s="33">
        <v>13</v>
      </c>
      <c r="E95" s="33"/>
      <c r="F95" s="15">
        <v>71</v>
      </c>
      <c r="G95" s="20">
        <f t="shared" si="68"/>
        <v>36.301723564931514</v>
      </c>
      <c r="H95" s="14"/>
      <c r="I95" s="54"/>
      <c r="J95" s="32">
        <f t="shared" si="69"/>
        <v>923</v>
      </c>
      <c r="K95" s="20">
        <f t="shared" si="70"/>
        <v>471.92240634410967</v>
      </c>
      <c r="L95" s="15"/>
      <c r="M95" s="20"/>
      <c r="N95" s="20">
        <f t="shared" si="42"/>
        <v>923</v>
      </c>
      <c r="O95" s="20">
        <f t="shared" si="42"/>
        <v>471.92240634410967</v>
      </c>
      <c r="P95" s="60"/>
      <c r="Q95" s="66"/>
      <c r="R95" s="59"/>
      <c r="S95" s="59"/>
    </row>
    <row r="96" spans="1:19" ht="15.75" x14ac:dyDescent="0.25">
      <c r="A96" s="77"/>
      <c r="B96" s="14" t="s">
        <v>26</v>
      </c>
      <c r="C96" s="35" t="s">
        <v>13</v>
      </c>
      <c r="D96" s="33">
        <v>4</v>
      </c>
      <c r="E96" s="33">
        <v>7</v>
      </c>
      <c r="F96" s="14"/>
      <c r="G96" s="14"/>
      <c r="H96" s="15">
        <v>40</v>
      </c>
      <c r="I96" s="20">
        <f t="shared" ref="I96:I99" si="71">H96/1.95583</f>
        <v>20.45167524784874</v>
      </c>
      <c r="J96" s="15"/>
      <c r="K96" s="32"/>
      <c r="L96" s="32">
        <f t="shared" ref="L96:L99" si="72">E96*H96</f>
        <v>280</v>
      </c>
      <c r="M96" s="20">
        <f t="shared" ref="M96:M99" si="73">E96*I96</f>
        <v>143.16172673494117</v>
      </c>
      <c r="N96" s="20">
        <f t="shared" si="42"/>
        <v>280</v>
      </c>
      <c r="O96" s="20">
        <f t="shared" si="42"/>
        <v>143.16172673494117</v>
      </c>
      <c r="P96" s="60"/>
      <c r="Q96" s="66"/>
      <c r="R96" s="59"/>
      <c r="S96" s="59"/>
    </row>
    <row r="97" spans="1:19" ht="15.75" x14ac:dyDescent="0.25">
      <c r="A97" s="77"/>
      <c r="B97" s="14" t="s">
        <v>49</v>
      </c>
      <c r="C97" s="35" t="s">
        <v>13</v>
      </c>
      <c r="D97" s="33">
        <v>1</v>
      </c>
      <c r="E97" s="33">
        <v>2</v>
      </c>
      <c r="F97" s="14"/>
      <c r="G97" s="14"/>
      <c r="H97" s="15">
        <v>40</v>
      </c>
      <c r="I97" s="20">
        <f t="shared" si="71"/>
        <v>20.45167524784874</v>
      </c>
      <c r="J97" s="15"/>
      <c r="K97" s="32"/>
      <c r="L97" s="32">
        <f t="shared" si="72"/>
        <v>80</v>
      </c>
      <c r="M97" s="20">
        <f t="shared" si="73"/>
        <v>40.903350495697481</v>
      </c>
      <c r="N97" s="20">
        <f t="shared" si="42"/>
        <v>80</v>
      </c>
      <c r="O97" s="20">
        <f t="shared" si="42"/>
        <v>40.903350495697481</v>
      </c>
      <c r="P97" s="60"/>
      <c r="Q97" s="66"/>
      <c r="R97" s="59"/>
      <c r="S97" s="59"/>
    </row>
    <row r="98" spans="1:19" ht="15.75" x14ac:dyDescent="0.25">
      <c r="A98" s="77"/>
      <c r="B98" s="14" t="s">
        <v>47</v>
      </c>
      <c r="C98" s="35" t="s">
        <v>13</v>
      </c>
      <c r="D98" s="33">
        <v>5</v>
      </c>
      <c r="E98" s="33">
        <v>8</v>
      </c>
      <c r="F98" s="14"/>
      <c r="G98" s="14"/>
      <c r="H98" s="15">
        <v>40</v>
      </c>
      <c r="I98" s="20">
        <f t="shared" si="71"/>
        <v>20.45167524784874</v>
      </c>
      <c r="J98" s="15"/>
      <c r="K98" s="32"/>
      <c r="L98" s="32">
        <f t="shared" si="72"/>
        <v>320</v>
      </c>
      <c r="M98" s="20">
        <f t="shared" si="73"/>
        <v>163.61340198278992</v>
      </c>
      <c r="N98" s="20">
        <f t="shared" si="42"/>
        <v>320</v>
      </c>
      <c r="O98" s="20">
        <f t="shared" si="42"/>
        <v>163.61340198278992</v>
      </c>
      <c r="P98" s="60"/>
      <c r="Q98" s="66"/>
      <c r="R98" s="59"/>
      <c r="S98" s="59"/>
    </row>
    <row r="99" spans="1:19" ht="15.75" x14ac:dyDescent="0.25">
      <c r="A99" s="77"/>
      <c r="B99" s="14" t="s">
        <v>26</v>
      </c>
      <c r="C99" s="35" t="s">
        <v>40</v>
      </c>
      <c r="D99" s="33">
        <v>35</v>
      </c>
      <c r="E99" s="33">
        <v>58</v>
      </c>
      <c r="F99" s="14"/>
      <c r="G99" s="14"/>
      <c r="H99" s="15">
        <v>40</v>
      </c>
      <c r="I99" s="20">
        <f t="shared" si="71"/>
        <v>20.45167524784874</v>
      </c>
      <c r="J99" s="15"/>
      <c r="K99" s="32"/>
      <c r="L99" s="32">
        <f t="shared" si="72"/>
        <v>2320</v>
      </c>
      <c r="M99" s="20">
        <f t="shared" si="73"/>
        <v>1186.197164375227</v>
      </c>
      <c r="N99" s="20">
        <f t="shared" si="42"/>
        <v>2320</v>
      </c>
      <c r="O99" s="20">
        <f t="shared" si="42"/>
        <v>1186.197164375227</v>
      </c>
      <c r="P99" s="60"/>
      <c r="Q99" s="66"/>
      <c r="R99" s="59"/>
      <c r="S99" s="59"/>
    </row>
    <row r="100" spans="1:19" ht="15.75" x14ac:dyDescent="0.25">
      <c r="A100" s="77"/>
      <c r="B100" s="14" t="s">
        <v>26</v>
      </c>
      <c r="C100" s="35" t="s">
        <v>45</v>
      </c>
      <c r="D100" s="33">
        <v>8</v>
      </c>
      <c r="E100" s="33"/>
      <c r="F100" s="15">
        <v>66</v>
      </c>
      <c r="G100" s="20">
        <f t="shared" ref="G100" si="74">F100/1.95583</f>
        <v>33.74526415895042</v>
      </c>
      <c r="H100" s="14"/>
      <c r="I100" s="54"/>
      <c r="J100" s="32">
        <f>D100*F100</f>
        <v>528</v>
      </c>
      <c r="K100" s="20">
        <f t="shared" ref="K100" si="75">D100*G100</f>
        <v>269.96211327160336</v>
      </c>
      <c r="L100" s="15"/>
      <c r="M100" s="20"/>
      <c r="N100" s="20">
        <f t="shared" si="42"/>
        <v>528</v>
      </c>
      <c r="O100" s="20">
        <f t="shared" si="42"/>
        <v>269.96211327160336</v>
      </c>
      <c r="P100" s="60"/>
      <c r="Q100" s="66"/>
      <c r="R100" s="59"/>
      <c r="S100" s="59"/>
    </row>
    <row r="101" spans="1:19" ht="15.75" x14ac:dyDescent="0.25">
      <c r="A101" s="77"/>
      <c r="B101" s="14" t="s">
        <v>26</v>
      </c>
      <c r="C101" s="35" t="s">
        <v>10</v>
      </c>
      <c r="D101" s="33">
        <v>36</v>
      </c>
      <c r="E101" s="33">
        <v>65</v>
      </c>
      <c r="F101" s="14"/>
      <c r="G101" s="14"/>
      <c r="H101" s="15">
        <v>40</v>
      </c>
      <c r="I101" s="20">
        <f t="shared" ref="I101:I105" si="76">H101/1.95583</f>
        <v>20.45167524784874</v>
      </c>
      <c r="J101" s="15"/>
      <c r="K101" s="32"/>
      <c r="L101" s="32">
        <f t="shared" ref="L101:L105" si="77">E101*H101</f>
        <v>2600</v>
      </c>
      <c r="M101" s="20">
        <f t="shared" ref="M101:M105" si="78">E101*I101</f>
        <v>1329.3588911101681</v>
      </c>
      <c r="N101" s="20">
        <f t="shared" si="42"/>
        <v>2600</v>
      </c>
      <c r="O101" s="20">
        <f t="shared" si="42"/>
        <v>1329.3588911101681</v>
      </c>
      <c r="P101" s="60"/>
      <c r="Q101" s="66"/>
      <c r="R101" s="59"/>
      <c r="S101" s="59"/>
    </row>
    <row r="102" spans="1:19" ht="15.75" x14ac:dyDescent="0.25">
      <c r="A102" s="77"/>
      <c r="B102" s="14" t="s">
        <v>31</v>
      </c>
      <c r="C102" s="35" t="s">
        <v>10</v>
      </c>
      <c r="D102" s="33">
        <v>10</v>
      </c>
      <c r="E102" s="33">
        <v>18</v>
      </c>
      <c r="F102" s="14"/>
      <c r="G102" s="14"/>
      <c r="H102" s="15">
        <v>40</v>
      </c>
      <c r="I102" s="20">
        <f t="shared" si="76"/>
        <v>20.45167524784874</v>
      </c>
      <c r="J102" s="15"/>
      <c r="K102" s="32"/>
      <c r="L102" s="32">
        <f t="shared" si="77"/>
        <v>720</v>
      </c>
      <c r="M102" s="20">
        <f t="shared" si="78"/>
        <v>368.13015446127736</v>
      </c>
      <c r="N102" s="20">
        <f t="shared" si="42"/>
        <v>720</v>
      </c>
      <c r="O102" s="20">
        <f t="shared" si="42"/>
        <v>368.13015446127736</v>
      </c>
      <c r="P102" s="60"/>
      <c r="Q102" s="66"/>
      <c r="R102" s="59"/>
      <c r="S102" s="59"/>
    </row>
    <row r="103" spans="1:19" ht="15.75" x14ac:dyDescent="0.25">
      <c r="A103" s="77"/>
      <c r="B103" s="14" t="s">
        <v>35</v>
      </c>
      <c r="C103" s="35" t="s">
        <v>10</v>
      </c>
      <c r="D103" s="33">
        <v>7</v>
      </c>
      <c r="E103" s="33">
        <v>13</v>
      </c>
      <c r="F103" s="14"/>
      <c r="G103" s="14"/>
      <c r="H103" s="15">
        <v>40</v>
      </c>
      <c r="I103" s="20">
        <f t="shared" si="76"/>
        <v>20.45167524784874</v>
      </c>
      <c r="J103" s="15"/>
      <c r="K103" s="32"/>
      <c r="L103" s="32">
        <f t="shared" si="77"/>
        <v>520</v>
      </c>
      <c r="M103" s="20">
        <f t="shared" si="78"/>
        <v>265.87177822203364</v>
      </c>
      <c r="N103" s="20">
        <f t="shared" si="42"/>
        <v>520</v>
      </c>
      <c r="O103" s="20">
        <f t="shared" si="42"/>
        <v>265.87177822203364</v>
      </c>
      <c r="P103" s="60"/>
      <c r="Q103" s="66"/>
      <c r="R103" s="59"/>
      <c r="S103" s="59"/>
    </row>
    <row r="104" spans="1:19" ht="15.75" x14ac:dyDescent="0.25">
      <c r="A104" s="77"/>
      <c r="B104" s="14" t="s">
        <v>46</v>
      </c>
      <c r="C104" s="35" t="s">
        <v>10</v>
      </c>
      <c r="D104" s="33">
        <v>18</v>
      </c>
      <c r="E104" s="33">
        <v>33</v>
      </c>
      <c r="F104" s="14"/>
      <c r="G104" s="14"/>
      <c r="H104" s="15">
        <v>40</v>
      </c>
      <c r="I104" s="20">
        <f t="shared" si="76"/>
        <v>20.45167524784874</v>
      </c>
      <c r="J104" s="15"/>
      <c r="K104" s="32"/>
      <c r="L104" s="32">
        <f t="shared" si="77"/>
        <v>1320</v>
      </c>
      <c r="M104" s="20">
        <f t="shared" si="78"/>
        <v>674.90528317900839</v>
      </c>
      <c r="N104" s="20">
        <f t="shared" si="42"/>
        <v>1320</v>
      </c>
      <c r="O104" s="20">
        <f t="shared" si="42"/>
        <v>674.90528317900839</v>
      </c>
      <c r="P104" s="60"/>
      <c r="Q104" s="66"/>
      <c r="R104" s="59"/>
      <c r="S104" s="59"/>
    </row>
    <row r="105" spans="1:19" ht="15.75" x14ac:dyDescent="0.25">
      <c r="A105" s="78"/>
      <c r="B105" s="14" t="s">
        <v>47</v>
      </c>
      <c r="C105" s="35" t="s">
        <v>10</v>
      </c>
      <c r="D105" s="33">
        <v>35</v>
      </c>
      <c r="E105" s="33">
        <v>64</v>
      </c>
      <c r="F105" s="14"/>
      <c r="G105" s="14"/>
      <c r="H105" s="15">
        <v>40</v>
      </c>
      <c r="I105" s="20">
        <f t="shared" si="76"/>
        <v>20.45167524784874</v>
      </c>
      <c r="J105" s="15"/>
      <c r="K105" s="32"/>
      <c r="L105" s="32">
        <f t="shared" si="77"/>
        <v>2560</v>
      </c>
      <c r="M105" s="20">
        <f t="shared" si="78"/>
        <v>1308.9072158623194</v>
      </c>
      <c r="N105" s="20">
        <f t="shared" si="42"/>
        <v>2560</v>
      </c>
      <c r="O105" s="20">
        <f t="shared" si="42"/>
        <v>1308.9072158623194</v>
      </c>
      <c r="P105" s="60"/>
      <c r="Q105" s="66"/>
      <c r="R105" s="59"/>
      <c r="S105" s="59"/>
    </row>
    <row r="106" spans="1:19" ht="15.75" x14ac:dyDescent="0.25">
      <c r="A106" s="39"/>
      <c r="B106" s="40"/>
      <c r="C106" s="7" t="s">
        <v>11</v>
      </c>
      <c r="D106" s="8">
        <f>SUM(D89:D105)</f>
        <v>296</v>
      </c>
      <c r="E106" s="8">
        <f>SUM(E89:E105)</f>
        <v>268</v>
      </c>
      <c r="F106" s="9"/>
      <c r="G106" s="9"/>
      <c r="H106" s="9"/>
      <c r="I106" s="52"/>
      <c r="J106" s="10">
        <f t="shared" ref="J106:O106" si="79">SUM(J89:J105)</f>
        <v>10859</v>
      </c>
      <c r="K106" s="10">
        <f t="shared" si="79"/>
        <v>5552.1185379097369</v>
      </c>
      <c r="L106" s="10">
        <f t="shared" si="79"/>
        <v>10720</v>
      </c>
      <c r="M106" s="10">
        <f t="shared" si="79"/>
        <v>5481.0489664234628</v>
      </c>
      <c r="N106" s="10">
        <f t="shared" si="79"/>
        <v>21579</v>
      </c>
      <c r="O106" s="10">
        <f t="shared" si="79"/>
        <v>11033.1675043332</v>
      </c>
      <c r="P106" s="60"/>
      <c r="Q106" s="66"/>
      <c r="R106" s="59"/>
      <c r="S106" s="59"/>
    </row>
    <row r="107" spans="1:19" ht="15.75" x14ac:dyDescent="0.25">
      <c r="A107" s="38" t="s">
        <v>50</v>
      </c>
      <c r="B107" s="16" t="s">
        <v>26</v>
      </c>
      <c r="C107" s="35" t="s">
        <v>10</v>
      </c>
      <c r="D107" s="4">
        <v>11</v>
      </c>
      <c r="E107" s="5">
        <v>20</v>
      </c>
      <c r="F107" s="14"/>
      <c r="G107" s="14"/>
      <c r="H107" s="15">
        <v>40</v>
      </c>
      <c r="I107" s="20">
        <f t="shared" ref="I107" si="80">H107/1.95583</f>
        <v>20.45167524784874</v>
      </c>
      <c r="J107" s="32"/>
      <c r="K107" s="32"/>
      <c r="L107" s="15">
        <f t="shared" ref="L107" si="81">E107*H107</f>
        <v>800</v>
      </c>
      <c r="M107" s="20">
        <f t="shared" ref="M107" si="82">E107*I107</f>
        <v>409.03350495697481</v>
      </c>
      <c r="N107" s="20">
        <f t="shared" ref="N107:O107" si="83">J107+L107</f>
        <v>800</v>
      </c>
      <c r="O107" s="20">
        <f t="shared" si="83"/>
        <v>409.03350495697481</v>
      </c>
      <c r="P107" s="60"/>
      <c r="Q107" s="66"/>
      <c r="R107" s="59"/>
      <c r="S107" s="59"/>
    </row>
    <row r="108" spans="1:19" ht="15.75" x14ac:dyDescent="0.25">
      <c r="A108" s="36"/>
      <c r="B108" s="37"/>
      <c r="C108" s="7" t="s">
        <v>11</v>
      </c>
      <c r="D108" s="8">
        <f>SUM(D107:D107)</f>
        <v>11</v>
      </c>
      <c r="E108" s="8">
        <f>SUM(E107:E107)</f>
        <v>20</v>
      </c>
      <c r="F108" s="9"/>
      <c r="G108" s="9"/>
      <c r="H108" s="9"/>
      <c r="I108" s="52"/>
      <c r="J108" s="10">
        <f>SUM(J107:J107)</f>
        <v>0</v>
      </c>
      <c r="K108" s="10">
        <f t="shared" ref="K108:O108" si="84">SUM(K107:K107)</f>
        <v>0</v>
      </c>
      <c r="L108" s="10">
        <f t="shared" si="84"/>
        <v>800</v>
      </c>
      <c r="M108" s="10">
        <f t="shared" si="84"/>
        <v>409.03350495697481</v>
      </c>
      <c r="N108" s="10">
        <f t="shared" si="84"/>
        <v>800</v>
      </c>
      <c r="O108" s="10">
        <f t="shared" si="84"/>
        <v>409.03350495697481</v>
      </c>
      <c r="P108" s="60"/>
      <c r="Q108" s="66"/>
      <c r="R108" s="59"/>
      <c r="S108" s="59"/>
    </row>
    <row r="109" spans="1:19" ht="15.75" x14ac:dyDescent="0.25">
      <c r="A109" s="76" t="s">
        <v>51</v>
      </c>
      <c r="B109" s="49" t="s">
        <v>26</v>
      </c>
      <c r="C109" s="35" t="s">
        <v>33</v>
      </c>
      <c r="D109" s="33">
        <v>10</v>
      </c>
      <c r="E109" s="33"/>
      <c r="F109" s="15">
        <v>76</v>
      </c>
      <c r="G109" s="20">
        <f t="shared" ref="G109:G110" si="85">F109/1.95583</f>
        <v>38.858182970912608</v>
      </c>
      <c r="H109" s="15"/>
      <c r="I109" s="20"/>
      <c r="J109" s="20">
        <f>D109*F109</f>
        <v>760</v>
      </c>
      <c r="K109" s="20">
        <f t="shared" ref="K109:K110" si="86">D109*G109</f>
        <v>388.58182970912605</v>
      </c>
      <c r="L109" s="15"/>
      <c r="M109" s="20"/>
      <c r="N109" s="20">
        <f>J109+L109</f>
        <v>760</v>
      </c>
      <c r="O109" s="20">
        <f t="shared" ref="O109:O115" si="87">K109+M109</f>
        <v>388.58182970912605</v>
      </c>
      <c r="P109" s="60"/>
      <c r="Q109" s="66"/>
      <c r="R109" s="59"/>
      <c r="S109" s="59"/>
    </row>
    <row r="110" spans="1:19" ht="15.75" x14ac:dyDescent="0.25">
      <c r="A110" s="77"/>
      <c r="B110" s="49" t="s">
        <v>26</v>
      </c>
      <c r="C110" s="35" t="s">
        <v>12</v>
      </c>
      <c r="D110" s="33">
        <v>58</v>
      </c>
      <c r="E110" s="33"/>
      <c r="F110" s="15">
        <v>71</v>
      </c>
      <c r="G110" s="20">
        <f t="shared" si="85"/>
        <v>36.301723564931514</v>
      </c>
      <c r="H110" s="15"/>
      <c r="I110" s="20"/>
      <c r="J110" s="20">
        <f>D110*F110</f>
        <v>4118</v>
      </c>
      <c r="K110" s="20">
        <f t="shared" si="86"/>
        <v>2105.4999667660277</v>
      </c>
      <c r="L110" s="15"/>
      <c r="M110" s="20"/>
      <c r="N110" s="20">
        <f t="shared" ref="N110:O129" si="88">J110+L110</f>
        <v>4118</v>
      </c>
      <c r="O110" s="20">
        <f t="shared" si="87"/>
        <v>2105.4999667660277</v>
      </c>
      <c r="P110" s="60"/>
      <c r="Q110" s="66"/>
      <c r="R110" s="59"/>
      <c r="S110" s="59"/>
    </row>
    <row r="111" spans="1:19" ht="15.75" x14ac:dyDescent="0.25">
      <c r="A111" s="77"/>
      <c r="B111" s="49" t="s">
        <v>26</v>
      </c>
      <c r="C111" s="35" t="s">
        <v>13</v>
      </c>
      <c r="D111" s="33">
        <v>12</v>
      </c>
      <c r="E111" s="33">
        <v>20</v>
      </c>
      <c r="F111" s="15"/>
      <c r="G111" s="15"/>
      <c r="H111" s="15">
        <v>40</v>
      </c>
      <c r="I111" s="20">
        <f t="shared" ref="I111:I112" si="89">H111/1.95583</f>
        <v>20.45167524784874</v>
      </c>
      <c r="J111" s="20"/>
      <c r="K111" s="20"/>
      <c r="L111" s="15">
        <f>E111*H111</f>
        <v>800</v>
      </c>
      <c r="M111" s="20">
        <f t="shared" ref="M111:M112" si="90">E111*I111</f>
        <v>409.03350495697481</v>
      </c>
      <c r="N111" s="20">
        <f t="shared" si="88"/>
        <v>800</v>
      </c>
      <c r="O111" s="20">
        <f t="shared" si="87"/>
        <v>409.03350495697481</v>
      </c>
      <c r="P111" s="60"/>
      <c r="Q111" s="66"/>
      <c r="R111" s="59"/>
      <c r="S111" s="59"/>
    </row>
    <row r="112" spans="1:19" ht="15.75" x14ac:dyDescent="0.25">
      <c r="A112" s="77"/>
      <c r="B112" s="49" t="s">
        <v>26</v>
      </c>
      <c r="C112" s="42" t="s">
        <v>40</v>
      </c>
      <c r="D112" s="33">
        <v>40</v>
      </c>
      <c r="E112" s="33">
        <v>67</v>
      </c>
      <c r="F112" s="15"/>
      <c r="G112" s="15"/>
      <c r="H112" s="15">
        <v>40</v>
      </c>
      <c r="I112" s="20">
        <f t="shared" si="89"/>
        <v>20.45167524784874</v>
      </c>
      <c r="J112" s="20"/>
      <c r="K112" s="20"/>
      <c r="L112" s="15">
        <f>E112*H112</f>
        <v>2680</v>
      </c>
      <c r="M112" s="20">
        <f t="shared" si="90"/>
        <v>1370.2622416058657</v>
      </c>
      <c r="N112" s="20">
        <f t="shared" si="88"/>
        <v>2680</v>
      </c>
      <c r="O112" s="20">
        <f t="shared" si="87"/>
        <v>1370.2622416058657</v>
      </c>
      <c r="P112" s="60"/>
      <c r="Q112" s="66"/>
      <c r="R112" s="59"/>
      <c r="S112" s="59"/>
    </row>
    <row r="113" spans="1:19" ht="15.75" x14ac:dyDescent="0.25">
      <c r="A113" s="77"/>
      <c r="B113" s="49" t="s">
        <v>26</v>
      </c>
      <c r="C113" s="35" t="s">
        <v>45</v>
      </c>
      <c r="D113" s="33">
        <v>6</v>
      </c>
      <c r="E113" s="33"/>
      <c r="F113" s="15">
        <v>66</v>
      </c>
      <c r="G113" s="20">
        <f t="shared" ref="G113" si="91">F113/1.95583</f>
        <v>33.74526415895042</v>
      </c>
      <c r="H113" s="15"/>
      <c r="I113" s="20"/>
      <c r="J113" s="20">
        <f>D113*F113</f>
        <v>396</v>
      </c>
      <c r="K113" s="20">
        <f t="shared" ref="K113" si="92">D113*G113</f>
        <v>202.47158495370252</v>
      </c>
      <c r="L113" s="15"/>
      <c r="M113" s="20"/>
      <c r="N113" s="20">
        <f t="shared" si="88"/>
        <v>396</v>
      </c>
      <c r="O113" s="20">
        <f t="shared" si="87"/>
        <v>202.47158495370252</v>
      </c>
      <c r="P113" s="60"/>
      <c r="Q113" s="66"/>
      <c r="R113" s="59"/>
      <c r="S113" s="59"/>
    </row>
    <row r="114" spans="1:19" ht="15.75" x14ac:dyDescent="0.25">
      <c r="A114" s="77"/>
      <c r="B114" s="49" t="s">
        <v>26</v>
      </c>
      <c r="C114" s="35" t="s">
        <v>10</v>
      </c>
      <c r="D114" s="34">
        <v>50</v>
      </c>
      <c r="E114" s="34">
        <v>91</v>
      </c>
      <c r="F114" s="15"/>
      <c r="G114" s="15"/>
      <c r="H114" s="15">
        <v>40</v>
      </c>
      <c r="I114" s="20">
        <f t="shared" ref="I114:I115" si="93">H114/1.95583</f>
        <v>20.45167524784874</v>
      </c>
      <c r="J114" s="20"/>
      <c r="K114" s="20"/>
      <c r="L114" s="15">
        <f t="shared" ref="L114:L115" si="94">E114*H114</f>
        <v>3640</v>
      </c>
      <c r="M114" s="20">
        <f t="shared" ref="M114:M115" si="95">E114*I114</f>
        <v>1861.1024475542354</v>
      </c>
      <c r="N114" s="20">
        <f t="shared" si="88"/>
        <v>3640</v>
      </c>
      <c r="O114" s="20">
        <f t="shared" si="87"/>
        <v>1861.1024475542354</v>
      </c>
      <c r="P114" s="60"/>
      <c r="Q114" s="66"/>
      <c r="R114" s="59"/>
      <c r="S114" s="59"/>
    </row>
    <row r="115" spans="1:19" ht="15.75" x14ac:dyDescent="0.25">
      <c r="A115" s="77"/>
      <c r="B115" s="49" t="s">
        <v>28</v>
      </c>
      <c r="C115" s="35" t="s">
        <v>10</v>
      </c>
      <c r="D115" s="34">
        <v>8</v>
      </c>
      <c r="E115" s="34">
        <v>15</v>
      </c>
      <c r="F115" s="15"/>
      <c r="G115" s="15"/>
      <c r="H115" s="15">
        <v>40</v>
      </c>
      <c r="I115" s="20">
        <f t="shared" si="93"/>
        <v>20.45167524784874</v>
      </c>
      <c r="J115" s="32"/>
      <c r="K115" s="32"/>
      <c r="L115" s="15">
        <f t="shared" si="94"/>
        <v>600</v>
      </c>
      <c r="M115" s="20">
        <f t="shared" si="95"/>
        <v>306.77512871773109</v>
      </c>
      <c r="N115" s="20">
        <f t="shared" si="88"/>
        <v>600</v>
      </c>
      <c r="O115" s="20">
        <f t="shared" si="87"/>
        <v>306.77512871773109</v>
      </c>
      <c r="P115" s="60"/>
      <c r="Q115" s="66"/>
      <c r="R115" s="59"/>
      <c r="S115" s="59"/>
    </row>
    <row r="116" spans="1:19" ht="15.75" x14ac:dyDescent="0.25">
      <c r="A116" s="36"/>
      <c r="B116" s="7"/>
      <c r="C116" s="7" t="s">
        <v>11</v>
      </c>
      <c r="D116" s="8">
        <f>SUM(D109:D115)</f>
        <v>184</v>
      </c>
      <c r="E116" s="8">
        <f>SUM(E109:E115)</f>
        <v>193</v>
      </c>
      <c r="F116" s="9"/>
      <c r="G116" s="9"/>
      <c r="H116" s="9"/>
      <c r="I116" s="52"/>
      <c r="J116" s="10">
        <f>SUM(J109:J115)</f>
        <v>5274</v>
      </c>
      <c r="K116" s="10">
        <f t="shared" ref="K116:O116" si="96">SUM(K109:K115)</f>
        <v>2696.553381428856</v>
      </c>
      <c r="L116" s="10">
        <f t="shared" si="96"/>
        <v>7720</v>
      </c>
      <c r="M116" s="10">
        <f t="shared" si="96"/>
        <v>3947.1733228348071</v>
      </c>
      <c r="N116" s="10">
        <f t="shared" si="96"/>
        <v>12994</v>
      </c>
      <c r="O116" s="10">
        <f t="shared" si="96"/>
        <v>6643.7267042636622</v>
      </c>
      <c r="P116" s="60"/>
      <c r="Q116" s="66"/>
      <c r="R116" s="59"/>
      <c r="S116" s="59"/>
    </row>
    <row r="117" spans="1:19" ht="15.75" x14ac:dyDescent="0.25">
      <c r="A117" s="76" t="s">
        <v>52</v>
      </c>
      <c r="B117" s="49" t="s">
        <v>26</v>
      </c>
      <c r="C117" s="35" t="s">
        <v>12</v>
      </c>
      <c r="D117" s="34">
        <v>8</v>
      </c>
      <c r="E117" s="34"/>
      <c r="F117" s="15">
        <v>71</v>
      </c>
      <c r="G117" s="20">
        <f t="shared" ref="G117" si="97">F117/1.95583</f>
        <v>36.301723564931514</v>
      </c>
      <c r="H117" s="14"/>
      <c r="I117" s="55"/>
      <c r="J117" s="20">
        <f>D117*F117</f>
        <v>568</v>
      </c>
      <c r="K117" s="20">
        <f t="shared" ref="K117" si="98">D117*G117</f>
        <v>290.41378851945211</v>
      </c>
      <c r="L117" s="32"/>
      <c r="M117" s="56"/>
      <c r="N117" s="20">
        <f t="shared" si="88"/>
        <v>568</v>
      </c>
      <c r="O117" s="20">
        <f t="shared" si="88"/>
        <v>290.41378851945211</v>
      </c>
      <c r="P117" s="60"/>
      <c r="Q117" s="66"/>
      <c r="R117" s="59"/>
      <c r="S117" s="59"/>
    </row>
    <row r="118" spans="1:19" ht="15.75" x14ac:dyDescent="0.25">
      <c r="A118" s="77"/>
      <c r="B118" s="49" t="s">
        <v>26</v>
      </c>
      <c r="C118" s="35" t="s">
        <v>13</v>
      </c>
      <c r="D118" s="34">
        <v>3</v>
      </c>
      <c r="E118" s="34">
        <v>5</v>
      </c>
      <c r="F118" s="14"/>
      <c r="G118" s="14"/>
      <c r="H118" s="15">
        <v>40</v>
      </c>
      <c r="I118" s="20">
        <f t="shared" ref="I118:I121" si="99">H118/1.95583</f>
        <v>20.45167524784874</v>
      </c>
      <c r="J118" s="20"/>
      <c r="K118" s="20"/>
      <c r="L118" s="15">
        <f t="shared" ref="L118:L121" si="100">E118*H118</f>
        <v>200</v>
      </c>
      <c r="M118" s="20">
        <f t="shared" ref="M118:M121" si="101">E118*I118</f>
        <v>102.2583762392437</v>
      </c>
      <c r="N118" s="20">
        <f t="shared" si="88"/>
        <v>200</v>
      </c>
      <c r="O118" s="20">
        <f t="shared" si="88"/>
        <v>102.2583762392437</v>
      </c>
      <c r="P118" s="60"/>
      <c r="Q118" s="66"/>
      <c r="R118" s="59"/>
      <c r="S118" s="59"/>
    </row>
    <row r="119" spans="1:19" ht="15.75" x14ac:dyDescent="0.25">
      <c r="A119" s="77"/>
      <c r="B119" s="49" t="s">
        <v>26</v>
      </c>
      <c r="C119" s="42" t="s">
        <v>40</v>
      </c>
      <c r="D119" s="34">
        <v>20</v>
      </c>
      <c r="E119" s="34">
        <v>33</v>
      </c>
      <c r="F119" s="14"/>
      <c r="G119" s="14"/>
      <c r="H119" s="15">
        <v>40</v>
      </c>
      <c r="I119" s="20">
        <f t="shared" si="99"/>
        <v>20.45167524784874</v>
      </c>
      <c r="J119" s="20"/>
      <c r="K119" s="20"/>
      <c r="L119" s="15">
        <f t="shared" si="100"/>
        <v>1320</v>
      </c>
      <c r="M119" s="20">
        <f t="shared" si="101"/>
        <v>674.90528317900839</v>
      </c>
      <c r="N119" s="20">
        <f t="shared" si="88"/>
        <v>1320</v>
      </c>
      <c r="O119" s="20">
        <f t="shared" si="88"/>
        <v>674.90528317900839</v>
      </c>
      <c r="P119" s="60"/>
      <c r="Q119" s="66"/>
      <c r="R119" s="59"/>
      <c r="S119" s="59"/>
    </row>
    <row r="120" spans="1:19" ht="15.75" x14ac:dyDescent="0.25">
      <c r="A120" s="77"/>
      <c r="B120" s="49" t="s">
        <v>26</v>
      </c>
      <c r="C120" s="35" t="s">
        <v>10</v>
      </c>
      <c r="D120" s="34">
        <v>22</v>
      </c>
      <c r="E120" s="34">
        <v>40</v>
      </c>
      <c r="F120" s="14"/>
      <c r="G120" s="14"/>
      <c r="H120" s="15">
        <v>40</v>
      </c>
      <c r="I120" s="20">
        <f t="shared" si="99"/>
        <v>20.45167524784874</v>
      </c>
      <c r="J120" s="32"/>
      <c r="K120" s="32"/>
      <c r="L120" s="15">
        <f t="shared" si="100"/>
        <v>1600</v>
      </c>
      <c r="M120" s="20">
        <f t="shared" si="101"/>
        <v>818.06700991394962</v>
      </c>
      <c r="N120" s="20">
        <f t="shared" si="88"/>
        <v>1600</v>
      </c>
      <c r="O120" s="20">
        <f t="shared" si="88"/>
        <v>818.06700991394962</v>
      </c>
      <c r="P120" s="60"/>
      <c r="Q120" s="66"/>
      <c r="R120" s="59"/>
      <c r="S120" s="59"/>
    </row>
    <row r="121" spans="1:19" ht="15.75" x14ac:dyDescent="0.25">
      <c r="A121" s="77"/>
      <c r="B121" s="49" t="s">
        <v>28</v>
      </c>
      <c r="C121" s="35" t="s">
        <v>10</v>
      </c>
      <c r="D121" s="34">
        <v>4</v>
      </c>
      <c r="E121" s="34">
        <v>7</v>
      </c>
      <c r="F121" s="14"/>
      <c r="G121" s="14"/>
      <c r="H121" s="15">
        <v>40</v>
      </c>
      <c r="I121" s="20">
        <f t="shared" si="99"/>
        <v>20.45167524784874</v>
      </c>
      <c r="J121" s="32"/>
      <c r="K121" s="32"/>
      <c r="L121" s="15">
        <f t="shared" si="100"/>
        <v>280</v>
      </c>
      <c r="M121" s="20">
        <f t="shared" si="101"/>
        <v>143.16172673494117</v>
      </c>
      <c r="N121" s="20">
        <f t="shared" si="88"/>
        <v>280</v>
      </c>
      <c r="O121" s="20">
        <f t="shared" si="88"/>
        <v>143.16172673494117</v>
      </c>
      <c r="P121" s="60"/>
      <c r="Q121" s="66"/>
      <c r="R121" s="59"/>
      <c r="S121" s="59"/>
    </row>
    <row r="122" spans="1:19" ht="15.75" x14ac:dyDescent="0.25">
      <c r="A122" s="39"/>
      <c r="B122" s="50"/>
      <c r="C122" s="7" t="s">
        <v>11</v>
      </c>
      <c r="D122" s="8">
        <f>SUM(D117:D121)</f>
        <v>57</v>
      </c>
      <c r="E122" s="8">
        <f>SUM(E117:E121)</f>
        <v>85</v>
      </c>
      <c r="F122" s="9"/>
      <c r="G122" s="9"/>
      <c r="H122" s="9"/>
      <c r="I122" s="52"/>
      <c r="J122" s="10">
        <f>SUM(J117:J121)</f>
        <v>568</v>
      </c>
      <c r="K122" s="10">
        <f t="shared" ref="K122:O122" si="102">SUM(K117:K121)</f>
        <v>290.41378851945211</v>
      </c>
      <c r="L122" s="10">
        <f t="shared" si="102"/>
        <v>3400</v>
      </c>
      <c r="M122" s="10">
        <f t="shared" si="102"/>
        <v>1738.3923960671427</v>
      </c>
      <c r="N122" s="10">
        <f t="shared" si="102"/>
        <v>3968</v>
      </c>
      <c r="O122" s="10">
        <f t="shared" si="102"/>
        <v>2028.806184586595</v>
      </c>
      <c r="P122" s="60"/>
      <c r="Q122" s="66"/>
      <c r="R122" s="59"/>
      <c r="S122" s="59"/>
    </row>
    <row r="123" spans="1:19" ht="15.75" x14ac:dyDescent="0.25">
      <c r="A123" s="76" t="s">
        <v>53</v>
      </c>
      <c r="B123" s="49" t="s">
        <v>26</v>
      </c>
      <c r="C123" s="35" t="s">
        <v>33</v>
      </c>
      <c r="D123" s="33">
        <v>6</v>
      </c>
      <c r="E123" s="33"/>
      <c r="F123" s="15">
        <v>76</v>
      </c>
      <c r="G123" s="20">
        <f t="shared" ref="G123:G124" si="103">F123/1.95583</f>
        <v>38.858182970912608</v>
      </c>
      <c r="H123" s="15"/>
      <c r="I123" s="20"/>
      <c r="J123" s="20">
        <f>D123*F123</f>
        <v>456</v>
      </c>
      <c r="K123" s="20">
        <f t="shared" ref="K123:K124" si="104">D123*G123</f>
        <v>233.14909782547565</v>
      </c>
      <c r="L123" s="15"/>
      <c r="M123" s="20"/>
      <c r="N123" s="20">
        <f t="shared" si="88"/>
        <v>456</v>
      </c>
      <c r="O123" s="20">
        <f t="shared" si="88"/>
        <v>233.14909782547565</v>
      </c>
      <c r="P123" s="60"/>
      <c r="Q123" s="66"/>
      <c r="R123" s="59"/>
      <c r="S123" s="59"/>
    </row>
    <row r="124" spans="1:19" ht="15.75" x14ac:dyDescent="0.25">
      <c r="A124" s="77"/>
      <c r="B124" s="49" t="s">
        <v>26</v>
      </c>
      <c r="C124" s="35" t="s">
        <v>12</v>
      </c>
      <c r="D124" s="33">
        <v>112</v>
      </c>
      <c r="E124" s="33"/>
      <c r="F124" s="15">
        <v>71</v>
      </c>
      <c r="G124" s="20">
        <f t="shared" si="103"/>
        <v>36.301723564931514</v>
      </c>
      <c r="H124" s="15"/>
      <c r="I124" s="20"/>
      <c r="J124" s="20">
        <f>D124*F124</f>
        <v>7952</v>
      </c>
      <c r="K124" s="20">
        <f t="shared" si="104"/>
        <v>4065.7930392723297</v>
      </c>
      <c r="L124" s="15"/>
      <c r="M124" s="20"/>
      <c r="N124" s="20">
        <f t="shared" si="88"/>
        <v>7952</v>
      </c>
      <c r="O124" s="20">
        <f t="shared" si="88"/>
        <v>4065.7930392723297</v>
      </c>
      <c r="P124" s="60"/>
      <c r="Q124" s="66"/>
      <c r="R124" s="59"/>
      <c r="S124" s="59"/>
    </row>
    <row r="125" spans="1:19" ht="15.75" x14ac:dyDescent="0.25">
      <c r="A125" s="77"/>
      <c r="B125" s="49" t="s">
        <v>26</v>
      </c>
      <c r="C125" s="35" t="s">
        <v>13</v>
      </c>
      <c r="D125" s="33">
        <v>19</v>
      </c>
      <c r="E125" s="33">
        <v>32</v>
      </c>
      <c r="F125" s="15"/>
      <c r="G125" s="15"/>
      <c r="H125" s="15">
        <v>40</v>
      </c>
      <c r="I125" s="20">
        <f t="shared" ref="I125:I126" si="105">H125/1.95583</f>
        <v>20.45167524784874</v>
      </c>
      <c r="J125" s="15"/>
      <c r="K125" s="15"/>
      <c r="L125" s="15">
        <f t="shared" ref="L125:L126" si="106">E125*H125</f>
        <v>1280</v>
      </c>
      <c r="M125" s="20">
        <f t="shared" ref="M125:M126" si="107">E125*I125</f>
        <v>654.45360793115969</v>
      </c>
      <c r="N125" s="20">
        <f t="shared" si="88"/>
        <v>1280</v>
      </c>
      <c r="O125" s="20">
        <f t="shared" si="88"/>
        <v>654.45360793115969</v>
      </c>
      <c r="P125" s="60"/>
      <c r="Q125" s="66"/>
      <c r="R125" s="59"/>
      <c r="S125" s="59"/>
    </row>
    <row r="126" spans="1:19" ht="15.75" x14ac:dyDescent="0.25">
      <c r="A126" s="77"/>
      <c r="B126" s="49" t="s">
        <v>26</v>
      </c>
      <c r="C126" s="42" t="s">
        <v>40</v>
      </c>
      <c r="D126" s="33">
        <v>30</v>
      </c>
      <c r="E126" s="33">
        <v>50</v>
      </c>
      <c r="F126" s="15"/>
      <c r="G126" s="15"/>
      <c r="H126" s="15">
        <v>40</v>
      </c>
      <c r="I126" s="20">
        <f t="shared" si="105"/>
        <v>20.45167524784874</v>
      </c>
      <c r="J126" s="15"/>
      <c r="K126" s="15"/>
      <c r="L126" s="15">
        <f t="shared" si="106"/>
        <v>2000</v>
      </c>
      <c r="M126" s="20">
        <f t="shared" si="107"/>
        <v>1022.5837623924371</v>
      </c>
      <c r="N126" s="20">
        <f t="shared" si="88"/>
        <v>2000</v>
      </c>
      <c r="O126" s="20">
        <f t="shared" si="88"/>
        <v>1022.5837623924371</v>
      </c>
      <c r="P126" s="60"/>
      <c r="Q126" s="66"/>
      <c r="R126" s="59"/>
      <c r="S126" s="59"/>
    </row>
    <row r="127" spans="1:19" ht="15.75" x14ac:dyDescent="0.25">
      <c r="A127" s="77"/>
      <c r="B127" s="49" t="s">
        <v>26</v>
      </c>
      <c r="C127" s="35" t="s">
        <v>45</v>
      </c>
      <c r="D127" s="33">
        <v>10</v>
      </c>
      <c r="E127" s="33"/>
      <c r="F127" s="15">
        <v>66</v>
      </c>
      <c r="G127" s="20">
        <f t="shared" ref="G127" si="108">F127/1.95583</f>
        <v>33.74526415895042</v>
      </c>
      <c r="H127" s="15"/>
      <c r="I127" s="20"/>
      <c r="J127" s="20">
        <f>D127*F127</f>
        <v>660</v>
      </c>
      <c r="K127" s="20">
        <f t="shared" ref="K127" si="109">D127*G127</f>
        <v>337.4526415895042</v>
      </c>
      <c r="L127" s="15"/>
      <c r="M127" s="20"/>
      <c r="N127" s="20">
        <f t="shared" si="88"/>
        <v>660</v>
      </c>
      <c r="O127" s="20">
        <f t="shared" si="88"/>
        <v>337.4526415895042</v>
      </c>
      <c r="P127" s="60"/>
      <c r="Q127" s="66"/>
      <c r="R127" s="59"/>
      <c r="S127" s="59"/>
    </row>
    <row r="128" spans="1:19" ht="15.75" x14ac:dyDescent="0.25">
      <c r="A128" s="77"/>
      <c r="B128" s="49" t="s">
        <v>26</v>
      </c>
      <c r="C128" s="35" t="s">
        <v>10</v>
      </c>
      <c r="D128" s="33">
        <v>49</v>
      </c>
      <c r="E128" s="33">
        <v>89</v>
      </c>
      <c r="F128" s="15"/>
      <c r="G128" s="15"/>
      <c r="H128" s="15">
        <v>40</v>
      </c>
      <c r="I128" s="20">
        <f t="shared" ref="I128:I129" si="110">H128/1.95583</f>
        <v>20.45167524784874</v>
      </c>
      <c r="J128" s="15"/>
      <c r="K128" s="15"/>
      <c r="L128" s="15">
        <f t="shared" ref="L128:L129" si="111">E128*H128</f>
        <v>3560</v>
      </c>
      <c r="M128" s="20">
        <f t="shared" ref="M128:M129" si="112">E128*I128</f>
        <v>1820.199097058538</v>
      </c>
      <c r="N128" s="20">
        <f t="shared" si="88"/>
        <v>3560</v>
      </c>
      <c r="O128" s="20">
        <f t="shared" si="88"/>
        <v>1820.199097058538</v>
      </c>
      <c r="P128" s="60"/>
      <c r="Q128" s="66"/>
      <c r="R128" s="59"/>
      <c r="S128" s="59"/>
    </row>
    <row r="129" spans="1:19" ht="15.75" x14ac:dyDescent="0.25">
      <c r="A129" s="78"/>
      <c r="B129" s="49" t="s">
        <v>28</v>
      </c>
      <c r="C129" s="35" t="s">
        <v>10</v>
      </c>
      <c r="D129" s="33">
        <v>1</v>
      </c>
      <c r="E129" s="33">
        <v>2</v>
      </c>
      <c r="F129" s="15"/>
      <c r="G129" s="15"/>
      <c r="H129" s="15">
        <v>40</v>
      </c>
      <c r="I129" s="20">
        <f t="shared" si="110"/>
        <v>20.45167524784874</v>
      </c>
      <c r="J129" s="15"/>
      <c r="K129" s="15"/>
      <c r="L129" s="15">
        <f t="shared" si="111"/>
        <v>80</v>
      </c>
      <c r="M129" s="20">
        <f t="shared" si="112"/>
        <v>40.903350495697481</v>
      </c>
      <c r="N129" s="20">
        <f t="shared" si="88"/>
        <v>80</v>
      </c>
      <c r="O129" s="20">
        <f t="shared" si="88"/>
        <v>40.903350495697481</v>
      </c>
      <c r="P129" s="60"/>
      <c r="Q129" s="66"/>
      <c r="R129" s="59"/>
      <c r="S129" s="59"/>
    </row>
    <row r="130" spans="1:19" ht="15.75" x14ac:dyDescent="0.25">
      <c r="A130" s="39"/>
      <c r="B130" s="40"/>
      <c r="C130" s="7"/>
      <c r="D130" s="8">
        <f>SUM(D123:D129)</f>
        <v>227</v>
      </c>
      <c r="E130" s="8">
        <f>SUM(E123:E129)</f>
        <v>173</v>
      </c>
      <c r="F130" s="9"/>
      <c r="G130" s="9"/>
      <c r="H130" s="9"/>
      <c r="I130" s="52"/>
      <c r="J130" s="10">
        <f>SUM(J123:J129)</f>
        <v>9068</v>
      </c>
      <c r="K130" s="10">
        <f t="shared" ref="K130:O130" si="113">SUM(K123:K129)</f>
        <v>4636.3947786873096</v>
      </c>
      <c r="L130" s="10">
        <f t="shared" si="113"/>
        <v>6920</v>
      </c>
      <c r="M130" s="10">
        <f t="shared" si="113"/>
        <v>3538.1398178778322</v>
      </c>
      <c r="N130" s="10">
        <f t="shared" si="113"/>
        <v>15988</v>
      </c>
      <c r="O130" s="10">
        <f t="shared" si="113"/>
        <v>8174.5345965651422</v>
      </c>
      <c r="P130" s="60"/>
      <c r="Q130" s="67"/>
      <c r="R130" s="59"/>
      <c r="S130" s="59"/>
    </row>
    <row r="131" spans="1:19" ht="15.75" x14ac:dyDescent="0.25">
      <c r="A131" s="11"/>
      <c r="B131" s="68" t="s">
        <v>67</v>
      </c>
      <c r="C131" s="69"/>
      <c r="D131" s="12">
        <f>SUM(+D18+D29+D40+D51+D61+D66+D75+D78+D88+D106+D108+D116+D122+D130)</f>
        <v>2120</v>
      </c>
      <c r="E131" s="12">
        <f>SUM(+E18+E29+E40+E51+E61+E66+E75+E78+E88+E106+E108+E116+E122+E130)</f>
        <v>2684</v>
      </c>
      <c r="F131" s="13"/>
      <c r="G131" s="13"/>
      <c r="H131" s="13"/>
      <c r="I131" s="13"/>
      <c r="J131" s="17">
        <f t="shared" ref="J131:O131" si="114">SUM(+J18+J29+J40+J51+J61+J66+J75+J78+J88+J106+J108+J116+J122+J130)</f>
        <v>43866</v>
      </c>
      <c r="K131" s="17">
        <f t="shared" si="114"/>
        <v>22428.329660553321</v>
      </c>
      <c r="L131" s="17">
        <f t="shared" si="114"/>
        <v>106731</v>
      </c>
      <c r="M131" s="17">
        <f t="shared" si="114"/>
        <v>54570.693771953607</v>
      </c>
      <c r="N131" s="17">
        <f t="shared" si="114"/>
        <v>150597</v>
      </c>
      <c r="O131" s="17">
        <f t="shared" si="114"/>
        <v>76999.023432506903</v>
      </c>
    </row>
  </sheetData>
  <mergeCells count="21">
    <mergeCell ref="B131:C131"/>
    <mergeCell ref="A6:A17"/>
    <mergeCell ref="A30:A39"/>
    <mergeCell ref="A41:A50"/>
    <mergeCell ref="A52:A60"/>
    <mergeCell ref="A62:A65"/>
    <mergeCell ref="A67:A74"/>
    <mergeCell ref="A76:A77"/>
    <mergeCell ref="A79:A87"/>
    <mergeCell ref="A89:A105"/>
    <mergeCell ref="A109:A115"/>
    <mergeCell ref="A117:A121"/>
    <mergeCell ref="A123:A129"/>
    <mergeCell ref="A19:A28"/>
    <mergeCell ref="S6:S130"/>
    <mergeCell ref="P6:P130"/>
    <mergeCell ref="R6:R130"/>
    <mergeCell ref="C2:H2"/>
    <mergeCell ref="C3:H3"/>
    <mergeCell ref="C4:E4"/>
    <mergeCell ref="Q6:Q130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1"/>
  <sheetViews>
    <sheetView topLeftCell="A97" workbookViewId="0">
      <selection activeCell="B132" sqref="B132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" customWidth="1"/>
    <col min="8" max="8" width="10" customWidth="1"/>
    <col min="9" max="9" width="13" customWidth="1"/>
    <col min="10" max="11" width="10.5703125" customWidth="1"/>
    <col min="12" max="13" width="11.28515625" customWidth="1"/>
    <col min="14" max="14" width="12" customWidth="1"/>
    <col min="15" max="15" width="11.28515625" customWidth="1"/>
  </cols>
  <sheetData>
    <row r="1" spans="1:15" ht="15.75" thickBot="1" x14ac:dyDescent="0.3"/>
    <row r="2" spans="1:15" ht="16.149999999999999" customHeight="1" thickBot="1" x14ac:dyDescent="0.3">
      <c r="C2" s="61" t="s">
        <v>68</v>
      </c>
      <c r="D2" s="62"/>
      <c r="E2" s="62"/>
      <c r="F2" s="62"/>
      <c r="G2" s="62"/>
      <c r="H2" s="63"/>
      <c r="I2" s="51"/>
    </row>
    <row r="3" spans="1:15" ht="16.5" thickBot="1" x14ac:dyDescent="0.3">
      <c r="C3" s="61"/>
      <c r="D3" s="62"/>
      <c r="E3" s="62"/>
      <c r="F3" s="62"/>
      <c r="G3" s="62"/>
      <c r="H3" s="63"/>
      <c r="I3" s="51"/>
    </row>
    <row r="4" spans="1:15" ht="15.75" x14ac:dyDescent="0.25">
      <c r="A4" s="1"/>
      <c r="B4" s="1"/>
      <c r="C4" s="64"/>
      <c r="D4" s="64"/>
      <c r="E4" s="64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64</v>
      </c>
      <c r="H5" s="2" t="s">
        <v>15</v>
      </c>
      <c r="I5" s="2" t="s">
        <v>65</v>
      </c>
      <c r="J5" s="2" t="s">
        <v>7</v>
      </c>
      <c r="K5" s="2" t="s">
        <v>57</v>
      </c>
      <c r="L5" s="2" t="s">
        <v>8</v>
      </c>
      <c r="M5" s="2" t="s">
        <v>58</v>
      </c>
      <c r="N5" s="2" t="s">
        <v>9</v>
      </c>
      <c r="O5" s="2" t="s">
        <v>59</v>
      </c>
    </row>
    <row r="6" spans="1:15" ht="15.75" x14ac:dyDescent="0.25">
      <c r="A6" s="70" t="s">
        <v>29</v>
      </c>
      <c r="B6" s="16" t="s">
        <v>26</v>
      </c>
      <c r="C6" s="35" t="s">
        <v>12</v>
      </c>
      <c r="D6" s="18">
        <v>7</v>
      </c>
      <c r="E6" s="19"/>
      <c r="F6" s="20"/>
      <c r="G6" s="20"/>
      <c r="H6" s="20"/>
      <c r="I6" s="20"/>
      <c r="J6" s="20"/>
      <c r="K6" s="20"/>
      <c r="L6" s="20"/>
      <c r="M6" s="20"/>
      <c r="N6" s="20"/>
      <c r="O6" s="57"/>
    </row>
    <row r="7" spans="1:15" ht="15.75" x14ac:dyDescent="0.25">
      <c r="A7" s="71"/>
      <c r="B7" s="16" t="s">
        <v>28</v>
      </c>
      <c r="C7" s="35" t="s">
        <v>12</v>
      </c>
      <c r="D7" s="4">
        <v>3</v>
      </c>
      <c r="E7" s="5"/>
      <c r="F7" s="15"/>
      <c r="G7" s="15"/>
      <c r="H7" s="15"/>
      <c r="I7" s="20"/>
      <c r="J7" s="20"/>
      <c r="K7" s="20"/>
      <c r="L7" s="15"/>
      <c r="M7" s="20"/>
      <c r="N7" s="20"/>
      <c r="O7" s="57"/>
    </row>
    <row r="8" spans="1:15" ht="15.75" x14ac:dyDescent="0.25">
      <c r="A8" s="71"/>
      <c r="B8" s="16" t="s">
        <v>31</v>
      </c>
      <c r="C8" s="35" t="s">
        <v>12</v>
      </c>
      <c r="D8" s="4">
        <v>1</v>
      </c>
      <c r="E8" s="5"/>
      <c r="F8" s="15"/>
      <c r="G8" s="15"/>
      <c r="H8" s="15"/>
      <c r="I8" s="20"/>
      <c r="J8" s="20"/>
      <c r="K8" s="20"/>
      <c r="L8" s="15"/>
      <c r="M8" s="20"/>
      <c r="N8" s="20"/>
      <c r="O8" s="57"/>
    </row>
    <row r="9" spans="1:15" ht="15.75" x14ac:dyDescent="0.25">
      <c r="A9" s="71"/>
      <c r="B9" s="16" t="s">
        <v>26</v>
      </c>
      <c r="C9" s="35" t="s">
        <v>13</v>
      </c>
      <c r="D9" s="4">
        <v>19</v>
      </c>
      <c r="E9" s="6">
        <v>32</v>
      </c>
      <c r="F9" s="15"/>
      <c r="G9" s="15"/>
      <c r="H9" s="15"/>
      <c r="I9" s="20"/>
      <c r="J9" s="20"/>
      <c r="K9" s="20"/>
      <c r="L9" s="15"/>
      <c r="M9" s="20"/>
      <c r="N9" s="20"/>
      <c r="O9" s="57"/>
    </row>
    <row r="10" spans="1:15" ht="15.75" x14ac:dyDescent="0.25">
      <c r="A10" s="71"/>
      <c r="B10" s="16" t="s">
        <v>28</v>
      </c>
      <c r="C10" s="35" t="s">
        <v>13</v>
      </c>
      <c r="D10" s="4">
        <v>5</v>
      </c>
      <c r="E10" s="5">
        <v>8</v>
      </c>
      <c r="F10" s="14"/>
      <c r="G10" s="14"/>
      <c r="H10" s="15"/>
      <c r="I10" s="32"/>
      <c r="J10" s="32"/>
      <c r="K10" s="32"/>
      <c r="L10" s="15"/>
      <c r="M10" s="20"/>
      <c r="N10" s="20"/>
      <c r="O10" s="57"/>
    </row>
    <row r="11" spans="1:15" ht="15.75" x14ac:dyDescent="0.25">
      <c r="A11" s="71"/>
      <c r="B11" s="16" t="s">
        <v>31</v>
      </c>
      <c r="C11" s="35" t="s">
        <v>13</v>
      </c>
      <c r="D11" s="4">
        <v>3</v>
      </c>
      <c r="E11" s="5">
        <v>5</v>
      </c>
      <c r="F11" s="14"/>
      <c r="G11" s="14"/>
      <c r="H11" s="15"/>
      <c r="I11" s="32"/>
      <c r="J11" s="32"/>
      <c r="K11" s="32"/>
      <c r="L11" s="15"/>
      <c r="M11" s="20"/>
      <c r="N11" s="20"/>
      <c r="O11" s="57"/>
    </row>
    <row r="12" spans="1:15" ht="15.75" x14ac:dyDescent="0.25">
      <c r="A12" s="71"/>
      <c r="B12" s="16" t="s">
        <v>26</v>
      </c>
      <c r="C12" s="35" t="s">
        <v>32</v>
      </c>
      <c r="D12" s="4">
        <v>41</v>
      </c>
      <c r="E12" s="5">
        <v>68</v>
      </c>
      <c r="F12" s="14"/>
      <c r="G12" s="14"/>
      <c r="H12" s="15"/>
      <c r="I12" s="32"/>
      <c r="J12" s="32"/>
      <c r="K12" s="32"/>
      <c r="L12" s="15"/>
      <c r="M12" s="20"/>
      <c r="N12" s="20"/>
      <c r="O12" s="57"/>
    </row>
    <row r="13" spans="1:15" ht="15.75" x14ac:dyDescent="0.25">
      <c r="A13" s="71"/>
      <c r="B13" s="16" t="s">
        <v>28</v>
      </c>
      <c r="C13" s="35" t="s">
        <v>32</v>
      </c>
      <c r="D13" s="4">
        <v>50</v>
      </c>
      <c r="E13" s="5">
        <v>83</v>
      </c>
      <c r="F13" s="14"/>
      <c r="G13" s="14"/>
      <c r="H13" s="15"/>
      <c r="I13" s="32"/>
      <c r="J13" s="32"/>
      <c r="K13" s="32"/>
      <c r="L13" s="15"/>
      <c r="M13" s="20"/>
      <c r="N13" s="20"/>
      <c r="O13" s="57"/>
    </row>
    <row r="14" spans="1:15" ht="15.75" x14ac:dyDescent="0.25">
      <c r="A14" s="71"/>
      <c r="B14" s="16" t="s">
        <v>31</v>
      </c>
      <c r="C14" s="35" t="s">
        <v>32</v>
      </c>
      <c r="D14" s="4">
        <v>21</v>
      </c>
      <c r="E14" s="5">
        <v>35</v>
      </c>
      <c r="F14" s="14"/>
      <c r="G14" s="14"/>
      <c r="H14" s="15"/>
      <c r="I14" s="32"/>
      <c r="J14" s="32"/>
      <c r="K14" s="32"/>
      <c r="L14" s="15"/>
      <c r="M14" s="20"/>
      <c r="N14" s="20"/>
      <c r="O14" s="57"/>
    </row>
    <row r="15" spans="1:15" ht="15.75" x14ac:dyDescent="0.25">
      <c r="A15" s="71"/>
      <c r="B15" s="16" t="s">
        <v>26</v>
      </c>
      <c r="C15" s="35" t="s">
        <v>10</v>
      </c>
      <c r="D15" s="4">
        <v>50</v>
      </c>
      <c r="E15" s="5">
        <v>91</v>
      </c>
      <c r="F15" s="14"/>
      <c r="G15" s="14"/>
      <c r="H15" s="15"/>
      <c r="I15" s="32"/>
      <c r="J15" s="32"/>
      <c r="K15" s="32"/>
      <c r="L15" s="15"/>
      <c r="M15" s="20"/>
      <c r="N15" s="20"/>
      <c r="O15" s="57"/>
    </row>
    <row r="16" spans="1:15" ht="15.75" x14ac:dyDescent="0.25">
      <c r="A16" s="71"/>
      <c r="B16" s="16" t="s">
        <v>28</v>
      </c>
      <c r="C16" s="35" t="s">
        <v>10</v>
      </c>
      <c r="D16" s="4">
        <v>58</v>
      </c>
      <c r="E16" s="5">
        <v>105</v>
      </c>
      <c r="F16" s="14"/>
      <c r="G16" s="14"/>
      <c r="H16" s="15"/>
      <c r="I16" s="32"/>
      <c r="J16" s="32"/>
      <c r="K16" s="32"/>
      <c r="L16" s="15"/>
      <c r="M16" s="20"/>
      <c r="N16" s="20"/>
      <c r="O16" s="57"/>
    </row>
    <row r="17" spans="1:15" ht="15.75" x14ac:dyDescent="0.25">
      <c r="A17" s="72"/>
      <c r="B17" s="16" t="s">
        <v>31</v>
      </c>
      <c r="C17" s="35" t="s">
        <v>10</v>
      </c>
      <c r="D17" s="4">
        <v>30</v>
      </c>
      <c r="E17" s="5">
        <v>55</v>
      </c>
      <c r="F17" s="14"/>
      <c r="G17" s="14"/>
      <c r="H17" s="15"/>
      <c r="I17" s="32"/>
      <c r="J17" s="32"/>
      <c r="K17" s="32"/>
      <c r="L17" s="15"/>
      <c r="M17" s="20"/>
      <c r="N17" s="20"/>
      <c r="O17" s="57"/>
    </row>
    <row r="18" spans="1:15" ht="15.75" x14ac:dyDescent="0.25">
      <c r="A18" s="36"/>
      <c r="B18" s="37"/>
      <c r="C18" s="7" t="s">
        <v>11</v>
      </c>
      <c r="D18" s="8">
        <f>SUM(D6:D17)</f>
        <v>288</v>
      </c>
      <c r="E18" s="8">
        <f>SUM(E6:E17)</f>
        <v>482</v>
      </c>
      <c r="F18" s="9"/>
      <c r="G18" s="9"/>
      <c r="H18" s="9"/>
      <c r="I18" s="52"/>
      <c r="J18" s="10">
        <f>SUM(J6:J17)</f>
        <v>0</v>
      </c>
      <c r="K18" s="10">
        <f t="shared" ref="K18:O18" si="0">SUM(K6:K17)</f>
        <v>0</v>
      </c>
      <c r="L18" s="10">
        <f t="shared" si="0"/>
        <v>0</v>
      </c>
      <c r="M18" s="10">
        <f t="shared" si="0"/>
        <v>0</v>
      </c>
      <c r="N18" s="10">
        <f t="shared" si="0"/>
        <v>0</v>
      </c>
      <c r="O18" s="10">
        <f t="shared" si="0"/>
        <v>0</v>
      </c>
    </row>
    <row r="19" spans="1:15" ht="15.75" x14ac:dyDescent="0.25">
      <c r="A19" s="73" t="s">
        <v>30</v>
      </c>
      <c r="B19" s="16" t="s">
        <v>31</v>
      </c>
      <c r="C19" s="35" t="s">
        <v>33</v>
      </c>
      <c r="D19" s="33">
        <v>1</v>
      </c>
      <c r="E19" s="33"/>
      <c r="F19" s="15"/>
      <c r="G19" s="15"/>
      <c r="H19" s="15"/>
      <c r="I19" s="20"/>
      <c r="J19" s="20"/>
      <c r="K19" s="20"/>
      <c r="L19" s="15"/>
      <c r="M19" s="20"/>
      <c r="N19" s="20"/>
      <c r="O19" s="57"/>
    </row>
    <row r="20" spans="1:15" ht="15.75" x14ac:dyDescent="0.25">
      <c r="A20" s="74"/>
      <c r="B20" s="16" t="s">
        <v>26</v>
      </c>
      <c r="C20" s="35" t="s">
        <v>33</v>
      </c>
      <c r="D20" s="33">
        <v>2</v>
      </c>
      <c r="E20" s="33"/>
      <c r="F20" s="15"/>
      <c r="G20" s="15"/>
      <c r="H20" s="15"/>
      <c r="I20" s="20"/>
      <c r="J20" s="20"/>
      <c r="K20" s="20"/>
      <c r="L20" s="15"/>
      <c r="M20" s="20"/>
      <c r="N20" s="20"/>
      <c r="O20" s="57"/>
    </row>
    <row r="21" spans="1:15" ht="15.75" x14ac:dyDescent="0.25">
      <c r="A21" s="74"/>
      <c r="B21" s="16" t="s">
        <v>31</v>
      </c>
      <c r="C21" s="35" t="s">
        <v>12</v>
      </c>
      <c r="D21" s="33">
        <v>17</v>
      </c>
      <c r="E21" s="33"/>
      <c r="F21" s="15"/>
      <c r="G21" s="15"/>
      <c r="H21" s="15"/>
      <c r="I21" s="20"/>
      <c r="J21" s="20"/>
      <c r="K21" s="20"/>
      <c r="L21" s="15"/>
      <c r="M21" s="20"/>
      <c r="N21" s="20"/>
      <c r="O21" s="57"/>
    </row>
    <row r="22" spans="1:15" ht="15.75" x14ac:dyDescent="0.25">
      <c r="A22" s="74"/>
      <c r="B22" s="16" t="s">
        <v>26</v>
      </c>
      <c r="C22" s="35" t="s">
        <v>12</v>
      </c>
      <c r="D22" s="33">
        <v>11</v>
      </c>
      <c r="E22" s="33"/>
      <c r="F22" s="15"/>
      <c r="G22" s="15"/>
      <c r="H22" s="15"/>
      <c r="I22" s="20"/>
      <c r="J22" s="20"/>
      <c r="K22" s="20"/>
      <c r="L22" s="15"/>
      <c r="M22" s="20"/>
      <c r="N22" s="20"/>
      <c r="O22" s="57"/>
    </row>
    <row r="23" spans="1:15" ht="15.75" x14ac:dyDescent="0.25">
      <c r="A23" s="74"/>
      <c r="B23" s="16" t="s">
        <v>31</v>
      </c>
      <c r="C23" s="35" t="s">
        <v>13</v>
      </c>
      <c r="D23" s="33">
        <v>6</v>
      </c>
      <c r="E23" s="33">
        <v>10</v>
      </c>
      <c r="F23" s="15"/>
      <c r="G23" s="15"/>
      <c r="H23" s="15"/>
      <c r="I23" s="15"/>
      <c r="J23" s="15"/>
      <c r="K23" s="15"/>
      <c r="L23" s="15"/>
      <c r="M23" s="20"/>
      <c r="N23" s="20"/>
      <c r="O23" s="57"/>
    </row>
    <row r="24" spans="1:15" ht="15.75" x14ac:dyDescent="0.25">
      <c r="A24" s="74"/>
      <c r="B24" s="16" t="s">
        <v>26</v>
      </c>
      <c r="C24" s="35" t="s">
        <v>13</v>
      </c>
      <c r="D24" s="34">
        <v>1</v>
      </c>
      <c r="E24" s="34">
        <v>2</v>
      </c>
      <c r="F24" s="15"/>
      <c r="G24" s="15"/>
      <c r="H24" s="15"/>
      <c r="I24" s="32"/>
      <c r="J24" s="32"/>
      <c r="K24" s="32"/>
      <c r="L24" s="15"/>
      <c r="M24" s="20"/>
      <c r="N24" s="20"/>
      <c r="O24" s="57"/>
    </row>
    <row r="25" spans="1:15" ht="15.75" x14ac:dyDescent="0.25">
      <c r="A25" s="74"/>
      <c r="B25" s="16" t="s">
        <v>31</v>
      </c>
      <c r="C25" s="35" t="s">
        <v>32</v>
      </c>
      <c r="D25" s="34">
        <v>36</v>
      </c>
      <c r="E25" s="34">
        <v>60</v>
      </c>
      <c r="F25" s="15"/>
      <c r="G25" s="15"/>
      <c r="H25" s="15"/>
      <c r="I25" s="32"/>
      <c r="J25" s="32"/>
      <c r="K25" s="32"/>
      <c r="L25" s="15"/>
      <c r="M25" s="20"/>
      <c r="N25" s="20"/>
      <c r="O25" s="57"/>
    </row>
    <row r="26" spans="1:15" ht="15.75" x14ac:dyDescent="0.25">
      <c r="A26" s="74"/>
      <c r="B26" s="16" t="s">
        <v>26</v>
      </c>
      <c r="C26" s="35" t="s">
        <v>32</v>
      </c>
      <c r="D26" s="34">
        <v>16</v>
      </c>
      <c r="E26" s="34">
        <v>27</v>
      </c>
      <c r="F26" s="15"/>
      <c r="G26" s="15"/>
      <c r="H26" s="15"/>
      <c r="I26" s="32"/>
      <c r="J26" s="32"/>
      <c r="K26" s="32"/>
      <c r="L26" s="15"/>
      <c r="M26" s="20"/>
      <c r="N26" s="20"/>
      <c r="O26" s="57"/>
    </row>
    <row r="27" spans="1:15" ht="15.75" x14ac:dyDescent="0.25">
      <c r="A27" s="74"/>
      <c r="B27" s="16" t="s">
        <v>31</v>
      </c>
      <c r="C27" s="35" t="s">
        <v>10</v>
      </c>
      <c r="D27" s="34">
        <v>40</v>
      </c>
      <c r="E27" s="34">
        <v>73</v>
      </c>
      <c r="F27" s="15"/>
      <c r="G27" s="15"/>
      <c r="H27" s="15"/>
      <c r="I27" s="32"/>
      <c r="J27" s="32"/>
      <c r="K27" s="32"/>
      <c r="L27" s="15"/>
      <c r="M27" s="20"/>
      <c r="N27" s="20"/>
      <c r="O27" s="57"/>
    </row>
    <row r="28" spans="1:15" ht="15.75" x14ac:dyDescent="0.25">
      <c r="A28" s="75"/>
      <c r="B28" s="16" t="s">
        <v>26</v>
      </c>
      <c r="C28" s="35" t="s">
        <v>10</v>
      </c>
      <c r="D28" s="34">
        <v>20</v>
      </c>
      <c r="E28" s="34">
        <v>36</v>
      </c>
      <c r="F28" s="15"/>
      <c r="G28" s="15"/>
      <c r="H28" s="15"/>
      <c r="I28" s="32"/>
      <c r="J28" s="32"/>
      <c r="K28" s="32"/>
      <c r="L28" s="15"/>
      <c r="M28" s="20"/>
      <c r="N28" s="20"/>
      <c r="O28" s="57"/>
    </row>
    <row r="29" spans="1:15" ht="15.75" x14ac:dyDescent="0.25">
      <c r="A29" s="36"/>
      <c r="B29" s="7"/>
      <c r="C29" s="7" t="s">
        <v>11</v>
      </c>
      <c r="D29" s="8">
        <f>SUM(D19:D28)</f>
        <v>150</v>
      </c>
      <c r="E29" s="8">
        <f>SUM(E19:E28)</f>
        <v>208</v>
      </c>
      <c r="F29" s="9"/>
      <c r="G29" s="9"/>
      <c r="H29" s="9"/>
      <c r="I29" s="52"/>
      <c r="J29" s="10">
        <f t="shared" ref="J29:O29" si="1">SUM(J19:J28)</f>
        <v>0</v>
      </c>
      <c r="K29" s="10">
        <f t="shared" si="1"/>
        <v>0</v>
      </c>
      <c r="L29" s="10">
        <f t="shared" si="1"/>
        <v>0</v>
      </c>
      <c r="M29" s="10">
        <f t="shared" si="1"/>
        <v>0</v>
      </c>
      <c r="N29" s="10">
        <f t="shared" si="1"/>
        <v>0</v>
      </c>
      <c r="O29" s="10">
        <f t="shared" si="1"/>
        <v>0</v>
      </c>
    </row>
    <row r="30" spans="1:15" ht="15.75" x14ac:dyDescent="0.25">
      <c r="A30" s="70" t="s">
        <v>34</v>
      </c>
      <c r="B30" s="16" t="s">
        <v>28</v>
      </c>
      <c r="C30" s="35" t="s">
        <v>12</v>
      </c>
      <c r="D30" s="18">
        <v>1</v>
      </c>
      <c r="E30" s="19"/>
      <c r="F30" s="20"/>
      <c r="G30" s="20"/>
      <c r="H30" s="20"/>
      <c r="I30" s="20"/>
      <c r="J30" s="20"/>
      <c r="K30" s="20"/>
      <c r="L30" s="20"/>
      <c r="M30" s="20"/>
      <c r="N30" s="20"/>
      <c r="O30" s="57"/>
    </row>
    <row r="31" spans="1:15" ht="15.75" x14ac:dyDescent="0.25">
      <c r="A31" s="71"/>
      <c r="B31" s="16" t="s">
        <v>35</v>
      </c>
      <c r="C31" s="35" t="s">
        <v>12</v>
      </c>
      <c r="D31" s="4">
        <v>2</v>
      </c>
      <c r="E31" s="5"/>
      <c r="F31" s="15"/>
      <c r="G31" s="15"/>
      <c r="H31" s="15"/>
      <c r="I31" s="20"/>
      <c r="J31" s="20"/>
      <c r="K31" s="20"/>
      <c r="L31" s="15"/>
      <c r="M31" s="20"/>
      <c r="N31" s="20"/>
      <c r="O31" s="57"/>
    </row>
    <row r="32" spans="1:15" ht="15.75" x14ac:dyDescent="0.25">
      <c r="A32" s="71"/>
      <c r="B32" s="16" t="s">
        <v>36</v>
      </c>
      <c r="C32" s="35" t="s">
        <v>12</v>
      </c>
      <c r="D32" s="4">
        <v>5</v>
      </c>
      <c r="E32" s="5"/>
      <c r="F32" s="15"/>
      <c r="G32" s="15"/>
      <c r="H32" s="15"/>
      <c r="I32" s="20"/>
      <c r="J32" s="20"/>
      <c r="K32" s="20"/>
      <c r="L32" s="15"/>
      <c r="M32" s="20"/>
      <c r="N32" s="20"/>
      <c r="O32" s="57"/>
    </row>
    <row r="33" spans="1:15" ht="15.75" x14ac:dyDescent="0.25">
      <c r="A33" s="71"/>
      <c r="B33" s="16" t="s">
        <v>26</v>
      </c>
      <c r="C33" s="35" t="s">
        <v>12</v>
      </c>
      <c r="D33" s="4">
        <v>1</v>
      </c>
      <c r="E33" s="6"/>
      <c r="F33" s="15"/>
      <c r="G33" s="15"/>
      <c r="H33" s="15"/>
      <c r="I33" s="20"/>
      <c r="J33" s="20"/>
      <c r="K33" s="20"/>
      <c r="L33" s="15"/>
      <c r="M33" s="20"/>
      <c r="N33" s="20"/>
      <c r="O33" s="57"/>
    </row>
    <row r="34" spans="1:15" ht="15.75" x14ac:dyDescent="0.25">
      <c r="A34" s="71"/>
      <c r="B34" s="16" t="s">
        <v>36</v>
      </c>
      <c r="C34" s="35" t="s">
        <v>13</v>
      </c>
      <c r="D34" s="4">
        <v>1</v>
      </c>
      <c r="E34" s="5">
        <v>2</v>
      </c>
      <c r="F34" s="14"/>
      <c r="G34" s="14"/>
      <c r="H34" s="15"/>
      <c r="I34" s="32"/>
      <c r="J34" s="32"/>
      <c r="K34" s="32"/>
      <c r="L34" s="15"/>
      <c r="M34" s="20"/>
      <c r="N34" s="20"/>
      <c r="O34" s="57"/>
    </row>
    <row r="35" spans="1:15" ht="15.75" x14ac:dyDescent="0.25">
      <c r="A35" s="71"/>
      <c r="B35" s="16" t="s">
        <v>28</v>
      </c>
      <c r="C35" s="35" t="s">
        <v>10</v>
      </c>
      <c r="D35" s="4">
        <v>24</v>
      </c>
      <c r="E35" s="5">
        <v>44</v>
      </c>
      <c r="F35" s="14"/>
      <c r="G35" s="14"/>
      <c r="H35" s="15"/>
      <c r="I35" s="32"/>
      <c r="J35" s="32"/>
      <c r="K35" s="32"/>
      <c r="L35" s="15"/>
      <c r="M35" s="20"/>
      <c r="N35" s="20"/>
      <c r="O35" s="57"/>
    </row>
    <row r="36" spans="1:15" ht="15.75" x14ac:dyDescent="0.25">
      <c r="A36" s="71"/>
      <c r="B36" s="16" t="s">
        <v>35</v>
      </c>
      <c r="C36" s="35" t="s">
        <v>10</v>
      </c>
      <c r="D36" s="4">
        <v>9</v>
      </c>
      <c r="E36" s="5">
        <v>16</v>
      </c>
      <c r="F36" s="14"/>
      <c r="G36" s="14"/>
      <c r="H36" s="15"/>
      <c r="I36" s="32"/>
      <c r="J36" s="32"/>
      <c r="K36" s="32"/>
      <c r="L36" s="15"/>
      <c r="M36" s="20"/>
      <c r="N36" s="20"/>
      <c r="O36" s="57"/>
    </row>
    <row r="37" spans="1:15" ht="15.75" x14ac:dyDescent="0.25">
      <c r="A37" s="71"/>
      <c r="B37" s="16" t="s">
        <v>36</v>
      </c>
      <c r="C37" s="35" t="s">
        <v>10</v>
      </c>
      <c r="D37" s="4">
        <v>13</v>
      </c>
      <c r="E37" s="5">
        <v>24</v>
      </c>
      <c r="F37" s="14"/>
      <c r="G37" s="14"/>
      <c r="H37" s="15"/>
      <c r="I37" s="32"/>
      <c r="J37" s="32"/>
      <c r="K37" s="32"/>
      <c r="L37" s="15"/>
      <c r="M37" s="20"/>
      <c r="N37" s="20"/>
      <c r="O37" s="57"/>
    </row>
    <row r="38" spans="1:15" ht="15.75" x14ac:dyDescent="0.25">
      <c r="A38" s="71"/>
      <c r="B38" s="16" t="s">
        <v>26</v>
      </c>
      <c r="C38" s="35" t="s">
        <v>10</v>
      </c>
      <c r="D38" s="4">
        <v>11</v>
      </c>
      <c r="E38" s="5">
        <v>20</v>
      </c>
      <c r="F38" s="14"/>
      <c r="G38" s="14"/>
      <c r="H38" s="15"/>
      <c r="I38" s="32"/>
      <c r="J38" s="32"/>
      <c r="K38" s="32"/>
      <c r="L38" s="15"/>
      <c r="M38" s="20"/>
      <c r="N38" s="20"/>
      <c r="O38" s="57"/>
    </row>
    <row r="39" spans="1:15" ht="15.75" x14ac:dyDescent="0.25">
      <c r="A39" s="72"/>
      <c r="B39" s="16" t="s">
        <v>37</v>
      </c>
      <c r="C39" s="35" t="s">
        <v>10</v>
      </c>
      <c r="D39" s="4">
        <v>12</v>
      </c>
      <c r="E39" s="5">
        <v>22</v>
      </c>
      <c r="F39" s="14"/>
      <c r="G39" s="14"/>
      <c r="H39" s="15"/>
      <c r="I39" s="32"/>
      <c r="J39" s="32"/>
      <c r="K39" s="32"/>
      <c r="L39" s="15"/>
      <c r="M39" s="20"/>
      <c r="N39" s="20"/>
      <c r="O39" s="57"/>
    </row>
    <row r="40" spans="1:15" ht="15.75" x14ac:dyDescent="0.25">
      <c r="A40" s="36"/>
      <c r="B40" s="37"/>
      <c r="C40" s="7" t="s">
        <v>11</v>
      </c>
      <c r="D40" s="8">
        <f>SUM(D30:D39)</f>
        <v>79</v>
      </c>
      <c r="E40" s="8">
        <f>SUM(E30:E39)</f>
        <v>128</v>
      </c>
      <c r="F40" s="9"/>
      <c r="G40" s="9"/>
      <c r="H40" s="9"/>
      <c r="I40" s="52"/>
      <c r="J40" s="10">
        <f t="shared" ref="J40:O40" si="2">SUM(J30:J39)</f>
        <v>0</v>
      </c>
      <c r="K40" s="10">
        <f t="shared" si="2"/>
        <v>0</v>
      </c>
      <c r="L40" s="10">
        <f t="shared" si="2"/>
        <v>0</v>
      </c>
      <c r="M40" s="10">
        <f t="shared" si="2"/>
        <v>0</v>
      </c>
      <c r="N40" s="10">
        <f t="shared" si="2"/>
        <v>0</v>
      </c>
      <c r="O40" s="10">
        <f t="shared" si="2"/>
        <v>0</v>
      </c>
    </row>
    <row r="41" spans="1:15" ht="15.75" x14ac:dyDescent="0.25">
      <c r="A41" s="73" t="s">
        <v>38</v>
      </c>
      <c r="B41" s="16" t="s">
        <v>28</v>
      </c>
      <c r="C41" s="35" t="s">
        <v>12</v>
      </c>
      <c r="D41" s="33">
        <v>1</v>
      </c>
      <c r="E41" s="33"/>
      <c r="F41" s="15"/>
      <c r="G41" s="15"/>
      <c r="H41" s="15"/>
      <c r="I41" s="20"/>
      <c r="J41" s="20"/>
      <c r="K41" s="20"/>
      <c r="L41" s="15"/>
      <c r="M41" s="20"/>
      <c r="N41" s="20"/>
      <c r="O41" s="57"/>
    </row>
    <row r="42" spans="1:15" ht="15.75" x14ac:dyDescent="0.25">
      <c r="A42" s="74"/>
      <c r="B42" s="16" t="s">
        <v>35</v>
      </c>
      <c r="C42" s="35" t="s">
        <v>12</v>
      </c>
      <c r="D42" s="33">
        <v>8</v>
      </c>
      <c r="E42" s="33"/>
      <c r="F42" s="15"/>
      <c r="G42" s="15"/>
      <c r="H42" s="15"/>
      <c r="I42" s="20"/>
      <c r="J42" s="20"/>
      <c r="K42" s="20"/>
      <c r="L42" s="15"/>
      <c r="M42" s="20"/>
      <c r="N42" s="20"/>
      <c r="O42" s="57"/>
    </row>
    <row r="43" spans="1:15" ht="15.75" x14ac:dyDescent="0.25">
      <c r="A43" s="74"/>
      <c r="B43" s="16" t="s">
        <v>26</v>
      </c>
      <c r="C43" s="35" t="s">
        <v>12</v>
      </c>
      <c r="D43" s="33">
        <v>3</v>
      </c>
      <c r="E43" s="33"/>
      <c r="F43" s="15"/>
      <c r="G43" s="15"/>
      <c r="H43" s="15"/>
      <c r="I43" s="20"/>
      <c r="J43" s="20"/>
      <c r="K43" s="20"/>
      <c r="L43" s="15"/>
      <c r="M43" s="20"/>
      <c r="N43" s="20"/>
      <c r="O43" s="57"/>
    </row>
    <row r="44" spans="1:15" ht="15.75" x14ac:dyDescent="0.25">
      <c r="A44" s="74"/>
      <c r="B44" s="16" t="s">
        <v>36</v>
      </c>
      <c r="C44" s="35" t="s">
        <v>12</v>
      </c>
      <c r="D44" s="33">
        <v>1</v>
      </c>
      <c r="E44" s="33"/>
      <c r="F44" s="15"/>
      <c r="G44" s="15"/>
      <c r="H44" s="15"/>
      <c r="I44" s="20"/>
      <c r="J44" s="20"/>
      <c r="K44" s="20"/>
      <c r="L44" s="15"/>
      <c r="M44" s="20"/>
      <c r="N44" s="20"/>
      <c r="O44" s="57"/>
    </row>
    <row r="45" spans="1:15" ht="15.75" x14ac:dyDescent="0.25">
      <c r="A45" s="74"/>
      <c r="B45" s="16" t="s">
        <v>35</v>
      </c>
      <c r="C45" s="35" t="s">
        <v>13</v>
      </c>
      <c r="D45" s="33">
        <v>2</v>
      </c>
      <c r="E45" s="33">
        <v>3</v>
      </c>
      <c r="F45" s="15"/>
      <c r="G45" s="15"/>
      <c r="H45" s="15"/>
      <c r="I45" s="15"/>
      <c r="J45" s="15"/>
      <c r="K45" s="15"/>
      <c r="L45" s="15"/>
      <c r="M45" s="20"/>
      <c r="N45" s="20"/>
      <c r="O45" s="57"/>
    </row>
    <row r="46" spans="1:15" ht="15.75" x14ac:dyDescent="0.25">
      <c r="A46" s="74"/>
      <c r="B46" s="16" t="s">
        <v>28</v>
      </c>
      <c r="C46" s="35" t="s">
        <v>10</v>
      </c>
      <c r="D46" s="34">
        <v>40</v>
      </c>
      <c r="E46" s="34">
        <v>73</v>
      </c>
      <c r="F46" s="15"/>
      <c r="G46" s="15"/>
      <c r="H46" s="15"/>
      <c r="I46" s="32"/>
      <c r="J46" s="32"/>
      <c r="K46" s="32"/>
      <c r="L46" s="15"/>
      <c r="M46" s="20"/>
      <c r="N46" s="20"/>
      <c r="O46" s="57"/>
    </row>
    <row r="47" spans="1:15" ht="15.75" x14ac:dyDescent="0.25">
      <c r="A47" s="74"/>
      <c r="B47" s="16" t="s">
        <v>35</v>
      </c>
      <c r="C47" s="35" t="s">
        <v>10</v>
      </c>
      <c r="D47" s="34">
        <v>17</v>
      </c>
      <c r="E47" s="34">
        <v>31</v>
      </c>
      <c r="F47" s="15"/>
      <c r="G47" s="15"/>
      <c r="H47" s="15"/>
      <c r="I47" s="32"/>
      <c r="J47" s="32"/>
      <c r="K47" s="32"/>
      <c r="L47" s="15"/>
      <c r="M47" s="20"/>
      <c r="N47" s="20"/>
      <c r="O47" s="57"/>
    </row>
    <row r="48" spans="1:15" ht="15.75" x14ac:dyDescent="0.25">
      <c r="A48" s="74"/>
      <c r="B48" s="16" t="s">
        <v>26</v>
      </c>
      <c r="C48" s="35" t="s">
        <v>10</v>
      </c>
      <c r="D48" s="34">
        <v>16</v>
      </c>
      <c r="E48" s="34">
        <v>29</v>
      </c>
      <c r="F48" s="15"/>
      <c r="G48" s="15"/>
      <c r="H48" s="15"/>
      <c r="I48" s="32"/>
      <c r="J48" s="32"/>
      <c r="K48" s="32"/>
      <c r="L48" s="15"/>
      <c r="M48" s="20"/>
      <c r="N48" s="20"/>
      <c r="O48" s="57"/>
    </row>
    <row r="49" spans="1:15" ht="15.75" x14ac:dyDescent="0.25">
      <c r="A49" s="74"/>
      <c r="B49" s="16" t="s">
        <v>36</v>
      </c>
      <c r="C49" s="35" t="s">
        <v>10</v>
      </c>
      <c r="D49" s="34">
        <v>6</v>
      </c>
      <c r="E49" s="34">
        <v>11</v>
      </c>
      <c r="F49" s="15"/>
      <c r="G49" s="15"/>
      <c r="H49" s="15"/>
      <c r="I49" s="32"/>
      <c r="J49" s="32"/>
      <c r="K49" s="32"/>
      <c r="L49" s="15"/>
      <c r="M49" s="20"/>
      <c r="N49" s="20"/>
      <c r="O49" s="57"/>
    </row>
    <row r="50" spans="1:15" ht="15.75" x14ac:dyDescent="0.25">
      <c r="A50" s="75"/>
      <c r="B50" s="16" t="s">
        <v>37</v>
      </c>
      <c r="C50" s="35" t="s">
        <v>10</v>
      </c>
      <c r="D50" s="34">
        <v>11</v>
      </c>
      <c r="E50" s="34">
        <v>20</v>
      </c>
      <c r="F50" s="15"/>
      <c r="G50" s="15"/>
      <c r="H50" s="15"/>
      <c r="I50" s="32"/>
      <c r="J50" s="32"/>
      <c r="K50" s="32"/>
      <c r="L50" s="15"/>
      <c r="M50" s="20"/>
      <c r="N50" s="20"/>
      <c r="O50" s="57"/>
    </row>
    <row r="51" spans="1:15" ht="15.75" x14ac:dyDescent="0.25">
      <c r="A51" s="36"/>
      <c r="B51" s="7"/>
      <c r="C51" s="7" t="s">
        <v>11</v>
      </c>
      <c r="D51" s="8">
        <f>SUM(D41:D50)</f>
        <v>105</v>
      </c>
      <c r="E51" s="8">
        <f>SUM(E41:E50)</f>
        <v>167</v>
      </c>
      <c r="F51" s="9"/>
      <c r="G51" s="9"/>
      <c r="H51" s="9"/>
      <c r="I51" s="52"/>
      <c r="J51" s="10">
        <f t="shared" ref="J51:O51" si="3">SUM(J41:J50)</f>
        <v>0</v>
      </c>
      <c r="K51" s="10">
        <f t="shared" si="3"/>
        <v>0</v>
      </c>
      <c r="L51" s="10">
        <f t="shared" si="3"/>
        <v>0</v>
      </c>
      <c r="M51" s="10">
        <f t="shared" si="3"/>
        <v>0</v>
      </c>
      <c r="N51" s="10">
        <f t="shared" si="3"/>
        <v>0</v>
      </c>
      <c r="O51" s="10">
        <f t="shared" si="3"/>
        <v>0</v>
      </c>
    </row>
    <row r="52" spans="1:15" ht="15.75" x14ac:dyDescent="0.25">
      <c r="A52" s="73" t="s">
        <v>39</v>
      </c>
      <c r="B52" s="41" t="s">
        <v>28</v>
      </c>
      <c r="C52" s="35" t="s">
        <v>12</v>
      </c>
      <c r="D52" s="33">
        <v>4</v>
      </c>
      <c r="E52" s="33"/>
      <c r="F52" s="15"/>
      <c r="G52" s="15"/>
      <c r="H52" s="15"/>
      <c r="I52" s="20"/>
      <c r="J52" s="20"/>
      <c r="K52" s="20"/>
      <c r="L52" s="15"/>
      <c r="M52" s="20"/>
      <c r="N52" s="20"/>
      <c r="O52" s="57"/>
    </row>
    <row r="53" spans="1:15" ht="15.75" x14ac:dyDescent="0.25">
      <c r="A53" s="74"/>
      <c r="B53" s="41" t="s">
        <v>35</v>
      </c>
      <c r="C53" s="35" t="s">
        <v>12</v>
      </c>
      <c r="D53" s="33">
        <v>6</v>
      </c>
      <c r="E53" s="33"/>
      <c r="F53" s="15"/>
      <c r="G53" s="15"/>
      <c r="H53" s="15"/>
      <c r="I53" s="20"/>
      <c r="J53" s="20"/>
      <c r="K53" s="20"/>
      <c r="L53" s="15"/>
      <c r="M53" s="20"/>
      <c r="N53" s="20"/>
      <c r="O53" s="57"/>
    </row>
    <row r="54" spans="1:15" ht="15.75" x14ac:dyDescent="0.25">
      <c r="A54" s="74"/>
      <c r="B54" s="41" t="s">
        <v>26</v>
      </c>
      <c r="C54" s="35" t="s">
        <v>12</v>
      </c>
      <c r="D54" s="34">
        <v>3</v>
      </c>
      <c r="E54" s="34"/>
      <c r="F54" s="15"/>
      <c r="G54" s="15"/>
      <c r="H54" s="15"/>
      <c r="I54" s="20"/>
      <c r="J54" s="20"/>
      <c r="K54" s="20"/>
      <c r="L54" s="15"/>
      <c r="M54" s="20"/>
      <c r="N54" s="20"/>
      <c r="O54" s="57"/>
    </row>
    <row r="55" spans="1:15" ht="15.75" x14ac:dyDescent="0.25">
      <c r="A55" s="74"/>
      <c r="B55" s="41" t="s">
        <v>35</v>
      </c>
      <c r="C55" s="35" t="s">
        <v>13</v>
      </c>
      <c r="D55" s="34">
        <v>1</v>
      </c>
      <c r="E55" s="34">
        <v>2</v>
      </c>
      <c r="F55" s="15"/>
      <c r="G55" s="15"/>
      <c r="H55" s="15"/>
      <c r="I55" s="32"/>
      <c r="J55" s="32"/>
      <c r="K55" s="32"/>
      <c r="L55" s="15"/>
      <c r="M55" s="20"/>
      <c r="N55" s="20"/>
      <c r="O55" s="57"/>
    </row>
    <row r="56" spans="1:15" ht="15.75" x14ac:dyDescent="0.25">
      <c r="A56" s="74"/>
      <c r="B56" s="41" t="s">
        <v>28</v>
      </c>
      <c r="C56" s="42" t="s">
        <v>40</v>
      </c>
      <c r="D56" s="34">
        <v>37</v>
      </c>
      <c r="E56" s="34">
        <v>62</v>
      </c>
      <c r="F56" s="15"/>
      <c r="G56" s="15"/>
      <c r="H56" s="15"/>
      <c r="I56" s="32"/>
      <c r="J56" s="32"/>
      <c r="K56" s="32"/>
      <c r="L56" s="15"/>
      <c r="M56" s="20"/>
      <c r="N56" s="20"/>
      <c r="O56" s="57"/>
    </row>
    <row r="57" spans="1:15" ht="15.75" x14ac:dyDescent="0.25">
      <c r="A57" s="74"/>
      <c r="B57" s="41" t="s">
        <v>28</v>
      </c>
      <c r="C57" s="35" t="s">
        <v>10</v>
      </c>
      <c r="D57" s="34">
        <v>40</v>
      </c>
      <c r="E57" s="34">
        <v>73</v>
      </c>
      <c r="F57" s="15"/>
      <c r="G57" s="15"/>
      <c r="H57" s="15"/>
      <c r="I57" s="32"/>
      <c r="J57" s="32"/>
      <c r="K57" s="32"/>
      <c r="L57" s="15"/>
      <c r="M57" s="20"/>
      <c r="N57" s="20"/>
      <c r="O57" s="57"/>
    </row>
    <row r="58" spans="1:15" ht="15.75" x14ac:dyDescent="0.25">
      <c r="A58" s="74"/>
      <c r="B58" s="41" t="s">
        <v>35</v>
      </c>
      <c r="C58" s="35" t="s">
        <v>10</v>
      </c>
      <c r="D58" s="34">
        <v>21</v>
      </c>
      <c r="E58" s="34">
        <v>38</v>
      </c>
      <c r="F58" s="15"/>
      <c r="G58" s="15"/>
      <c r="H58" s="15"/>
      <c r="I58" s="32"/>
      <c r="J58" s="32"/>
      <c r="K58" s="32"/>
      <c r="L58" s="15"/>
      <c r="M58" s="20"/>
      <c r="N58" s="20"/>
      <c r="O58" s="57"/>
    </row>
    <row r="59" spans="1:15" ht="15.75" x14ac:dyDescent="0.25">
      <c r="A59" s="74"/>
      <c r="B59" s="41" t="s">
        <v>26</v>
      </c>
      <c r="C59" s="35" t="s">
        <v>10</v>
      </c>
      <c r="D59" s="34">
        <v>37</v>
      </c>
      <c r="E59" s="34">
        <v>67</v>
      </c>
      <c r="F59" s="15"/>
      <c r="G59" s="15"/>
      <c r="H59" s="15"/>
      <c r="I59" s="32"/>
      <c r="J59" s="32"/>
      <c r="K59" s="32"/>
      <c r="L59" s="15"/>
      <c r="M59" s="20"/>
      <c r="N59" s="20"/>
      <c r="O59" s="57"/>
    </row>
    <row r="60" spans="1:15" ht="15.75" x14ac:dyDescent="0.25">
      <c r="A60" s="74"/>
      <c r="B60" s="41" t="s">
        <v>37</v>
      </c>
      <c r="C60" s="35" t="s">
        <v>10</v>
      </c>
      <c r="D60" s="34">
        <v>25</v>
      </c>
      <c r="E60" s="34">
        <v>45</v>
      </c>
      <c r="F60" s="15"/>
      <c r="G60" s="15"/>
      <c r="H60" s="15"/>
      <c r="I60" s="32"/>
      <c r="J60" s="32"/>
      <c r="K60" s="32"/>
      <c r="L60" s="15"/>
      <c r="M60" s="20"/>
      <c r="N60" s="20"/>
      <c r="O60" s="57"/>
    </row>
    <row r="61" spans="1:15" ht="15.75" x14ac:dyDescent="0.25">
      <c r="A61" s="43"/>
      <c r="B61" s="44"/>
      <c r="C61" s="45"/>
      <c r="D61" s="46">
        <f>SUM(D52:D60)</f>
        <v>174</v>
      </c>
      <c r="E61" s="46">
        <f>SUM(E52:E60)</f>
        <v>287</v>
      </c>
      <c r="F61" s="47"/>
      <c r="G61" s="47"/>
      <c r="H61" s="47"/>
      <c r="I61" s="53"/>
      <c r="J61" s="48">
        <f>SUM(J52:J60)</f>
        <v>0</v>
      </c>
      <c r="K61" s="48">
        <f t="shared" ref="K61:O61" si="4">SUM(K52:K60)</f>
        <v>0</v>
      </c>
      <c r="L61" s="48">
        <f t="shared" si="4"/>
        <v>0</v>
      </c>
      <c r="M61" s="48">
        <f t="shared" si="4"/>
        <v>0</v>
      </c>
      <c r="N61" s="48">
        <f t="shared" si="4"/>
        <v>0</v>
      </c>
      <c r="O61" s="48">
        <f t="shared" si="4"/>
        <v>0</v>
      </c>
    </row>
    <row r="62" spans="1:15" ht="15.75" x14ac:dyDescent="0.25">
      <c r="A62" s="70" t="s">
        <v>41</v>
      </c>
      <c r="B62" s="16" t="s">
        <v>35</v>
      </c>
      <c r="C62" s="35" t="s">
        <v>12</v>
      </c>
      <c r="D62" s="4">
        <v>11</v>
      </c>
      <c r="E62" s="5"/>
      <c r="F62" s="15"/>
      <c r="G62" s="15"/>
      <c r="H62" s="15"/>
      <c r="I62" s="32"/>
      <c r="J62" s="32"/>
      <c r="K62" s="32"/>
      <c r="L62" s="15"/>
      <c r="M62" s="20"/>
      <c r="N62" s="20"/>
      <c r="O62" s="57"/>
    </row>
    <row r="63" spans="1:15" ht="15.75" x14ac:dyDescent="0.25">
      <c r="A63" s="71"/>
      <c r="B63" s="16" t="s">
        <v>35</v>
      </c>
      <c r="C63" s="35" t="s">
        <v>13</v>
      </c>
      <c r="D63" s="4">
        <v>10</v>
      </c>
      <c r="E63" s="5">
        <v>17</v>
      </c>
      <c r="F63" s="14"/>
      <c r="G63" s="14"/>
      <c r="H63" s="15"/>
      <c r="I63" s="32"/>
      <c r="J63" s="32"/>
      <c r="K63" s="32"/>
      <c r="L63" s="32"/>
      <c r="M63" s="56"/>
      <c r="N63" s="20"/>
      <c r="O63" s="57"/>
    </row>
    <row r="64" spans="1:15" ht="15.75" x14ac:dyDescent="0.25">
      <c r="A64" s="71"/>
      <c r="B64" s="16" t="s">
        <v>35</v>
      </c>
      <c r="C64" s="42" t="s">
        <v>40</v>
      </c>
      <c r="D64" s="4">
        <v>15</v>
      </c>
      <c r="E64" s="5">
        <v>25</v>
      </c>
      <c r="F64" s="14"/>
      <c r="G64" s="14"/>
      <c r="H64" s="15"/>
      <c r="I64" s="32"/>
      <c r="J64" s="32"/>
      <c r="K64" s="32"/>
      <c r="L64" s="32"/>
      <c r="M64" s="56"/>
      <c r="N64" s="20"/>
      <c r="O64" s="57"/>
    </row>
    <row r="65" spans="1:15" ht="15.75" x14ac:dyDescent="0.25">
      <c r="A65" s="72"/>
      <c r="B65" s="16" t="s">
        <v>35</v>
      </c>
      <c r="C65" s="35" t="s">
        <v>10</v>
      </c>
      <c r="D65" s="4">
        <v>30</v>
      </c>
      <c r="E65" s="5">
        <v>55</v>
      </c>
      <c r="F65" s="14"/>
      <c r="G65" s="14"/>
      <c r="H65" s="15"/>
      <c r="I65" s="32"/>
      <c r="J65" s="32"/>
      <c r="K65" s="32"/>
      <c r="L65" s="32"/>
      <c r="M65" s="56"/>
      <c r="N65" s="20"/>
      <c r="O65" s="57"/>
    </row>
    <row r="66" spans="1:15" ht="15.75" x14ac:dyDescent="0.25">
      <c r="A66" s="36"/>
      <c r="B66" s="37"/>
      <c r="C66" s="7" t="s">
        <v>11</v>
      </c>
      <c r="D66" s="8">
        <f>SUM(D62:D65)</f>
        <v>66</v>
      </c>
      <c r="E66" s="8">
        <f>SUM(E62:E65)</f>
        <v>97</v>
      </c>
      <c r="F66" s="9"/>
      <c r="G66" s="9"/>
      <c r="H66" s="9"/>
      <c r="I66" s="52"/>
      <c r="J66" s="10">
        <f t="shared" ref="J66:O66" si="5">SUM(J62:J65)</f>
        <v>0</v>
      </c>
      <c r="K66" s="10">
        <f t="shared" si="5"/>
        <v>0</v>
      </c>
      <c r="L66" s="10">
        <f t="shared" si="5"/>
        <v>0</v>
      </c>
      <c r="M66" s="10">
        <f t="shared" si="5"/>
        <v>0</v>
      </c>
      <c r="N66" s="10">
        <f t="shared" si="5"/>
        <v>0</v>
      </c>
      <c r="O66" s="10">
        <f t="shared" si="5"/>
        <v>0</v>
      </c>
    </row>
    <row r="67" spans="1:15" ht="15.75" x14ac:dyDescent="0.25">
      <c r="A67" s="76" t="s">
        <v>42</v>
      </c>
      <c r="B67" s="49" t="s">
        <v>26</v>
      </c>
      <c r="C67" s="35" t="s">
        <v>33</v>
      </c>
      <c r="D67" s="33">
        <v>1</v>
      </c>
      <c r="E67" s="33"/>
      <c r="F67" s="15"/>
      <c r="G67" s="15"/>
      <c r="H67" s="15"/>
      <c r="I67" s="32"/>
      <c r="J67" s="32"/>
      <c r="K67" s="32"/>
      <c r="L67" s="15"/>
      <c r="M67" s="20"/>
      <c r="N67" s="20"/>
      <c r="O67" s="57"/>
    </row>
    <row r="68" spans="1:15" ht="15.75" x14ac:dyDescent="0.25">
      <c r="A68" s="77"/>
      <c r="B68" s="49" t="s">
        <v>26</v>
      </c>
      <c r="C68" s="35" t="s">
        <v>12</v>
      </c>
      <c r="D68" s="33">
        <v>13</v>
      </c>
      <c r="E68" s="33"/>
      <c r="F68" s="15"/>
      <c r="G68" s="15"/>
      <c r="H68" s="15"/>
      <c r="I68" s="32"/>
      <c r="J68" s="32"/>
      <c r="K68" s="32"/>
      <c r="L68" s="15"/>
      <c r="M68" s="20"/>
      <c r="N68" s="20"/>
      <c r="O68" s="57"/>
    </row>
    <row r="69" spans="1:15" ht="15.75" x14ac:dyDescent="0.25">
      <c r="A69" s="77"/>
      <c r="B69" s="49" t="s">
        <v>26</v>
      </c>
      <c r="C69" s="35" t="s">
        <v>13</v>
      </c>
      <c r="D69" s="33">
        <v>5</v>
      </c>
      <c r="E69" s="33">
        <v>8</v>
      </c>
      <c r="F69" s="15"/>
      <c r="G69" s="15"/>
      <c r="H69" s="15"/>
      <c r="I69" s="20"/>
      <c r="J69" s="20"/>
      <c r="K69" s="56"/>
      <c r="L69" s="32"/>
      <c r="M69" s="56"/>
      <c r="N69" s="20"/>
      <c r="O69" s="57"/>
    </row>
    <row r="70" spans="1:15" ht="15.75" x14ac:dyDescent="0.25">
      <c r="A70" s="77"/>
      <c r="B70" s="49" t="s">
        <v>28</v>
      </c>
      <c r="C70" s="35" t="s">
        <v>13</v>
      </c>
      <c r="D70" s="33">
        <v>1</v>
      </c>
      <c r="E70" s="33">
        <v>2</v>
      </c>
      <c r="F70" s="15"/>
      <c r="G70" s="15"/>
      <c r="H70" s="15"/>
      <c r="I70" s="20"/>
      <c r="J70" s="20"/>
      <c r="K70" s="56"/>
      <c r="L70" s="32"/>
      <c r="M70" s="56"/>
      <c r="N70" s="20"/>
      <c r="O70" s="57"/>
    </row>
    <row r="71" spans="1:15" ht="15.75" x14ac:dyDescent="0.25">
      <c r="A71" s="77"/>
      <c r="B71" s="49" t="s">
        <v>26</v>
      </c>
      <c r="C71" s="42" t="s">
        <v>40</v>
      </c>
      <c r="D71" s="33">
        <v>10</v>
      </c>
      <c r="E71" s="33">
        <v>17</v>
      </c>
      <c r="F71" s="15"/>
      <c r="G71" s="15"/>
      <c r="H71" s="15"/>
      <c r="I71" s="20"/>
      <c r="J71" s="20"/>
      <c r="K71" s="56"/>
      <c r="L71" s="32"/>
      <c r="M71" s="56"/>
      <c r="N71" s="20"/>
      <c r="O71" s="57"/>
    </row>
    <row r="72" spans="1:15" ht="15.75" x14ac:dyDescent="0.25">
      <c r="A72" s="77"/>
      <c r="B72" s="49" t="s">
        <v>28</v>
      </c>
      <c r="C72" s="42" t="s">
        <v>40</v>
      </c>
      <c r="D72" s="33">
        <v>10</v>
      </c>
      <c r="E72" s="33">
        <v>17</v>
      </c>
      <c r="F72" s="15"/>
      <c r="G72" s="15"/>
      <c r="H72" s="15"/>
      <c r="I72" s="20"/>
      <c r="J72" s="20"/>
      <c r="K72" s="56"/>
      <c r="L72" s="32"/>
      <c r="M72" s="56"/>
      <c r="N72" s="20"/>
      <c r="O72" s="57"/>
    </row>
    <row r="73" spans="1:15" ht="15.75" x14ac:dyDescent="0.25">
      <c r="A73" s="77"/>
      <c r="B73" s="49" t="s">
        <v>26</v>
      </c>
      <c r="C73" s="35" t="s">
        <v>10</v>
      </c>
      <c r="D73" s="34">
        <v>12</v>
      </c>
      <c r="E73" s="34">
        <v>22</v>
      </c>
      <c r="F73" s="15"/>
      <c r="G73" s="15"/>
      <c r="H73" s="15"/>
      <c r="I73" s="20"/>
      <c r="J73" s="20"/>
      <c r="K73" s="56"/>
      <c r="L73" s="32"/>
      <c r="M73" s="56"/>
      <c r="N73" s="20"/>
      <c r="O73" s="57"/>
    </row>
    <row r="74" spans="1:15" ht="15.75" x14ac:dyDescent="0.25">
      <c r="A74" s="77"/>
      <c r="B74" s="49" t="s">
        <v>28</v>
      </c>
      <c r="C74" s="35" t="s">
        <v>10</v>
      </c>
      <c r="D74" s="34">
        <v>13</v>
      </c>
      <c r="E74" s="34">
        <v>24</v>
      </c>
      <c r="F74" s="15"/>
      <c r="G74" s="15"/>
      <c r="H74" s="15"/>
      <c r="I74" s="32"/>
      <c r="J74" s="32"/>
      <c r="K74" s="32"/>
      <c r="L74" s="32"/>
      <c r="M74" s="56"/>
      <c r="N74" s="20"/>
      <c r="O74" s="57"/>
    </row>
    <row r="75" spans="1:15" ht="15.75" x14ac:dyDescent="0.25">
      <c r="A75" s="36"/>
      <c r="B75" s="7"/>
      <c r="C75" s="7" t="s">
        <v>11</v>
      </c>
      <c r="D75" s="8">
        <f>SUM(D67:D74)</f>
        <v>65</v>
      </c>
      <c r="E75" s="8">
        <f>SUM(E67:E74)</f>
        <v>90</v>
      </c>
      <c r="F75" s="9"/>
      <c r="G75" s="9"/>
      <c r="H75" s="9"/>
      <c r="I75" s="52"/>
      <c r="J75" s="10">
        <f>SUM(J67:J74)</f>
        <v>0</v>
      </c>
      <c r="K75" s="10">
        <f t="shared" ref="K75:O75" si="6">SUM(K67:K74)</f>
        <v>0</v>
      </c>
      <c r="L75" s="10">
        <f t="shared" si="6"/>
        <v>0</v>
      </c>
      <c r="M75" s="10">
        <f t="shared" si="6"/>
        <v>0</v>
      </c>
      <c r="N75" s="10">
        <f t="shared" si="6"/>
        <v>0</v>
      </c>
      <c r="O75" s="10">
        <f t="shared" si="6"/>
        <v>0</v>
      </c>
    </row>
    <row r="76" spans="1:15" ht="15.75" x14ac:dyDescent="0.25">
      <c r="A76" s="77" t="s">
        <v>43</v>
      </c>
      <c r="B76" s="49" t="s">
        <v>35</v>
      </c>
      <c r="C76" s="35" t="s">
        <v>13</v>
      </c>
      <c r="D76" s="34">
        <v>2</v>
      </c>
      <c r="E76" s="34">
        <v>3</v>
      </c>
      <c r="F76" s="14"/>
      <c r="G76" s="14"/>
      <c r="H76" s="15"/>
      <c r="I76" s="20"/>
      <c r="J76" s="20"/>
      <c r="K76" s="56"/>
      <c r="L76" s="32"/>
      <c r="M76" s="56"/>
      <c r="N76" s="20"/>
      <c r="O76" s="57"/>
    </row>
    <row r="77" spans="1:15" ht="15.75" x14ac:dyDescent="0.25">
      <c r="A77" s="77"/>
      <c r="B77" s="49" t="s">
        <v>35</v>
      </c>
      <c r="C77" s="35" t="s">
        <v>10</v>
      </c>
      <c r="D77" s="34">
        <v>19</v>
      </c>
      <c r="E77" s="34">
        <v>35</v>
      </c>
      <c r="F77" s="14"/>
      <c r="G77" s="14"/>
      <c r="H77" s="15"/>
      <c r="I77" s="32"/>
      <c r="J77" s="32"/>
      <c r="K77" s="32"/>
      <c r="L77" s="32"/>
      <c r="M77" s="56"/>
      <c r="N77" s="20"/>
      <c r="O77" s="57"/>
    </row>
    <row r="78" spans="1:15" ht="15.75" x14ac:dyDescent="0.25">
      <c r="A78" s="39"/>
      <c r="B78" s="50"/>
      <c r="C78" s="7" t="s">
        <v>11</v>
      </c>
      <c r="D78" s="8">
        <f>SUM(D76:D77)</f>
        <v>21</v>
      </c>
      <c r="E78" s="8">
        <f>SUM(E76:E77)</f>
        <v>38</v>
      </c>
      <c r="F78" s="9"/>
      <c r="G78" s="9"/>
      <c r="H78" s="9"/>
      <c r="I78" s="52"/>
      <c r="J78" s="10">
        <f>SUM(J76:J77)</f>
        <v>0</v>
      </c>
      <c r="K78" s="10">
        <f t="shared" ref="K78:O78" si="7">SUM(K76:K77)</f>
        <v>0</v>
      </c>
      <c r="L78" s="10">
        <f t="shared" si="7"/>
        <v>0</v>
      </c>
      <c r="M78" s="10">
        <f t="shared" si="7"/>
        <v>0</v>
      </c>
      <c r="N78" s="10">
        <f t="shared" si="7"/>
        <v>0</v>
      </c>
      <c r="O78" s="10">
        <f t="shared" si="7"/>
        <v>0</v>
      </c>
    </row>
    <row r="79" spans="1:15" ht="15.75" x14ac:dyDescent="0.25">
      <c r="A79" s="73" t="s">
        <v>44</v>
      </c>
      <c r="B79" s="16" t="s">
        <v>26</v>
      </c>
      <c r="C79" s="35" t="s">
        <v>33</v>
      </c>
      <c r="D79" s="33">
        <v>14</v>
      </c>
      <c r="E79" s="33"/>
      <c r="F79" s="15"/>
      <c r="G79" s="15"/>
      <c r="H79" s="15"/>
      <c r="I79" s="32"/>
      <c r="J79" s="32"/>
      <c r="K79" s="32"/>
      <c r="L79" s="15"/>
      <c r="M79" s="20"/>
      <c r="N79" s="20"/>
      <c r="O79" s="57"/>
    </row>
    <row r="80" spans="1:15" ht="15.75" x14ac:dyDescent="0.25">
      <c r="A80" s="74"/>
      <c r="B80" s="16" t="s">
        <v>26</v>
      </c>
      <c r="C80" s="35" t="s">
        <v>12</v>
      </c>
      <c r="D80" s="33">
        <v>112</v>
      </c>
      <c r="E80" s="33"/>
      <c r="F80" s="15"/>
      <c r="G80" s="15"/>
      <c r="H80" s="15"/>
      <c r="I80" s="32"/>
      <c r="J80" s="32"/>
      <c r="K80" s="32"/>
      <c r="L80" s="15"/>
      <c r="M80" s="20"/>
      <c r="N80" s="20"/>
      <c r="O80" s="57"/>
    </row>
    <row r="81" spans="1:15" ht="15.75" x14ac:dyDescent="0.25">
      <c r="A81" s="74"/>
      <c r="B81" s="16" t="s">
        <v>26</v>
      </c>
      <c r="C81" s="35" t="s">
        <v>13</v>
      </c>
      <c r="D81" s="33">
        <v>29</v>
      </c>
      <c r="E81" s="33">
        <v>48</v>
      </c>
      <c r="F81" s="15"/>
      <c r="G81" s="15"/>
      <c r="H81" s="15"/>
      <c r="I81" s="15"/>
      <c r="J81" s="15"/>
      <c r="K81" s="32"/>
      <c r="L81" s="32"/>
      <c r="M81" s="56"/>
      <c r="N81" s="20"/>
      <c r="O81" s="57"/>
    </row>
    <row r="82" spans="1:15" ht="15.75" x14ac:dyDescent="0.25">
      <c r="A82" s="74"/>
      <c r="B82" s="16" t="s">
        <v>26</v>
      </c>
      <c r="C82" s="35" t="s">
        <v>40</v>
      </c>
      <c r="D82" s="33">
        <v>92</v>
      </c>
      <c r="E82" s="33">
        <v>153</v>
      </c>
      <c r="F82" s="15"/>
      <c r="G82" s="15"/>
      <c r="H82" s="15"/>
      <c r="I82" s="15"/>
      <c r="J82" s="15"/>
      <c r="K82" s="32"/>
      <c r="L82" s="32"/>
      <c r="M82" s="56"/>
      <c r="N82" s="20"/>
      <c r="O82" s="57"/>
    </row>
    <row r="83" spans="1:15" ht="15.75" x14ac:dyDescent="0.25">
      <c r="A83" s="74"/>
      <c r="B83" s="16" t="s">
        <v>26</v>
      </c>
      <c r="C83" s="35" t="s">
        <v>45</v>
      </c>
      <c r="D83" s="33">
        <v>14</v>
      </c>
      <c r="E83" s="33"/>
      <c r="F83" s="15"/>
      <c r="G83" s="15"/>
      <c r="H83" s="15"/>
      <c r="I83" s="32"/>
      <c r="J83" s="32"/>
      <c r="K83" s="32"/>
      <c r="L83" s="15"/>
      <c r="M83" s="20"/>
      <c r="N83" s="20"/>
      <c r="O83" s="57"/>
    </row>
    <row r="84" spans="1:15" ht="15.75" x14ac:dyDescent="0.25">
      <c r="A84" s="74"/>
      <c r="B84" s="16" t="s">
        <v>26</v>
      </c>
      <c r="C84" s="35" t="s">
        <v>10</v>
      </c>
      <c r="D84" s="33">
        <v>100</v>
      </c>
      <c r="E84" s="33">
        <v>182</v>
      </c>
      <c r="F84" s="15"/>
      <c r="G84" s="15"/>
      <c r="H84" s="15"/>
      <c r="I84" s="15"/>
      <c r="J84" s="15"/>
      <c r="K84" s="32"/>
      <c r="L84" s="32"/>
      <c r="M84" s="56"/>
      <c r="N84" s="20"/>
      <c r="O84" s="57"/>
    </row>
    <row r="85" spans="1:15" ht="15.75" x14ac:dyDescent="0.25">
      <c r="A85" s="74"/>
      <c r="B85" s="16" t="s">
        <v>31</v>
      </c>
      <c r="C85" s="35" t="s">
        <v>10</v>
      </c>
      <c r="D85" s="33">
        <v>14</v>
      </c>
      <c r="E85" s="33">
        <v>25</v>
      </c>
      <c r="F85" s="15"/>
      <c r="G85" s="15"/>
      <c r="H85" s="15"/>
      <c r="I85" s="15"/>
      <c r="J85" s="15"/>
      <c r="K85" s="32"/>
      <c r="L85" s="32"/>
      <c r="M85" s="56"/>
      <c r="N85" s="20"/>
      <c r="O85" s="57"/>
    </row>
    <row r="86" spans="1:15" ht="15.75" x14ac:dyDescent="0.25">
      <c r="A86" s="74"/>
      <c r="B86" s="16" t="s">
        <v>46</v>
      </c>
      <c r="C86" s="35" t="s">
        <v>10</v>
      </c>
      <c r="D86" s="34">
        <v>15</v>
      </c>
      <c r="E86" s="34">
        <v>27</v>
      </c>
      <c r="F86" s="15"/>
      <c r="G86" s="15"/>
      <c r="H86" s="15"/>
      <c r="I86" s="32"/>
      <c r="J86" s="32"/>
      <c r="K86" s="32"/>
      <c r="L86" s="32"/>
      <c r="M86" s="56"/>
      <c r="N86" s="20"/>
      <c r="O86" s="57"/>
    </row>
    <row r="87" spans="1:15" ht="15.75" x14ac:dyDescent="0.25">
      <c r="A87" s="75"/>
      <c r="B87" s="16" t="s">
        <v>47</v>
      </c>
      <c r="C87" s="35" t="s">
        <v>10</v>
      </c>
      <c r="D87" s="34">
        <v>7</v>
      </c>
      <c r="E87" s="34">
        <v>13</v>
      </c>
      <c r="F87" s="15"/>
      <c r="G87" s="15"/>
      <c r="H87" s="15"/>
      <c r="I87" s="32"/>
      <c r="J87" s="32"/>
      <c r="K87" s="32"/>
      <c r="L87" s="32"/>
      <c r="M87" s="56"/>
      <c r="N87" s="20"/>
      <c r="O87" s="57"/>
    </row>
    <row r="88" spans="1:15" ht="15.75" x14ac:dyDescent="0.25">
      <c r="A88" s="39"/>
      <c r="B88" s="40"/>
      <c r="C88" s="7" t="s">
        <v>11</v>
      </c>
      <c r="D88" s="8">
        <f>SUM(D79:D87)</f>
        <v>397</v>
      </c>
      <c r="E88" s="8">
        <f>SUM(E79:E87)</f>
        <v>448</v>
      </c>
      <c r="F88" s="9"/>
      <c r="G88" s="9"/>
      <c r="H88" s="9"/>
      <c r="I88" s="52"/>
      <c r="J88" s="10">
        <f>SUM(J79:J87)</f>
        <v>0</v>
      </c>
      <c r="K88" s="10">
        <f t="shared" ref="K88:O88" si="8">SUM(K79:K87)</f>
        <v>0</v>
      </c>
      <c r="L88" s="10">
        <f t="shared" si="8"/>
        <v>0</v>
      </c>
      <c r="M88" s="10">
        <f t="shared" si="8"/>
        <v>0</v>
      </c>
      <c r="N88" s="10">
        <f t="shared" si="8"/>
        <v>0</v>
      </c>
      <c r="O88" s="10">
        <f t="shared" si="8"/>
        <v>0</v>
      </c>
    </row>
    <row r="89" spans="1:15" ht="15.75" x14ac:dyDescent="0.25">
      <c r="A89" s="76" t="s">
        <v>48</v>
      </c>
      <c r="B89" s="14" t="s">
        <v>26</v>
      </c>
      <c r="C89" s="35" t="s">
        <v>33</v>
      </c>
      <c r="D89" s="33">
        <v>55</v>
      </c>
      <c r="E89" s="33"/>
      <c r="F89" s="15"/>
      <c r="G89" s="15"/>
      <c r="H89" s="14"/>
      <c r="I89" s="54"/>
      <c r="J89" s="32"/>
      <c r="K89" s="32"/>
      <c r="L89" s="15"/>
      <c r="M89" s="20"/>
      <c r="N89" s="20"/>
      <c r="O89" s="57"/>
    </row>
    <row r="90" spans="1:15" ht="15.75" x14ac:dyDescent="0.25">
      <c r="A90" s="77"/>
      <c r="B90" s="14" t="s">
        <v>31</v>
      </c>
      <c r="C90" s="35" t="s">
        <v>33</v>
      </c>
      <c r="D90" s="33">
        <v>1</v>
      </c>
      <c r="E90" s="33"/>
      <c r="F90" s="15"/>
      <c r="G90" s="15"/>
      <c r="H90" s="14"/>
      <c r="I90" s="54"/>
      <c r="J90" s="32"/>
      <c r="K90" s="32"/>
      <c r="L90" s="15"/>
      <c r="M90" s="20"/>
      <c r="N90" s="20"/>
      <c r="O90" s="57"/>
    </row>
    <row r="91" spans="1:15" ht="15.75" x14ac:dyDescent="0.25">
      <c r="A91" s="77"/>
      <c r="B91" s="14" t="s">
        <v>35</v>
      </c>
      <c r="C91" s="35" t="s">
        <v>33</v>
      </c>
      <c r="D91" s="33">
        <v>2</v>
      </c>
      <c r="E91" s="33"/>
      <c r="F91" s="15"/>
      <c r="G91" s="15"/>
      <c r="H91" s="14"/>
      <c r="I91" s="54"/>
      <c r="J91" s="32"/>
      <c r="K91" s="32"/>
      <c r="L91" s="15"/>
      <c r="M91" s="20"/>
      <c r="N91" s="20"/>
      <c r="O91" s="57"/>
    </row>
    <row r="92" spans="1:15" ht="15.75" x14ac:dyDescent="0.25">
      <c r="A92" s="77"/>
      <c r="B92" s="14" t="s">
        <v>26</v>
      </c>
      <c r="C92" s="35" t="s">
        <v>12</v>
      </c>
      <c r="D92" s="33">
        <v>61</v>
      </c>
      <c r="E92" s="33"/>
      <c r="F92" s="15"/>
      <c r="G92" s="15"/>
      <c r="H92" s="14"/>
      <c r="I92" s="54"/>
      <c r="J92" s="32"/>
      <c r="K92" s="32"/>
      <c r="L92" s="15"/>
      <c r="M92" s="20"/>
      <c r="N92" s="20"/>
      <c r="O92" s="57"/>
    </row>
    <row r="93" spans="1:15" ht="15.75" x14ac:dyDescent="0.25">
      <c r="A93" s="77"/>
      <c r="B93" s="14" t="s">
        <v>31</v>
      </c>
      <c r="C93" s="35" t="s">
        <v>12</v>
      </c>
      <c r="D93" s="33">
        <v>1</v>
      </c>
      <c r="E93" s="33"/>
      <c r="F93" s="15"/>
      <c r="G93" s="15"/>
      <c r="H93" s="14"/>
      <c r="I93" s="54"/>
      <c r="J93" s="32"/>
      <c r="K93" s="32"/>
      <c r="L93" s="15"/>
      <c r="M93" s="20"/>
      <c r="N93" s="20"/>
      <c r="O93" s="57"/>
    </row>
    <row r="94" spans="1:15" ht="15.75" x14ac:dyDescent="0.25">
      <c r="A94" s="77"/>
      <c r="B94" s="14" t="s">
        <v>35</v>
      </c>
      <c r="C94" s="35" t="s">
        <v>12</v>
      </c>
      <c r="D94" s="33">
        <v>4</v>
      </c>
      <c r="E94" s="33"/>
      <c r="F94" s="15"/>
      <c r="G94" s="15"/>
      <c r="H94" s="14"/>
      <c r="I94" s="54"/>
      <c r="J94" s="32"/>
      <c r="K94" s="32"/>
      <c r="L94" s="15"/>
      <c r="M94" s="20"/>
      <c r="N94" s="20"/>
      <c r="O94" s="57"/>
    </row>
    <row r="95" spans="1:15" ht="15.75" x14ac:dyDescent="0.25">
      <c r="A95" s="77"/>
      <c r="B95" s="14" t="s">
        <v>47</v>
      </c>
      <c r="C95" s="35" t="s">
        <v>12</v>
      </c>
      <c r="D95" s="33">
        <v>13</v>
      </c>
      <c r="E95" s="33"/>
      <c r="F95" s="15"/>
      <c r="G95" s="15"/>
      <c r="H95" s="14"/>
      <c r="I95" s="54"/>
      <c r="J95" s="32"/>
      <c r="K95" s="32"/>
      <c r="L95" s="15"/>
      <c r="M95" s="20"/>
      <c r="N95" s="20"/>
      <c r="O95" s="57"/>
    </row>
    <row r="96" spans="1:15" ht="15.75" x14ac:dyDescent="0.25">
      <c r="A96" s="77"/>
      <c r="B96" s="14" t="s">
        <v>26</v>
      </c>
      <c r="C96" s="35" t="s">
        <v>13</v>
      </c>
      <c r="D96" s="33">
        <v>4</v>
      </c>
      <c r="E96" s="33">
        <v>7</v>
      </c>
      <c r="F96" s="14"/>
      <c r="G96" s="14"/>
      <c r="H96" s="15"/>
      <c r="I96" s="15"/>
      <c r="J96" s="15"/>
      <c r="K96" s="32"/>
      <c r="L96" s="32"/>
      <c r="M96" s="56"/>
      <c r="N96" s="20"/>
      <c r="O96" s="57"/>
    </row>
    <row r="97" spans="1:15" ht="15.75" x14ac:dyDescent="0.25">
      <c r="A97" s="77"/>
      <c r="B97" s="14" t="s">
        <v>49</v>
      </c>
      <c r="C97" s="35" t="s">
        <v>13</v>
      </c>
      <c r="D97" s="33">
        <v>1</v>
      </c>
      <c r="E97" s="33">
        <v>2</v>
      </c>
      <c r="F97" s="14"/>
      <c r="G97" s="14"/>
      <c r="H97" s="15"/>
      <c r="I97" s="15"/>
      <c r="J97" s="15"/>
      <c r="K97" s="32"/>
      <c r="L97" s="32"/>
      <c r="M97" s="56"/>
      <c r="N97" s="20"/>
      <c r="O97" s="57"/>
    </row>
    <row r="98" spans="1:15" ht="15.75" x14ac:dyDescent="0.25">
      <c r="A98" s="77"/>
      <c r="B98" s="14" t="s">
        <v>47</v>
      </c>
      <c r="C98" s="35" t="s">
        <v>13</v>
      </c>
      <c r="D98" s="33">
        <v>5</v>
      </c>
      <c r="E98" s="33">
        <v>8</v>
      </c>
      <c r="F98" s="14"/>
      <c r="G98" s="14"/>
      <c r="H98" s="15"/>
      <c r="I98" s="15"/>
      <c r="J98" s="15"/>
      <c r="K98" s="32"/>
      <c r="L98" s="32"/>
      <c r="M98" s="56"/>
      <c r="N98" s="20"/>
      <c r="O98" s="57"/>
    </row>
    <row r="99" spans="1:15" ht="15.75" x14ac:dyDescent="0.25">
      <c r="A99" s="77"/>
      <c r="B99" s="14" t="s">
        <v>26</v>
      </c>
      <c r="C99" s="35" t="s">
        <v>40</v>
      </c>
      <c r="D99" s="33">
        <v>35</v>
      </c>
      <c r="E99" s="33">
        <v>58</v>
      </c>
      <c r="F99" s="14"/>
      <c r="G99" s="14"/>
      <c r="H99" s="15"/>
      <c r="I99" s="15"/>
      <c r="J99" s="15"/>
      <c r="K99" s="32"/>
      <c r="L99" s="32"/>
      <c r="M99" s="56"/>
      <c r="N99" s="20"/>
      <c r="O99" s="57"/>
    </row>
    <row r="100" spans="1:15" ht="15.75" x14ac:dyDescent="0.25">
      <c r="A100" s="77"/>
      <c r="B100" s="14" t="s">
        <v>26</v>
      </c>
      <c r="C100" s="35" t="s">
        <v>45</v>
      </c>
      <c r="D100" s="33">
        <v>8</v>
      </c>
      <c r="E100" s="33"/>
      <c r="F100" s="15"/>
      <c r="G100" s="15"/>
      <c r="H100" s="14"/>
      <c r="I100" s="54"/>
      <c r="J100" s="32"/>
      <c r="K100" s="32"/>
      <c r="L100" s="15"/>
      <c r="M100" s="20"/>
      <c r="N100" s="20"/>
      <c r="O100" s="57"/>
    </row>
    <row r="101" spans="1:15" ht="15.75" x14ac:dyDescent="0.25">
      <c r="A101" s="77"/>
      <c r="B101" s="14" t="s">
        <v>26</v>
      </c>
      <c r="C101" s="35" t="s">
        <v>10</v>
      </c>
      <c r="D101" s="33">
        <v>36</v>
      </c>
      <c r="E101" s="33">
        <v>65</v>
      </c>
      <c r="F101" s="14"/>
      <c r="G101" s="14"/>
      <c r="H101" s="15"/>
      <c r="I101" s="15"/>
      <c r="J101" s="15"/>
      <c r="K101" s="32"/>
      <c r="L101" s="32"/>
      <c r="M101" s="56"/>
      <c r="N101" s="20"/>
      <c r="O101" s="57"/>
    </row>
    <row r="102" spans="1:15" ht="15.75" x14ac:dyDescent="0.25">
      <c r="A102" s="77"/>
      <c r="B102" s="14" t="s">
        <v>31</v>
      </c>
      <c r="C102" s="35" t="s">
        <v>10</v>
      </c>
      <c r="D102" s="33">
        <v>10</v>
      </c>
      <c r="E102" s="33">
        <v>18</v>
      </c>
      <c r="F102" s="14"/>
      <c r="G102" s="14"/>
      <c r="H102" s="15"/>
      <c r="I102" s="15"/>
      <c r="J102" s="15"/>
      <c r="K102" s="32"/>
      <c r="L102" s="32"/>
      <c r="M102" s="56"/>
      <c r="N102" s="20"/>
      <c r="O102" s="57"/>
    </row>
    <row r="103" spans="1:15" ht="15.75" x14ac:dyDescent="0.25">
      <c r="A103" s="77"/>
      <c r="B103" s="14" t="s">
        <v>35</v>
      </c>
      <c r="C103" s="35" t="s">
        <v>10</v>
      </c>
      <c r="D103" s="33">
        <v>7</v>
      </c>
      <c r="E103" s="33">
        <v>13</v>
      </c>
      <c r="F103" s="14"/>
      <c r="G103" s="14"/>
      <c r="H103" s="15"/>
      <c r="I103" s="15"/>
      <c r="J103" s="15"/>
      <c r="K103" s="32"/>
      <c r="L103" s="32"/>
      <c r="M103" s="56"/>
      <c r="N103" s="20"/>
      <c r="O103" s="57"/>
    </row>
    <row r="104" spans="1:15" ht="15.75" x14ac:dyDescent="0.25">
      <c r="A104" s="77"/>
      <c r="B104" s="14" t="s">
        <v>46</v>
      </c>
      <c r="C104" s="35" t="s">
        <v>10</v>
      </c>
      <c r="D104" s="33">
        <v>18</v>
      </c>
      <c r="E104" s="33">
        <v>33</v>
      </c>
      <c r="F104" s="14"/>
      <c r="G104" s="14"/>
      <c r="H104" s="15"/>
      <c r="I104" s="15"/>
      <c r="J104" s="15"/>
      <c r="K104" s="32"/>
      <c r="L104" s="32"/>
      <c r="M104" s="56"/>
      <c r="N104" s="20"/>
      <c r="O104" s="57"/>
    </row>
    <row r="105" spans="1:15" ht="15.75" x14ac:dyDescent="0.25">
      <c r="A105" s="78"/>
      <c r="B105" s="14" t="s">
        <v>47</v>
      </c>
      <c r="C105" s="35" t="s">
        <v>10</v>
      </c>
      <c r="D105" s="33">
        <v>35</v>
      </c>
      <c r="E105" s="33">
        <v>64</v>
      </c>
      <c r="F105" s="14"/>
      <c r="G105" s="14"/>
      <c r="H105" s="15"/>
      <c r="I105" s="15"/>
      <c r="J105" s="15"/>
      <c r="K105" s="32"/>
      <c r="L105" s="32"/>
      <c r="M105" s="56"/>
      <c r="N105" s="20"/>
      <c r="O105" s="57"/>
    </row>
    <row r="106" spans="1:15" ht="15.75" x14ac:dyDescent="0.25">
      <c r="A106" s="39"/>
      <c r="B106" s="40"/>
      <c r="C106" s="7" t="s">
        <v>11</v>
      </c>
      <c r="D106" s="8">
        <f>SUM(D89:D105)</f>
        <v>296</v>
      </c>
      <c r="E106" s="8">
        <f>SUM(E89:E105)</f>
        <v>268</v>
      </c>
      <c r="F106" s="9"/>
      <c r="G106" s="9"/>
      <c r="H106" s="9"/>
      <c r="I106" s="52"/>
      <c r="J106" s="10">
        <f t="shared" ref="J106:O106" si="9">SUM(J89:J105)</f>
        <v>0</v>
      </c>
      <c r="K106" s="10">
        <f t="shared" si="9"/>
        <v>0</v>
      </c>
      <c r="L106" s="10">
        <f t="shared" si="9"/>
        <v>0</v>
      </c>
      <c r="M106" s="10">
        <f t="shared" si="9"/>
        <v>0</v>
      </c>
      <c r="N106" s="10">
        <f t="shared" si="9"/>
        <v>0</v>
      </c>
      <c r="O106" s="10">
        <f t="shared" si="9"/>
        <v>0</v>
      </c>
    </row>
    <row r="107" spans="1:15" ht="15.75" x14ac:dyDescent="0.25">
      <c r="A107" s="38" t="s">
        <v>50</v>
      </c>
      <c r="B107" s="16" t="s">
        <v>26</v>
      </c>
      <c r="C107" s="35" t="s">
        <v>10</v>
      </c>
      <c r="D107" s="4">
        <v>11</v>
      </c>
      <c r="E107" s="5">
        <v>20</v>
      </c>
      <c r="F107" s="14"/>
      <c r="G107" s="14"/>
      <c r="H107" s="15"/>
      <c r="I107" s="32"/>
      <c r="J107" s="32"/>
      <c r="K107" s="32"/>
      <c r="L107" s="15"/>
      <c r="M107" s="20"/>
      <c r="N107" s="20"/>
      <c r="O107" s="57"/>
    </row>
    <row r="108" spans="1:15" ht="15.75" x14ac:dyDescent="0.25">
      <c r="A108" s="36"/>
      <c r="B108" s="37"/>
      <c r="C108" s="7" t="s">
        <v>11</v>
      </c>
      <c r="D108" s="8">
        <f>SUM(D107:D107)</f>
        <v>11</v>
      </c>
      <c r="E108" s="8">
        <f>SUM(E107:E107)</f>
        <v>20</v>
      </c>
      <c r="F108" s="9"/>
      <c r="G108" s="9"/>
      <c r="H108" s="9"/>
      <c r="I108" s="52"/>
      <c r="J108" s="10">
        <f>SUM(J107:J107)</f>
        <v>0</v>
      </c>
      <c r="K108" s="10">
        <f t="shared" ref="K108:O108" si="10">SUM(K107:K107)</f>
        <v>0</v>
      </c>
      <c r="L108" s="10">
        <f t="shared" si="10"/>
        <v>0</v>
      </c>
      <c r="M108" s="10">
        <f t="shared" si="10"/>
        <v>0</v>
      </c>
      <c r="N108" s="10">
        <f t="shared" si="10"/>
        <v>0</v>
      </c>
      <c r="O108" s="10">
        <f t="shared" si="10"/>
        <v>0</v>
      </c>
    </row>
    <row r="109" spans="1:15" ht="15.75" x14ac:dyDescent="0.25">
      <c r="A109" s="76" t="s">
        <v>51</v>
      </c>
      <c r="B109" s="49" t="s">
        <v>26</v>
      </c>
      <c r="C109" s="35" t="s">
        <v>33</v>
      </c>
      <c r="D109" s="33">
        <v>10</v>
      </c>
      <c r="E109" s="33"/>
      <c r="F109" s="15"/>
      <c r="G109" s="15"/>
      <c r="H109" s="15"/>
      <c r="I109" s="20"/>
      <c r="J109" s="20"/>
      <c r="K109" s="20"/>
      <c r="L109" s="15"/>
      <c r="M109" s="20"/>
      <c r="N109" s="20"/>
      <c r="O109" s="57"/>
    </row>
    <row r="110" spans="1:15" ht="15.75" x14ac:dyDescent="0.25">
      <c r="A110" s="77"/>
      <c r="B110" s="49" t="s">
        <v>26</v>
      </c>
      <c r="C110" s="35" t="s">
        <v>12</v>
      </c>
      <c r="D110" s="33">
        <v>58</v>
      </c>
      <c r="E110" s="33"/>
      <c r="F110" s="15"/>
      <c r="G110" s="15"/>
      <c r="H110" s="15"/>
      <c r="I110" s="20"/>
      <c r="J110" s="20"/>
      <c r="K110" s="20"/>
      <c r="L110" s="15"/>
      <c r="M110" s="20"/>
      <c r="N110" s="20"/>
      <c r="O110" s="57"/>
    </row>
    <row r="111" spans="1:15" ht="15.75" x14ac:dyDescent="0.25">
      <c r="A111" s="77"/>
      <c r="B111" s="49" t="s">
        <v>26</v>
      </c>
      <c r="C111" s="35" t="s">
        <v>13</v>
      </c>
      <c r="D111" s="33">
        <v>12</v>
      </c>
      <c r="E111" s="33">
        <v>20</v>
      </c>
      <c r="F111" s="15"/>
      <c r="G111" s="15"/>
      <c r="H111" s="15"/>
      <c r="I111" s="20"/>
      <c r="J111" s="20"/>
      <c r="K111" s="20"/>
      <c r="L111" s="15"/>
      <c r="M111" s="20"/>
      <c r="N111" s="20"/>
      <c r="O111" s="57"/>
    </row>
    <row r="112" spans="1:15" ht="15.75" x14ac:dyDescent="0.25">
      <c r="A112" s="77"/>
      <c r="B112" s="49" t="s">
        <v>26</v>
      </c>
      <c r="C112" s="42" t="s">
        <v>40</v>
      </c>
      <c r="D112" s="33">
        <v>40</v>
      </c>
      <c r="E112" s="33">
        <v>67</v>
      </c>
      <c r="F112" s="15"/>
      <c r="G112" s="15"/>
      <c r="H112" s="15"/>
      <c r="I112" s="20"/>
      <c r="J112" s="20"/>
      <c r="K112" s="20"/>
      <c r="L112" s="15"/>
      <c r="M112" s="20"/>
      <c r="N112" s="20"/>
      <c r="O112" s="57"/>
    </row>
    <row r="113" spans="1:15" ht="15.75" x14ac:dyDescent="0.25">
      <c r="A113" s="77"/>
      <c r="B113" s="49" t="s">
        <v>26</v>
      </c>
      <c r="C113" s="35" t="s">
        <v>45</v>
      </c>
      <c r="D113" s="33">
        <v>6</v>
      </c>
      <c r="E113" s="33"/>
      <c r="F113" s="15"/>
      <c r="G113" s="15"/>
      <c r="H113" s="15"/>
      <c r="I113" s="20"/>
      <c r="J113" s="20"/>
      <c r="K113" s="20"/>
      <c r="L113" s="15"/>
      <c r="M113" s="20"/>
      <c r="N113" s="20"/>
      <c r="O113" s="57"/>
    </row>
    <row r="114" spans="1:15" ht="15.75" x14ac:dyDescent="0.25">
      <c r="A114" s="77"/>
      <c r="B114" s="49" t="s">
        <v>26</v>
      </c>
      <c r="C114" s="35" t="s">
        <v>10</v>
      </c>
      <c r="D114" s="34">
        <v>50</v>
      </c>
      <c r="E114" s="34">
        <v>91</v>
      </c>
      <c r="F114" s="15"/>
      <c r="G114" s="15"/>
      <c r="H114" s="15"/>
      <c r="I114" s="20"/>
      <c r="J114" s="20"/>
      <c r="K114" s="20"/>
      <c r="L114" s="15"/>
      <c r="M114" s="20"/>
      <c r="N114" s="20"/>
      <c r="O114" s="57"/>
    </row>
    <row r="115" spans="1:15" ht="15.75" x14ac:dyDescent="0.25">
      <c r="A115" s="77"/>
      <c r="B115" s="49" t="s">
        <v>28</v>
      </c>
      <c r="C115" s="35" t="s">
        <v>10</v>
      </c>
      <c r="D115" s="34">
        <v>8</v>
      </c>
      <c r="E115" s="34">
        <v>15</v>
      </c>
      <c r="F115" s="15"/>
      <c r="G115" s="15"/>
      <c r="H115" s="15"/>
      <c r="I115" s="32"/>
      <c r="J115" s="32"/>
      <c r="K115" s="32"/>
      <c r="L115" s="15"/>
      <c r="M115" s="20"/>
      <c r="N115" s="20"/>
      <c r="O115" s="57"/>
    </row>
    <row r="116" spans="1:15" ht="15.75" x14ac:dyDescent="0.25">
      <c r="A116" s="36"/>
      <c r="B116" s="7"/>
      <c r="C116" s="7" t="s">
        <v>11</v>
      </c>
      <c r="D116" s="8">
        <f>SUM(D109:D115)</f>
        <v>184</v>
      </c>
      <c r="E116" s="8">
        <f>SUM(E109:E115)</f>
        <v>193</v>
      </c>
      <c r="F116" s="9"/>
      <c r="G116" s="9"/>
      <c r="H116" s="9"/>
      <c r="I116" s="52"/>
      <c r="J116" s="10">
        <f>SUM(J109:J115)</f>
        <v>0</v>
      </c>
      <c r="K116" s="10">
        <f t="shared" ref="K116:O116" si="11">SUM(K109:K115)</f>
        <v>0</v>
      </c>
      <c r="L116" s="10">
        <f t="shared" si="11"/>
        <v>0</v>
      </c>
      <c r="M116" s="10">
        <f t="shared" si="11"/>
        <v>0</v>
      </c>
      <c r="N116" s="10">
        <f t="shared" si="11"/>
        <v>0</v>
      </c>
      <c r="O116" s="10">
        <f t="shared" si="11"/>
        <v>0</v>
      </c>
    </row>
    <row r="117" spans="1:15" ht="15.75" x14ac:dyDescent="0.25">
      <c r="A117" s="76" t="s">
        <v>52</v>
      </c>
      <c r="B117" s="49" t="s">
        <v>26</v>
      </c>
      <c r="C117" s="35" t="s">
        <v>12</v>
      </c>
      <c r="D117" s="34">
        <v>8</v>
      </c>
      <c r="E117" s="34"/>
      <c r="F117" s="15"/>
      <c r="G117" s="15"/>
      <c r="H117" s="14"/>
      <c r="I117" s="55"/>
      <c r="J117" s="20"/>
      <c r="K117" s="56"/>
      <c r="L117" s="32"/>
      <c r="M117" s="56"/>
      <c r="N117" s="20"/>
      <c r="O117" s="57"/>
    </row>
    <row r="118" spans="1:15" ht="15.75" x14ac:dyDescent="0.25">
      <c r="A118" s="77"/>
      <c r="B118" s="49" t="s">
        <v>26</v>
      </c>
      <c r="C118" s="35" t="s">
        <v>13</v>
      </c>
      <c r="D118" s="34">
        <v>3</v>
      </c>
      <c r="E118" s="34">
        <v>5</v>
      </c>
      <c r="F118" s="14"/>
      <c r="G118" s="14"/>
      <c r="H118" s="15"/>
      <c r="I118" s="20"/>
      <c r="J118" s="20"/>
      <c r="K118" s="20"/>
      <c r="L118" s="15"/>
      <c r="M118" s="20"/>
      <c r="N118" s="20"/>
      <c r="O118" s="57"/>
    </row>
    <row r="119" spans="1:15" ht="15.75" x14ac:dyDescent="0.25">
      <c r="A119" s="77"/>
      <c r="B119" s="49" t="s">
        <v>26</v>
      </c>
      <c r="C119" s="42" t="s">
        <v>40</v>
      </c>
      <c r="D119" s="34">
        <v>20</v>
      </c>
      <c r="E119" s="34">
        <v>33</v>
      </c>
      <c r="F119" s="14"/>
      <c r="G119" s="14"/>
      <c r="H119" s="15"/>
      <c r="I119" s="20"/>
      <c r="J119" s="20"/>
      <c r="K119" s="20"/>
      <c r="L119" s="15"/>
      <c r="M119" s="20"/>
      <c r="N119" s="20"/>
      <c r="O119" s="57"/>
    </row>
    <row r="120" spans="1:15" ht="15.75" x14ac:dyDescent="0.25">
      <c r="A120" s="77"/>
      <c r="B120" s="49" t="s">
        <v>26</v>
      </c>
      <c r="C120" s="35" t="s">
        <v>10</v>
      </c>
      <c r="D120" s="34">
        <v>22</v>
      </c>
      <c r="E120" s="34">
        <v>40</v>
      </c>
      <c r="F120" s="14"/>
      <c r="G120" s="14"/>
      <c r="H120" s="15"/>
      <c r="I120" s="32"/>
      <c r="J120" s="32"/>
      <c r="K120" s="32"/>
      <c r="L120" s="15"/>
      <c r="M120" s="20"/>
      <c r="N120" s="20"/>
      <c r="O120" s="57"/>
    </row>
    <row r="121" spans="1:15" ht="15.75" x14ac:dyDescent="0.25">
      <c r="A121" s="77"/>
      <c r="B121" s="49" t="s">
        <v>28</v>
      </c>
      <c r="C121" s="35" t="s">
        <v>10</v>
      </c>
      <c r="D121" s="34">
        <v>4</v>
      </c>
      <c r="E121" s="34">
        <v>7</v>
      </c>
      <c r="F121" s="14"/>
      <c r="G121" s="14"/>
      <c r="H121" s="15"/>
      <c r="I121" s="32"/>
      <c r="J121" s="32"/>
      <c r="K121" s="32"/>
      <c r="L121" s="15"/>
      <c r="M121" s="20"/>
      <c r="N121" s="20"/>
      <c r="O121" s="57"/>
    </row>
    <row r="122" spans="1:15" ht="15.75" x14ac:dyDescent="0.25">
      <c r="A122" s="39"/>
      <c r="B122" s="50"/>
      <c r="C122" s="7" t="s">
        <v>11</v>
      </c>
      <c r="D122" s="8">
        <f>SUM(D117:D121)</f>
        <v>57</v>
      </c>
      <c r="E122" s="8">
        <f>SUM(E117:E121)</f>
        <v>85</v>
      </c>
      <c r="F122" s="9"/>
      <c r="G122" s="9"/>
      <c r="H122" s="9"/>
      <c r="I122" s="52"/>
      <c r="J122" s="10">
        <f>SUM(J117:J121)</f>
        <v>0</v>
      </c>
      <c r="K122" s="10">
        <f t="shared" ref="K122:O122" si="12">SUM(K117:K121)</f>
        <v>0</v>
      </c>
      <c r="L122" s="10">
        <f t="shared" si="12"/>
        <v>0</v>
      </c>
      <c r="M122" s="10">
        <f t="shared" si="12"/>
        <v>0</v>
      </c>
      <c r="N122" s="10">
        <f t="shared" si="12"/>
        <v>0</v>
      </c>
      <c r="O122" s="10">
        <f t="shared" si="12"/>
        <v>0</v>
      </c>
    </row>
    <row r="123" spans="1:15" ht="15.75" x14ac:dyDescent="0.25">
      <c r="A123" s="76" t="s">
        <v>53</v>
      </c>
      <c r="B123" s="49" t="s">
        <v>26</v>
      </c>
      <c r="C123" s="35" t="s">
        <v>33</v>
      </c>
      <c r="D123" s="33">
        <v>6</v>
      </c>
      <c r="E123" s="33"/>
      <c r="F123" s="15"/>
      <c r="G123" s="15"/>
      <c r="H123" s="15"/>
      <c r="I123" s="20"/>
      <c r="J123" s="20"/>
      <c r="K123" s="20"/>
      <c r="L123" s="15"/>
      <c r="M123" s="20"/>
      <c r="N123" s="20"/>
      <c r="O123" s="57"/>
    </row>
    <row r="124" spans="1:15" ht="15.75" x14ac:dyDescent="0.25">
      <c r="A124" s="77"/>
      <c r="B124" s="49" t="s">
        <v>26</v>
      </c>
      <c r="C124" s="35" t="s">
        <v>12</v>
      </c>
      <c r="D124" s="33">
        <v>112</v>
      </c>
      <c r="E124" s="33"/>
      <c r="F124" s="15"/>
      <c r="G124" s="15"/>
      <c r="H124" s="15"/>
      <c r="I124" s="20"/>
      <c r="J124" s="20"/>
      <c r="K124" s="20"/>
      <c r="L124" s="15"/>
      <c r="M124" s="20"/>
      <c r="N124" s="20"/>
      <c r="O124" s="57"/>
    </row>
    <row r="125" spans="1:15" ht="15.75" x14ac:dyDescent="0.25">
      <c r="A125" s="77"/>
      <c r="B125" s="49" t="s">
        <v>26</v>
      </c>
      <c r="C125" s="35" t="s">
        <v>13</v>
      </c>
      <c r="D125" s="33">
        <v>19</v>
      </c>
      <c r="E125" s="33">
        <v>32</v>
      </c>
      <c r="F125" s="15"/>
      <c r="G125" s="15"/>
      <c r="H125" s="15"/>
      <c r="I125" s="15"/>
      <c r="J125" s="15"/>
      <c r="K125" s="15"/>
      <c r="L125" s="15"/>
      <c r="M125" s="20"/>
      <c r="N125" s="20"/>
      <c r="O125" s="57"/>
    </row>
    <row r="126" spans="1:15" ht="15.75" x14ac:dyDescent="0.25">
      <c r="A126" s="77"/>
      <c r="B126" s="49" t="s">
        <v>26</v>
      </c>
      <c r="C126" s="42" t="s">
        <v>40</v>
      </c>
      <c r="D126" s="33">
        <v>30</v>
      </c>
      <c r="E126" s="33">
        <v>50</v>
      </c>
      <c r="F126" s="15"/>
      <c r="G126" s="15"/>
      <c r="H126" s="15"/>
      <c r="I126" s="15"/>
      <c r="J126" s="15"/>
      <c r="K126" s="15"/>
      <c r="L126" s="15"/>
      <c r="M126" s="20"/>
      <c r="N126" s="20"/>
      <c r="O126" s="57"/>
    </row>
    <row r="127" spans="1:15" ht="15.75" x14ac:dyDescent="0.25">
      <c r="A127" s="77"/>
      <c r="B127" s="49" t="s">
        <v>26</v>
      </c>
      <c r="C127" s="35" t="s">
        <v>45</v>
      </c>
      <c r="D127" s="33">
        <v>10</v>
      </c>
      <c r="E127" s="33"/>
      <c r="F127" s="15"/>
      <c r="G127" s="15"/>
      <c r="H127" s="15"/>
      <c r="I127" s="20"/>
      <c r="J127" s="20"/>
      <c r="K127" s="20"/>
      <c r="L127" s="15"/>
      <c r="M127" s="20"/>
      <c r="N127" s="20"/>
      <c r="O127" s="57"/>
    </row>
    <row r="128" spans="1:15" ht="15.75" x14ac:dyDescent="0.25">
      <c r="A128" s="77"/>
      <c r="B128" s="49" t="s">
        <v>26</v>
      </c>
      <c r="C128" s="35" t="s">
        <v>10</v>
      </c>
      <c r="D128" s="33">
        <v>49</v>
      </c>
      <c r="E128" s="33">
        <v>89</v>
      </c>
      <c r="F128" s="15"/>
      <c r="G128" s="15"/>
      <c r="H128" s="15"/>
      <c r="I128" s="15"/>
      <c r="J128" s="15"/>
      <c r="K128" s="15"/>
      <c r="L128" s="15"/>
      <c r="M128" s="20"/>
      <c r="N128" s="20"/>
      <c r="O128" s="57"/>
    </row>
    <row r="129" spans="1:15" ht="15.75" x14ac:dyDescent="0.25">
      <c r="A129" s="78"/>
      <c r="B129" s="49" t="s">
        <v>28</v>
      </c>
      <c r="C129" s="35" t="s">
        <v>10</v>
      </c>
      <c r="D129" s="33">
        <v>1</v>
      </c>
      <c r="E129" s="33">
        <v>2</v>
      </c>
      <c r="F129" s="15"/>
      <c r="G129" s="15"/>
      <c r="H129" s="15"/>
      <c r="I129" s="15"/>
      <c r="J129" s="15"/>
      <c r="K129" s="15"/>
      <c r="L129" s="15"/>
      <c r="M129" s="20"/>
      <c r="N129" s="20"/>
      <c r="O129" s="57"/>
    </row>
    <row r="130" spans="1:15" ht="15.75" x14ac:dyDescent="0.25">
      <c r="A130" s="39"/>
      <c r="B130" s="40"/>
      <c r="C130" s="7"/>
      <c r="D130" s="8">
        <f>SUM(D123:D129)</f>
        <v>227</v>
      </c>
      <c r="E130" s="8">
        <f>SUM(E123:E129)</f>
        <v>173</v>
      </c>
      <c r="F130" s="9"/>
      <c r="G130" s="9"/>
      <c r="H130" s="9"/>
      <c r="I130" s="52"/>
      <c r="J130" s="10">
        <f>SUM(J123:J129)</f>
        <v>0</v>
      </c>
      <c r="K130" s="10">
        <f t="shared" ref="K130:O130" si="13">SUM(K123:K129)</f>
        <v>0</v>
      </c>
      <c r="L130" s="10">
        <f t="shared" si="13"/>
        <v>0</v>
      </c>
      <c r="M130" s="10">
        <f t="shared" si="13"/>
        <v>0</v>
      </c>
      <c r="N130" s="10">
        <f t="shared" si="13"/>
        <v>0</v>
      </c>
      <c r="O130" s="10">
        <f t="shared" si="13"/>
        <v>0</v>
      </c>
    </row>
    <row r="131" spans="1:15" ht="15.75" x14ac:dyDescent="0.25">
      <c r="A131" s="11"/>
      <c r="B131" s="68" t="s">
        <v>67</v>
      </c>
      <c r="C131" s="69"/>
      <c r="D131" s="12">
        <f>SUM(+D18+D29+D40+D51+D61+D66+D75+D78+D88+D106+D108+D116+D122+D130)</f>
        <v>2120</v>
      </c>
      <c r="E131" s="12">
        <f>SUM(+E18+E29+E40+E51+E61+E66+E75+E78+E88+E106+E108+E116+E122+E130)</f>
        <v>2684</v>
      </c>
      <c r="F131" s="13"/>
      <c r="G131" s="13"/>
      <c r="H131" s="13"/>
      <c r="I131" s="13"/>
      <c r="J131" s="17">
        <f t="shared" ref="J131:O131" si="14">SUM(+J18+J29+J40+J51+J61+J66+J75+J78+J88+J106+J108+J116+J122+J130)</f>
        <v>0</v>
      </c>
      <c r="K131" s="17">
        <f t="shared" si="14"/>
        <v>0</v>
      </c>
      <c r="L131" s="17">
        <f t="shared" si="14"/>
        <v>0</v>
      </c>
      <c r="M131" s="17">
        <f t="shared" si="14"/>
        <v>0</v>
      </c>
      <c r="N131" s="17">
        <f t="shared" si="14"/>
        <v>0</v>
      </c>
      <c r="O131" s="17">
        <f t="shared" si="14"/>
        <v>0</v>
      </c>
    </row>
  </sheetData>
  <mergeCells count="17">
    <mergeCell ref="B131:C131"/>
    <mergeCell ref="A79:A87"/>
    <mergeCell ref="A89:A105"/>
    <mergeCell ref="A109:A115"/>
    <mergeCell ref="A117:A121"/>
    <mergeCell ref="A123:A129"/>
    <mergeCell ref="A41:A50"/>
    <mergeCell ref="A52:A60"/>
    <mergeCell ref="A62:A65"/>
    <mergeCell ref="A67:A74"/>
    <mergeCell ref="A76:A77"/>
    <mergeCell ref="A30:A39"/>
    <mergeCell ref="C2:H2"/>
    <mergeCell ref="C3:H3"/>
    <mergeCell ref="C4:E4"/>
    <mergeCell ref="A6:A17"/>
    <mergeCell ref="A19:A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B11" sqref="B11"/>
    </sheetView>
  </sheetViews>
  <sheetFormatPr defaultRowHeight="15" x14ac:dyDescent="0.25"/>
  <cols>
    <col min="2" max="2" width="34.140625" customWidth="1"/>
  </cols>
  <sheetData>
    <row r="2" spans="2:7" x14ac:dyDescent="0.25">
      <c r="B2" s="79" t="s">
        <v>69</v>
      </c>
      <c r="C2" s="79"/>
      <c r="D2" s="79"/>
      <c r="E2" s="79"/>
      <c r="F2" s="79"/>
      <c r="G2" s="79"/>
    </row>
    <row r="3" spans="2:7" x14ac:dyDescent="0.25">
      <c r="B3" s="79" t="s">
        <v>16</v>
      </c>
      <c r="C3" s="79"/>
      <c r="D3" s="79"/>
      <c r="E3" s="79"/>
      <c r="F3" s="79"/>
      <c r="G3" s="79"/>
    </row>
    <row r="4" spans="2:7" x14ac:dyDescent="0.25">
      <c r="B4" s="21"/>
      <c r="C4" s="21"/>
      <c r="D4" s="21"/>
      <c r="E4" s="21"/>
      <c r="F4" s="21"/>
      <c r="G4" s="22"/>
    </row>
    <row r="5" spans="2:7" x14ac:dyDescent="0.25">
      <c r="B5" s="21"/>
      <c r="C5" s="21"/>
      <c r="D5" s="21"/>
      <c r="E5" s="21"/>
      <c r="F5" s="21"/>
      <c r="G5" s="22"/>
    </row>
    <row r="6" spans="2:7" x14ac:dyDescent="0.25">
      <c r="B6" s="79" t="s">
        <v>17</v>
      </c>
      <c r="C6" s="79"/>
      <c r="D6" s="79"/>
      <c r="E6" s="79"/>
      <c r="F6" s="79"/>
      <c r="G6" s="79"/>
    </row>
    <row r="7" spans="2:7" ht="15.75" thickBot="1" x14ac:dyDescent="0.3">
      <c r="B7" s="22"/>
      <c r="C7" s="22"/>
      <c r="D7" s="22"/>
      <c r="E7" s="22"/>
      <c r="F7" s="22"/>
      <c r="G7" s="22"/>
    </row>
    <row r="8" spans="2:7" x14ac:dyDescent="0.25">
      <c r="B8" s="80" t="s">
        <v>70</v>
      </c>
      <c r="C8" s="83" t="s">
        <v>27</v>
      </c>
      <c r="D8" s="83"/>
      <c r="E8" s="83"/>
      <c r="F8" s="83"/>
      <c r="G8" s="85" t="s">
        <v>18</v>
      </c>
    </row>
    <row r="9" spans="2:7" x14ac:dyDescent="0.25">
      <c r="B9" s="81"/>
      <c r="C9" s="84"/>
      <c r="D9" s="84"/>
      <c r="E9" s="84"/>
      <c r="F9" s="84"/>
      <c r="G9" s="86"/>
    </row>
    <row r="10" spans="2:7" ht="15.75" thickBot="1" x14ac:dyDescent="0.3">
      <c r="B10" s="82"/>
      <c r="C10" s="23" t="s">
        <v>19</v>
      </c>
      <c r="D10" s="23" t="s">
        <v>20</v>
      </c>
      <c r="E10" s="23" t="s">
        <v>21</v>
      </c>
      <c r="F10" s="23" t="s">
        <v>22</v>
      </c>
      <c r="G10" s="87"/>
    </row>
    <row r="11" spans="2:7" ht="87.75" customHeight="1" x14ac:dyDescent="0.25">
      <c r="B11" s="24" t="s">
        <v>54</v>
      </c>
      <c r="C11" s="25">
        <v>500</v>
      </c>
      <c r="D11" s="25">
        <v>550</v>
      </c>
      <c r="E11" s="25">
        <v>550</v>
      </c>
      <c r="F11" s="25">
        <v>520</v>
      </c>
      <c r="G11" s="26">
        <f>SUM(C11:F11)</f>
        <v>2120</v>
      </c>
    </row>
    <row r="12" spans="2:7" x14ac:dyDescent="0.25">
      <c r="B12" s="27"/>
      <c r="C12" s="28"/>
      <c r="D12" s="28"/>
      <c r="E12" s="28"/>
      <c r="F12" s="28"/>
      <c r="G12" s="26"/>
    </row>
    <row r="13" spans="2:7" x14ac:dyDescent="0.25">
      <c r="B13" s="29" t="s">
        <v>23</v>
      </c>
      <c r="C13" s="27">
        <f>SUM(C11:C12)</f>
        <v>500</v>
      </c>
      <c r="D13" s="27">
        <f>SUM(D11:D12)</f>
        <v>550</v>
      </c>
      <c r="E13" s="27">
        <f>SUM(E11:E12)</f>
        <v>550</v>
      </c>
      <c r="F13" s="27">
        <f>SUM(F11)</f>
        <v>520</v>
      </c>
      <c r="G13" s="27">
        <f>SUM(C13:F13)</f>
        <v>2120</v>
      </c>
    </row>
    <row r="14" spans="2:7" x14ac:dyDescent="0.25">
      <c r="B14" s="22"/>
      <c r="C14" s="22"/>
      <c r="D14" s="22"/>
      <c r="E14" s="22"/>
      <c r="F14" s="22"/>
      <c r="G14" s="22"/>
    </row>
    <row r="17" spans="2:7" ht="15.75" x14ac:dyDescent="0.25">
      <c r="B17" s="30" t="s">
        <v>24</v>
      </c>
      <c r="C17" s="30"/>
      <c r="E17" s="30"/>
      <c r="F17" s="30" t="s">
        <v>25</v>
      </c>
      <c r="G17" s="31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2025-11-06T12:00:27Z</dcterms:modified>
</cp:coreProperties>
</file>