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CFB359FD-35C6-4C79-9B5E-D3AD9DDE84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№1" sheetId="1" r:id="rId1"/>
    <sheet name="Приложение № 2" sheetId="2" r:id="rId2"/>
    <sheet name="Приложение №3" sheetId="3" r:id="rId3"/>
  </sheets>
  <definedNames>
    <definedName name="_xlnm.Print_Area" localSheetId="0">'Приложение №1'!$A$1:$R$25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1" l="1"/>
  <c r="R6" i="1"/>
  <c r="Q6" i="1"/>
  <c r="P6" i="1"/>
  <c r="K60" i="2"/>
  <c r="L60" i="2"/>
  <c r="M60" i="2"/>
  <c r="N60" i="2"/>
  <c r="O60" i="2"/>
  <c r="K59" i="2"/>
  <c r="L59" i="2"/>
  <c r="M59" i="2"/>
  <c r="N59" i="2"/>
  <c r="O59" i="2"/>
  <c r="K41" i="2"/>
  <c r="L41" i="2"/>
  <c r="M41" i="2"/>
  <c r="N41" i="2"/>
  <c r="O41" i="2"/>
  <c r="K33" i="2"/>
  <c r="L33" i="2"/>
  <c r="M33" i="2"/>
  <c r="N33" i="2"/>
  <c r="O33" i="2"/>
  <c r="K24" i="2"/>
  <c r="L24" i="2"/>
  <c r="M24" i="2"/>
  <c r="N24" i="2"/>
  <c r="O24" i="2"/>
  <c r="J24" i="2"/>
  <c r="O49" i="1"/>
  <c r="O6" i="1"/>
  <c r="M58" i="1"/>
  <c r="O58" i="1" s="1"/>
  <c r="M56" i="1"/>
  <c r="O56" i="1" s="1"/>
  <c r="M55" i="1"/>
  <c r="O55" i="1" s="1"/>
  <c r="M49" i="1"/>
  <c r="M48" i="1"/>
  <c r="O48" i="1" s="1"/>
  <c r="M37" i="1"/>
  <c r="O37" i="1" s="1"/>
  <c r="M32" i="1"/>
  <c r="O32" i="1" s="1"/>
  <c r="M23" i="1"/>
  <c r="O23" i="1" s="1"/>
  <c r="M22" i="1"/>
  <c r="O22" i="1" s="1"/>
  <c r="M13" i="1"/>
  <c r="O13" i="1" s="1"/>
  <c r="M14" i="1"/>
  <c r="O14" i="1" s="1"/>
  <c r="M15" i="1"/>
  <c r="O15" i="1" s="1"/>
  <c r="M17" i="1"/>
  <c r="O17" i="1" s="1"/>
  <c r="K54" i="1"/>
  <c r="O54" i="1" s="1"/>
  <c r="K46" i="1"/>
  <c r="O46" i="1" s="1"/>
  <c r="K45" i="1"/>
  <c r="O45" i="1" s="1"/>
  <c r="K44" i="1"/>
  <c r="O44" i="1" s="1"/>
  <c r="K43" i="1"/>
  <c r="O43" i="1" s="1"/>
  <c r="K34" i="1"/>
  <c r="O34" i="1" s="1"/>
  <c r="K25" i="1"/>
  <c r="K6" i="1"/>
  <c r="I58" i="1"/>
  <c r="I57" i="1"/>
  <c r="M57" i="1" s="1"/>
  <c r="O57" i="1" s="1"/>
  <c r="I56" i="1"/>
  <c r="I55" i="1"/>
  <c r="I53" i="1"/>
  <c r="M53" i="1" s="1"/>
  <c r="O53" i="1" s="1"/>
  <c r="I52" i="1"/>
  <c r="M52" i="1" s="1"/>
  <c r="O52" i="1" s="1"/>
  <c r="I51" i="1"/>
  <c r="M51" i="1" s="1"/>
  <c r="O51" i="1" s="1"/>
  <c r="I50" i="1"/>
  <c r="M50" i="1" s="1"/>
  <c r="O50" i="1" s="1"/>
  <c r="I49" i="1"/>
  <c r="I48" i="1"/>
  <c r="I47" i="1"/>
  <c r="M47" i="1" s="1"/>
  <c r="I40" i="1"/>
  <c r="M40" i="1" s="1"/>
  <c r="O40" i="1" s="1"/>
  <c r="I39" i="1"/>
  <c r="M39" i="1" s="1"/>
  <c r="O39" i="1" s="1"/>
  <c r="I38" i="1"/>
  <c r="M38" i="1" s="1"/>
  <c r="O38" i="1" s="1"/>
  <c r="I37" i="1"/>
  <c r="I36" i="1"/>
  <c r="M36" i="1" s="1"/>
  <c r="O36" i="1" s="1"/>
  <c r="I35" i="1"/>
  <c r="M35" i="1" s="1"/>
  <c r="I32" i="1"/>
  <c r="I31" i="1"/>
  <c r="M31" i="1" s="1"/>
  <c r="O31" i="1" s="1"/>
  <c r="I30" i="1"/>
  <c r="M30" i="1" s="1"/>
  <c r="O30" i="1" s="1"/>
  <c r="I29" i="1"/>
  <c r="M29" i="1" s="1"/>
  <c r="O29" i="1" s="1"/>
  <c r="I28" i="1"/>
  <c r="M28" i="1" s="1"/>
  <c r="I23" i="1"/>
  <c r="I22" i="1"/>
  <c r="I21" i="1"/>
  <c r="M21" i="1" s="1"/>
  <c r="O21" i="1" s="1"/>
  <c r="I20" i="1"/>
  <c r="M20" i="1" s="1"/>
  <c r="O20" i="1" s="1"/>
  <c r="I13" i="1"/>
  <c r="I14" i="1"/>
  <c r="I15" i="1"/>
  <c r="I16" i="1"/>
  <c r="M16" i="1" s="1"/>
  <c r="O16" i="1" s="1"/>
  <c r="I17" i="1"/>
  <c r="I12" i="1"/>
  <c r="M12" i="1" s="1"/>
  <c r="G54" i="1"/>
  <c r="G46" i="1"/>
  <c r="G45" i="1"/>
  <c r="G44" i="1"/>
  <c r="G43" i="1"/>
  <c r="G42" i="1"/>
  <c r="K42" i="1" s="1"/>
  <c r="G34" i="1"/>
  <c r="G27" i="1"/>
  <c r="K27" i="1" s="1"/>
  <c r="O27" i="1" s="1"/>
  <c r="G26" i="1"/>
  <c r="K26" i="1" s="1"/>
  <c r="O26" i="1" s="1"/>
  <c r="G25" i="1"/>
  <c r="G19" i="1"/>
  <c r="K19" i="1" s="1"/>
  <c r="O19" i="1" s="1"/>
  <c r="G18" i="1"/>
  <c r="K18" i="1" s="1"/>
  <c r="O18" i="1" s="1"/>
  <c r="G7" i="1"/>
  <c r="K7" i="1" s="1"/>
  <c r="O7" i="1" s="1"/>
  <c r="G8" i="1"/>
  <c r="K8" i="1" s="1"/>
  <c r="O8" i="1" s="1"/>
  <c r="G9" i="1"/>
  <c r="K9" i="1" s="1"/>
  <c r="O9" i="1" s="1"/>
  <c r="G10" i="1"/>
  <c r="K10" i="1" s="1"/>
  <c r="O10" i="1" s="1"/>
  <c r="G11" i="1"/>
  <c r="K11" i="1" s="1"/>
  <c r="O11" i="1" s="1"/>
  <c r="G6" i="1"/>
  <c r="E59" i="2"/>
  <c r="D59" i="2"/>
  <c r="J59" i="2"/>
  <c r="E41" i="2"/>
  <c r="D41" i="2"/>
  <c r="E33" i="2"/>
  <c r="D33" i="2"/>
  <c r="E59" i="1"/>
  <c r="D59" i="1"/>
  <c r="L58" i="1"/>
  <c r="N58" i="1" s="1"/>
  <c r="L57" i="1"/>
  <c r="N57" i="1" s="1"/>
  <c r="L56" i="1"/>
  <c r="N56" i="1" s="1"/>
  <c r="L55" i="1"/>
  <c r="N55" i="1" s="1"/>
  <c r="J54" i="1"/>
  <c r="N54" i="1" s="1"/>
  <c r="L53" i="1"/>
  <c r="N53" i="1" s="1"/>
  <c r="L52" i="1"/>
  <c r="N52" i="1" s="1"/>
  <c r="L51" i="1"/>
  <c r="N51" i="1" s="1"/>
  <c r="L50" i="1"/>
  <c r="N50" i="1" s="1"/>
  <c r="L49" i="1"/>
  <c r="N49" i="1" s="1"/>
  <c r="L48" i="1"/>
  <c r="N48" i="1" s="1"/>
  <c r="L47" i="1"/>
  <c r="J46" i="1"/>
  <c r="N46" i="1" s="1"/>
  <c r="J45" i="1"/>
  <c r="N45" i="1" s="1"/>
  <c r="J44" i="1"/>
  <c r="N44" i="1" s="1"/>
  <c r="J43" i="1"/>
  <c r="N43" i="1" s="1"/>
  <c r="J42" i="1"/>
  <c r="E41" i="1"/>
  <c r="D41" i="1"/>
  <c r="L40" i="1"/>
  <c r="N40" i="1" s="1"/>
  <c r="L39" i="1"/>
  <c r="N39" i="1" s="1"/>
  <c r="L38" i="1"/>
  <c r="N38" i="1" s="1"/>
  <c r="L37" i="1"/>
  <c r="N37" i="1" s="1"/>
  <c r="L36" i="1"/>
  <c r="N36" i="1" s="1"/>
  <c r="L35" i="1"/>
  <c r="N35" i="1" s="1"/>
  <c r="J34" i="1"/>
  <c r="J41" i="1" s="1"/>
  <c r="E33" i="1"/>
  <c r="D33" i="1"/>
  <c r="L32" i="1"/>
  <c r="N32" i="1" s="1"/>
  <c r="L31" i="1"/>
  <c r="N31" i="1" s="1"/>
  <c r="L30" i="1"/>
  <c r="N30" i="1" s="1"/>
  <c r="L29" i="1"/>
  <c r="N29" i="1" s="1"/>
  <c r="L28" i="1"/>
  <c r="N28" i="1" s="1"/>
  <c r="J27" i="1"/>
  <c r="N27" i="1" s="1"/>
  <c r="J26" i="1"/>
  <c r="N26" i="1" s="1"/>
  <c r="J25" i="1"/>
  <c r="L59" i="1" l="1"/>
  <c r="M59" i="1"/>
  <c r="O47" i="1"/>
  <c r="K59" i="1"/>
  <c r="O42" i="1"/>
  <c r="O35" i="1"/>
  <c r="M41" i="1"/>
  <c r="L41" i="1"/>
  <c r="O41" i="1"/>
  <c r="K41" i="1"/>
  <c r="M33" i="1"/>
  <c r="O28" i="1"/>
  <c r="L33" i="1"/>
  <c r="K33" i="1"/>
  <c r="O25" i="1"/>
  <c r="O33" i="1" s="1"/>
  <c r="M24" i="1"/>
  <c r="O12" i="1"/>
  <c r="O24" i="1" s="1"/>
  <c r="K24" i="1"/>
  <c r="J33" i="1"/>
  <c r="J59" i="1"/>
  <c r="N42" i="1"/>
  <c r="N34" i="1"/>
  <c r="N41" i="1" s="1"/>
  <c r="J41" i="2"/>
  <c r="J33" i="2"/>
  <c r="N47" i="1"/>
  <c r="N25" i="1"/>
  <c r="N33" i="1" s="1"/>
  <c r="N59" i="1" l="1"/>
  <c r="O59" i="1"/>
  <c r="O60" i="1" s="1"/>
  <c r="K60" i="1"/>
  <c r="M60" i="1"/>
  <c r="L23" i="1"/>
  <c r="N23" i="1" s="1"/>
  <c r="L22" i="1"/>
  <c r="N22" i="1" s="1"/>
  <c r="L21" i="1"/>
  <c r="N21" i="1" s="1"/>
  <c r="L20" i="1"/>
  <c r="N20" i="1" s="1"/>
  <c r="L13" i="1"/>
  <c r="N13" i="1" s="1"/>
  <c r="L14" i="1"/>
  <c r="N14" i="1" s="1"/>
  <c r="L15" i="1"/>
  <c r="N15" i="1" s="1"/>
  <c r="L16" i="1"/>
  <c r="N16" i="1" s="1"/>
  <c r="L17" i="1"/>
  <c r="N17" i="1" s="1"/>
  <c r="L12" i="1"/>
  <c r="J19" i="1"/>
  <c r="N19" i="1" s="1"/>
  <c r="J18" i="1"/>
  <c r="N18" i="1" s="1"/>
  <c r="J7" i="1"/>
  <c r="N7" i="1" s="1"/>
  <c r="J8" i="1"/>
  <c r="N8" i="1" s="1"/>
  <c r="J9" i="1"/>
  <c r="N9" i="1" s="1"/>
  <c r="J10" i="1"/>
  <c r="N10" i="1" s="1"/>
  <c r="J11" i="1"/>
  <c r="N11" i="1" s="1"/>
  <c r="J6" i="1"/>
  <c r="N6" i="1" s="1"/>
  <c r="N12" i="1" l="1"/>
  <c r="L24" i="1"/>
  <c r="L60" i="1" s="1"/>
  <c r="N24" i="1"/>
  <c r="N60" i="1" s="1"/>
  <c r="J60" i="2"/>
  <c r="E24" i="2"/>
  <c r="E60" i="2" s="1"/>
  <c r="D24" i="2"/>
  <c r="D60" i="2" s="1"/>
  <c r="E24" i="1"/>
  <c r="E60" i="1" s="1"/>
  <c r="D24" i="1"/>
  <c r="D60" i="1" s="1"/>
  <c r="J24" i="1" l="1"/>
  <c r="J60" i="1" s="1"/>
  <c r="G10" i="3"/>
  <c r="G17" i="3" s="1"/>
  <c r="F17" i="3"/>
  <c r="E17" i="3"/>
  <c r="D17" i="3"/>
  <c r="C17" i="3"/>
</calcChain>
</file>

<file path=xl/sharedStrings.xml><?xml version="1.0" encoding="utf-8"?>
<sst xmlns="http://schemas.openxmlformats.org/spreadsheetml/2006/main" count="267" uniqueCount="71">
  <si>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</si>
  <si>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</si>
  <si>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</si>
  <si>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</si>
  <si>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</si>
  <si>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</si>
  <si>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</si>
  <si>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</si>
  <si>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</si>
  <si>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</si>
  <si>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Всичко за подотдела</t>
  </si>
  <si>
    <t>гбр</t>
  </si>
  <si>
    <t>кл</t>
  </si>
  <si>
    <t>ЗА КУПУВАЧА:</t>
  </si>
  <si>
    <t>ЗА ПРОДАВАЧА: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</si>
  <si>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</si>
  <si>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</si>
  <si>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</si>
  <si>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</si>
  <si>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</si>
  <si>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</si>
  <si>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</si>
  <si>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КУПУВАЧ:………………</t>
  </si>
  <si>
    <t>ПРОДАВАЧ: ………………</t>
  </si>
  <si>
    <t>Достигната цена лв./пл.м3 без ДДС</t>
  </si>
  <si>
    <t>Достигната цена лв./пр.м3 без ДДС</t>
  </si>
  <si>
    <t>Обща достигната цена. лв. без ДДС/ пл.м3</t>
  </si>
  <si>
    <t>Обща  достигната цена. лв. без ДДС/ пр.м3</t>
  </si>
  <si>
    <t>Обща достигната цена. лв. без ДДС</t>
  </si>
  <si>
    <t>цр</t>
  </si>
  <si>
    <t>ОЗМ</t>
  </si>
  <si>
    <t>Стъпка на наддаване, лв</t>
  </si>
  <si>
    <t>Гаранция за участие, лв 5%</t>
  </si>
  <si>
    <t>Трупи за бичене с Дт.к. 30÷49 см</t>
  </si>
  <si>
    <t xml:space="preserve">бл </t>
  </si>
  <si>
    <t>Трупи за бичене с Дт.к. 18÷29 см</t>
  </si>
  <si>
    <t>бл</t>
  </si>
  <si>
    <t>Технологична дървесина от средна</t>
  </si>
  <si>
    <t>Технологична дървесина от дребна</t>
  </si>
  <si>
    <t xml:space="preserve">Технологична дървесина от дърва </t>
  </si>
  <si>
    <t>Дърва за горене</t>
  </si>
  <si>
    <t>263-г</t>
  </si>
  <si>
    <r>
      <t>тримесечие - 20</t>
    </r>
    <r>
      <rPr>
        <b/>
        <sz val="11"/>
        <color rgb="FFFF0000"/>
        <rFont val="Cambria"/>
        <family val="1"/>
        <charset val="204"/>
        <scheme val="major"/>
      </rPr>
      <t>26</t>
    </r>
    <r>
      <rPr>
        <b/>
        <sz val="11"/>
        <color theme="1"/>
        <rFont val="Cambria"/>
        <family val="1"/>
        <charset val="204"/>
        <scheme val="major"/>
      </rPr>
      <t xml:space="preserve"> г., пл.куб.м.</t>
    </r>
  </si>
  <si>
    <t>308-а</t>
  </si>
  <si>
    <t>Трупи за бичене 30-49 см.</t>
  </si>
  <si>
    <t>Трупи за бичене 18-29 см.</t>
  </si>
  <si>
    <t>Средна технологична дървесина</t>
  </si>
  <si>
    <t>Дърва за огрев</t>
  </si>
  <si>
    <t>308-г</t>
  </si>
  <si>
    <t>Дърва-технологична дървесина</t>
  </si>
  <si>
    <t>кгбр</t>
  </si>
  <si>
    <t>308-м</t>
  </si>
  <si>
    <t>срлп</t>
  </si>
  <si>
    <t>263-г; 308-а; 308-г; 308-м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</si>
  <si>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</si>
  <si>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</si>
  <si>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</si>
  <si>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</si>
  <si>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</si>
  <si>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евро 5%</t>
  </si>
  <si>
    <t>Стъпка на наддаване, евро</t>
  </si>
  <si>
    <t>Достигната цена евро /пл.м3 без ДДС</t>
  </si>
  <si>
    <t>Достигната цена евро/пр.м3 без ДДС</t>
  </si>
  <si>
    <t>Обща достигната цена евро без ДДС/ пл.м3</t>
  </si>
  <si>
    <t>Обща  достигната цена евро без ДДС/ пр.м3</t>
  </si>
  <si>
    <t>Обща достигната цена евро без ДДС</t>
  </si>
  <si>
    <t>ПРИЛОЖЕНИЕ № 1 ЗА ОБЕКТ 2-1-26</t>
  </si>
  <si>
    <t xml:space="preserve">Всичко  за Обект 2-1-26 </t>
  </si>
  <si>
    <t xml:space="preserve">ПРИЛОЖЕНИЕ № 2 ЗА ОБЕКТ 2-1-26 </t>
  </si>
  <si>
    <t xml:space="preserve">ПРИЛОЖЕНИЕ № 3 ЗА ОБЕКТ №2-1-26 </t>
  </si>
  <si>
    <t>Обект №2-1-26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</si>
</sst>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color rgb="FFFF0000"/>
      <name val="Cambria"/>
      <family val="1"/>
      <charset val="204"/>
      <scheme val="major"/>
    </font>
    <font>
      <b/>
      <sz val="12"/>
      <color theme="1"/>
      <name val="Cambria"/>
      <family val="1"/>
      <charset val="204"/>
      <scheme val="major"/>
    </font>
    <font>
      <b/>
      <sz val="12"/>
      <color rgb="FF000000"/>
      <name val="Cambria"/>
      <family val="1"/>
      <charset val="204"/>
      <scheme val="maj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2" fontId="3" fillId="0" borderId="4" xfId="1" applyNumberFormat="1" applyFont="1" applyBorder="1"/>
    <xf numFmtId="2" fontId="3" fillId="0" borderId="6" xfId="1" applyNumberFormat="1" applyFont="1" applyBorder="1"/>
    <xf numFmtId="0" fontId="3" fillId="3" borderId="7" xfId="1" applyFont="1" applyFill="1" applyBorder="1" applyAlignment="1">
      <alignment vertical="center" wrapText="1"/>
    </xf>
    <xf numFmtId="0" fontId="3" fillId="3" borderId="8" xfId="1" applyFont="1" applyFill="1" applyBorder="1" applyAlignment="1">
      <alignment vertical="top"/>
    </xf>
    <xf numFmtId="0" fontId="4" fillId="3" borderId="6" xfId="1" applyFont="1" applyFill="1" applyBorder="1"/>
    <xf numFmtId="1" fontId="4" fillId="3" borderId="6" xfId="1" applyNumberFormat="1" applyFont="1" applyFill="1" applyBorder="1"/>
    <xf numFmtId="0" fontId="3" fillId="3" borderId="4" xfId="1" applyFont="1" applyFill="1" applyBorder="1"/>
    <xf numFmtId="2" fontId="4" fillId="3" borderId="6" xfId="1" applyNumberFormat="1" applyFont="1" applyFill="1" applyBorder="1"/>
    <xf numFmtId="0" fontId="5" fillId="4" borderId="9" xfId="0" applyFont="1" applyFill="1" applyBorder="1"/>
    <xf numFmtId="1" fontId="4" fillId="4" borderId="4" xfId="1" applyNumberFormat="1" applyFont="1" applyFill="1" applyBorder="1" applyAlignment="1">
      <alignment vertical="top"/>
    </xf>
    <xf numFmtId="0" fontId="5" fillId="4" borderId="4" xfId="0" applyFont="1" applyFill="1" applyBorder="1"/>
    <xf numFmtId="2" fontId="4" fillId="4" borderId="4" xfId="1" applyNumberFormat="1" applyFont="1" applyFill="1" applyBorder="1" applyAlignment="1">
      <alignment vertical="top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4" xfId="0" applyFont="1" applyBorder="1"/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/>
    <xf numFmtId="0" fontId="13" fillId="0" borderId="0" xfId="0" applyFont="1"/>
    <xf numFmtId="0" fontId="7" fillId="0" borderId="4" xfId="0" applyFont="1" applyBorder="1" applyAlignment="1">
      <alignment horizontal="center" vertical="center" wrapText="1"/>
    </xf>
    <xf numFmtId="3" fontId="8" fillId="0" borderId="4" xfId="0" applyNumberFormat="1" applyFont="1" applyBorder="1" applyAlignment="1">
      <alignment horizontal="center" vertical="center"/>
    </xf>
    <xf numFmtId="3" fontId="7" fillId="0" borderId="4" xfId="0" applyNumberFormat="1" applyFont="1" applyBorder="1" applyAlignment="1">
      <alignment horizontal="center" vertical="center"/>
    </xf>
    <xf numFmtId="0" fontId="2" fillId="0" borderId="0" xfId="0" applyFont="1"/>
    <xf numFmtId="0" fontId="3" fillId="5" borderId="4" xfId="1" applyFont="1" applyFill="1" applyBorder="1"/>
    <xf numFmtId="1" fontId="3" fillId="0" borderId="4" xfId="1" applyNumberFormat="1" applyFont="1" applyBorder="1" applyAlignment="1">
      <alignment horizontal="left" vertical="center"/>
    </xf>
    <xf numFmtId="0" fontId="15" fillId="0" borderId="4" xfId="1" applyFont="1" applyBorder="1" applyAlignment="1">
      <alignment vertical="center"/>
    </xf>
    <xf numFmtId="0" fontId="15" fillId="0" borderId="6" xfId="1" applyFont="1" applyBorder="1" applyAlignment="1">
      <alignment vertical="center"/>
    </xf>
    <xf numFmtId="0" fontId="3" fillId="3" borderId="11" xfId="1" applyFont="1" applyFill="1" applyBorder="1" applyAlignment="1">
      <alignment vertical="center" wrapText="1"/>
    </xf>
    <xf numFmtId="0" fontId="17" fillId="0" borderId="4" xfId="0" applyFont="1" applyBorder="1"/>
    <xf numFmtId="0" fontId="17" fillId="0" borderId="6" xfId="0" applyFont="1" applyBorder="1" applyAlignment="1">
      <alignment wrapText="1"/>
    </xf>
    <xf numFmtId="0" fontId="3" fillId="0" borderId="12" xfId="1" applyFont="1" applyBorder="1" applyAlignment="1">
      <alignment vertical="top"/>
    </xf>
    <xf numFmtId="1" fontId="3" fillId="0" borderId="12" xfId="1" applyNumberFormat="1" applyFont="1" applyBorder="1" applyAlignment="1">
      <alignment vertical="top"/>
    </xf>
    <xf numFmtId="2" fontId="3" fillId="0" borderId="7" xfId="1" applyNumberFormat="1" applyFont="1" applyBorder="1"/>
    <xf numFmtId="0" fontId="3" fillId="0" borderId="6" xfId="1" applyFont="1" applyBorder="1" applyAlignment="1">
      <alignment vertical="top"/>
    </xf>
    <xf numFmtId="1" fontId="3" fillId="0" borderId="6" xfId="1" applyNumberFormat="1" applyFont="1" applyBorder="1" applyAlignment="1">
      <alignment vertical="top"/>
    </xf>
    <xf numFmtId="1" fontId="3" fillId="0" borderId="4" xfId="1" applyNumberFormat="1" applyFont="1" applyBorder="1" applyAlignment="1">
      <alignment vertical="top"/>
    </xf>
    <xf numFmtId="0" fontId="3" fillId="0" borderId="4" xfId="1" applyFont="1" applyBorder="1"/>
    <xf numFmtId="0" fontId="3" fillId="3" borderId="4" xfId="1" applyFont="1" applyFill="1" applyBorder="1" applyAlignment="1">
      <alignment vertical="center" wrapText="1"/>
    </xf>
    <xf numFmtId="0" fontId="3" fillId="3" borderId="4" xfId="1" applyFont="1" applyFill="1" applyBorder="1" applyAlignment="1">
      <alignment vertical="top"/>
    </xf>
    <xf numFmtId="1" fontId="3" fillId="0" borderId="4" xfId="1" applyNumberFormat="1" applyFont="1" applyBorder="1"/>
    <xf numFmtId="1" fontId="3" fillId="0" borderId="6" xfId="1" applyNumberFormat="1" applyFont="1" applyBorder="1"/>
    <xf numFmtId="0" fontId="3" fillId="0" borderId="4" xfId="1" applyFont="1" applyBorder="1" applyAlignment="1">
      <alignment vertical="top"/>
    </xf>
    <xf numFmtId="0" fontId="17" fillId="0" borderId="4" xfId="0" applyFont="1" applyBorder="1" applyAlignment="1">
      <alignment wrapText="1"/>
    </xf>
    <xf numFmtId="0" fontId="2" fillId="2" borderId="0" xfId="1" applyFont="1" applyFill="1" applyAlignment="1">
      <alignment horizontal="center" vertical="center" wrapText="1"/>
    </xf>
    <xf numFmtId="0" fontId="3" fillId="3" borderId="6" xfId="1" applyFont="1" applyFill="1" applyBorder="1"/>
    <xf numFmtId="2" fontId="3" fillId="0" borderId="12" xfId="1" applyNumberFormat="1" applyFont="1" applyBorder="1"/>
    <xf numFmtId="0" fontId="0" fillId="0" borderId="4" xfId="0" applyBorder="1"/>
    <xf numFmtId="1" fontId="14" fillId="0" borderId="4" xfId="0" applyNumberFormat="1" applyFont="1" applyBorder="1" applyAlignment="1">
      <alignment horizontal="center" vertical="center"/>
    </xf>
    <xf numFmtId="2" fontId="14" fillId="0" borderId="4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4" borderId="8" xfId="1" applyFont="1" applyFill="1" applyBorder="1" applyAlignment="1">
      <alignment horizontal="center" vertical="center"/>
    </xf>
    <xf numFmtId="0" fontId="4" fillId="4" borderId="6" xfId="1" applyFont="1" applyFill="1" applyBorder="1" applyAlignment="1">
      <alignment horizontal="center" vertical="center"/>
    </xf>
    <xf numFmtId="0" fontId="4" fillId="0" borderId="13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2" fontId="14" fillId="0" borderId="10" xfId="0" applyNumberFormat="1" applyFont="1" applyBorder="1" applyAlignment="1">
      <alignment horizontal="center" vertical="center"/>
    </xf>
    <xf numFmtId="2" fontId="14" fillId="0" borderId="5" xfId="0" applyNumberFormat="1" applyFont="1" applyBorder="1" applyAlignment="1">
      <alignment horizontal="center" vertical="center"/>
    </xf>
    <xf numFmtId="2" fontId="14" fillId="0" borderId="7" xfId="0" applyNumberFormat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0"/>
  <sheetViews>
    <sheetView tabSelected="1" topLeftCell="A26" zoomScaleNormal="100" zoomScaleSheetLayoutView="96" workbookViewId="0">
      <selection activeCell="S60" sqref="S60"/>
    </sheetView>
  </sheetViews>
  <sheetFormatPr defaultRowHeight="15" x14ac:dyDescent="0.25"/>
  <cols>
    <col min="1" max="1" width="10.85546875" customWidth="1"/>
    <col min="2" max="2" width="9.57031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1.42578125" customWidth="1"/>
    <col min="8" max="8" width="10" customWidth="1"/>
    <col min="9" max="9" width="11.85546875" customWidth="1"/>
    <col min="10" max="11" width="10.5703125" customWidth="1"/>
    <col min="12" max="13" width="11.28515625" customWidth="1"/>
    <col min="14" max="15" width="12" customWidth="1"/>
    <col min="16" max="17" width="16.5703125" customWidth="1"/>
    <col min="18" max="19" width="14.140625" customWidth="1"/>
  </cols>
  <sheetData>
    <row r="1" spans="1:19" ht="15.75" thickBot="1" x14ac:dyDescent="0.3"/>
    <row r="2" spans="1:19" ht="16.149999999999999" customHeight="1" thickBot="1" x14ac:dyDescent="0.3">
      <c r="C2" s="65" t="s">
        <v>66</v>
      </c>
      <c r="D2" s="66"/>
      <c r="E2" s="66"/>
      <c r="F2" s="66"/>
      <c r="G2" s="66"/>
      <c r="H2" s="67"/>
      <c r="I2" s="50"/>
    </row>
    <row r="3" spans="1:19" ht="16.5" thickBot="1" x14ac:dyDescent="0.3">
      <c r="C3" s="65"/>
      <c r="D3" s="66"/>
      <c r="E3" s="66"/>
      <c r="F3" s="66"/>
      <c r="G3" s="66"/>
      <c r="H3" s="67"/>
      <c r="I3" s="50"/>
    </row>
    <row r="4" spans="1:19" ht="15.75" x14ac:dyDescent="0.25">
      <c r="A4" s="1"/>
      <c r="B4" s="1"/>
      <c r="C4" s="68"/>
      <c r="D4" s="68"/>
      <c r="E4" s="68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9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54</v>
      </c>
      <c r="H5" s="2" t="s">
        <v>6</v>
      </c>
      <c r="I5" s="2" t="s">
        <v>55</v>
      </c>
      <c r="J5" s="2" t="s">
        <v>7</v>
      </c>
      <c r="K5" s="2" t="s">
        <v>56</v>
      </c>
      <c r="L5" s="2" t="s">
        <v>8</v>
      </c>
      <c r="M5" s="2" t="s">
        <v>57</v>
      </c>
      <c r="N5" s="2" t="s">
        <v>9</v>
      </c>
      <c r="O5" s="2" t="s">
        <v>58</v>
      </c>
      <c r="P5" s="2" t="s">
        <v>32</v>
      </c>
      <c r="Q5" s="2" t="s">
        <v>59</v>
      </c>
      <c r="R5" s="2" t="s">
        <v>31</v>
      </c>
      <c r="S5" s="2" t="s">
        <v>60</v>
      </c>
    </row>
    <row r="6" spans="1:19" ht="18" customHeight="1" x14ac:dyDescent="0.25">
      <c r="A6" s="56" t="s">
        <v>41</v>
      </c>
      <c r="B6" s="30" t="s">
        <v>29</v>
      </c>
      <c r="C6" s="31" t="s">
        <v>33</v>
      </c>
      <c r="D6" s="30">
        <v>163</v>
      </c>
      <c r="E6" s="30"/>
      <c r="F6" s="4">
        <v>76</v>
      </c>
      <c r="G6" s="4">
        <f>F6/1.95583</f>
        <v>38.858182970912608</v>
      </c>
      <c r="H6" s="4"/>
      <c r="I6" s="4"/>
      <c r="J6" s="4">
        <f t="shared" ref="J6:J11" si="0">D6*F6</f>
        <v>12388</v>
      </c>
      <c r="K6" s="4">
        <f>D6*G6</f>
        <v>6333.8838242587553</v>
      </c>
      <c r="L6" s="4"/>
      <c r="M6" s="4"/>
      <c r="N6" s="4">
        <f>J6+L6</f>
        <v>12388</v>
      </c>
      <c r="O6" s="4">
        <f>K6+M6</f>
        <v>6333.8838242587553</v>
      </c>
      <c r="P6" s="55">
        <f>N60*0.05</f>
        <v>6205.1500000000005</v>
      </c>
      <c r="Q6" s="62">
        <f>P6/1.95583</f>
        <v>3172.6428166047153</v>
      </c>
      <c r="R6" s="54">
        <f>N60*0.01</f>
        <v>1241.03</v>
      </c>
      <c r="S6" s="54">
        <f>R6/1.95583</f>
        <v>634.52856332094302</v>
      </c>
    </row>
    <row r="7" spans="1:19" ht="18" customHeight="1" x14ac:dyDescent="0.25">
      <c r="A7" s="57"/>
      <c r="B7" s="30" t="s">
        <v>34</v>
      </c>
      <c r="C7" s="31" t="s">
        <v>33</v>
      </c>
      <c r="D7" s="30">
        <v>4</v>
      </c>
      <c r="E7" s="30"/>
      <c r="F7" s="4">
        <v>146</v>
      </c>
      <c r="G7" s="4">
        <f t="shared" ref="G7:G11" si="1">F7/1.95583</f>
        <v>74.648614654647901</v>
      </c>
      <c r="H7" s="4"/>
      <c r="I7" s="4"/>
      <c r="J7" s="4">
        <f t="shared" si="0"/>
        <v>584</v>
      </c>
      <c r="K7" s="4">
        <f t="shared" ref="K7:K11" si="2">D7*G7</f>
        <v>298.5944586185916</v>
      </c>
      <c r="L7" s="4"/>
      <c r="M7" s="4"/>
      <c r="N7" s="4">
        <f t="shared" ref="N7:N23" si="3">J7+L7</f>
        <v>584</v>
      </c>
      <c r="O7" s="4">
        <f t="shared" ref="O7:O58" si="4">K7+M7</f>
        <v>298.5944586185916</v>
      </c>
      <c r="P7" s="55"/>
      <c r="Q7" s="63"/>
      <c r="R7" s="54"/>
      <c r="S7" s="54"/>
    </row>
    <row r="8" spans="1:19" ht="18" customHeight="1" x14ac:dyDescent="0.25">
      <c r="A8" s="57"/>
      <c r="B8" s="30" t="s">
        <v>29</v>
      </c>
      <c r="C8" s="31" t="s">
        <v>35</v>
      </c>
      <c r="D8" s="30">
        <v>381</v>
      </c>
      <c r="E8" s="30"/>
      <c r="F8" s="4">
        <v>71</v>
      </c>
      <c r="G8" s="4">
        <f t="shared" si="1"/>
        <v>36.301723564931514</v>
      </c>
      <c r="H8" s="4"/>
      <c r="I8" s="4"/>
      <c r="J8" s="4">
        <f t="shared" si="0"/>
        <v>27051</v>
      </c>
      <c r="K8" s="4">
        <f t="shared" si="2"/>
        <v>13830.956678238907</v>
      </c>
      <c r="L8" s="4"/>
      <c r="M8" s="4"/>
      <c r="N8" s="4">
        <f t="shared" si="3"/>
        <v>27051</v>
      </c>
      <c r="O8" s="4">
        <f t="shared" si="4"/>
        <v>13830.956678238907</v>
      </c>
      <c r="P8" s="55"/>
      <c r="Q8" s="63"/>
      <c r="R8" s="54"/>
      <c r="S8" s="54"/>
    </row>
    <row r="9" spans="1:19" ht="18" customHeight="1" x14ac:dyDescent="0.25">
      <c r="A9" s="57"/>
      <c r="B9" s="30" t="s">
        <v>36</v>
      </c>
      <c r="C9" s="31" t="s">
        <v>35</v>
      </c>
      <c r="D9" s="30">
        <v>27</v>
      </c>
      <c r="E9" s="30"/>
      <c r="F9" s="4">
        <v>76</v>
      </c>
      <c r="G9" s="4">
        <f t="shared" si="1"/>
        <v>38.858182970912608</v>
      </c>
      <c r="H9" s="4"/>
      <c r="I9" s="4"/>
      <c r="J9" s="4">
        <f t="shared" si="0"/>
        <v>2052</v>
      </c>
      <c r="K9" s="4">
        <f t="shared" si="2"/>
        <v>1049.1709402146405</v>
      </c>
      <c r="L9" s="4"/>
      <c r="M9" s="4"/>
      <c r="N9" s="4">
        <f t="shared" si="3"/>
        <v>2052</v>
      </c>
      <c r="O9" s="4">
        <f t="shared" si="4"/>
        <v>1049.1709402146405</v>
      </c>
      <c r="P9" s="55"/>
      <c r="Q9" s="63"/>
      <c r="R9" s="54"/>
      <c r="S9" s="54"/>
    </row>
    <row r="10" spans="1:19" ht="18" customHeight="1" x14ac:dyDescent="0.25">
      <c r="A10" s="57"/>
      <c r="B10" s="30" t="s">
        <v>11</v>
      </c>
      <c r="C10" s="31" t="s">
        <v>35</v>
      </c>
      <c r="D10" s="30">
        <v>2</v>
      </c>
      <c r="E10" s="30"/>
      <c r="F10" s="4">
        <v>71</v>
      </c>
      <c r="G10" s="4">
        <f t="shared" si="1"/>
        <v>36.301723564931514</v>
      </c>
      <c r="H10" s="4"/>
      <c r="I10" s="4"/>
      <c r="J10" s="4">
        <f t="shared" si="0"/>
        <v>142</v>
      </c>
      <c r="K10" s="4">
        <f t="shared" si="2"/>
        <v>72.603447129863028</v>
      </c>
      <c r="L10" s="4"/>
      <c r="M10" s="4"/>
      <c r="N10" s="4">
        <f t="shared" si="3"/>
        <v>142</v>
      </c>
      <c r="O10" s="4">
        <f t="shared" si="4"/>
        <v>72.603447129863028</v>
      </c>
      <c r="P10" s="55"/>
      <c r="Q10" s="63"/>
      <c r="R10" s="54"/>
      <c r="S10" s="54"/>
    </row>
    <row r="11" spans="1:19" ht="18" customHeight="1" x14ac:dyDescent="0.25">
      <c r="A11" s="57"/>
      <c r="B11" s="30" t="s">
        <v>12</v>
      </c>
      <c r="C11" s="31" t="s">
        <v>35</v>
      </c>
      <c r="D11" s="30">
        <v>3</v>
      </c>
      <c r="E11" s="30"/>
      <c r="F11" s="4">
        <v>71</v>
      </c>
      <c r="G11" s="4">
        <f t="shared" si="1"/>
        <v>36.301723564931514</v>
      </c>
      <c r="H11" s="4"/>
      <c r="I11" s="4"/>
      <c r="J11" s="4">
        <f t="shared" si="0"/>
        <v>213</v>
      </c>
      <c r="K11" s="4">
        <f t="shared" si="2"/>
        <v>108.90517069479455</v>
      </c>
      <c r="L11" s="4"/>
      <c r="M11" s="4"/>
      <c r="N11" s="4">
        <f t="shared" si="3"/>
        <v>213</v>
      </c>
      <c r="O11" s="4">
        <f t="shared" si="4"/>
        <v>108.90517069479455</v>
      </c>
      <c r="P11" s="55"/>
      <c r="Q11" s="63"/>
      <c r="R11" s="54"/>
      <c r="S11" s="54"/>
    </row>
    <row r="12" spans="1:19" ht="18" customHeight="1" x14ac:dyDescent="0.25">
      <c r="A12" s="57"/>
      <c r="B12" s="30" t="s">
        <v>29</v>
      </c>
      <c r="C12" s="32" t="s">
        <v>37</v>
      </c>
      <c r="D12" s="30">
        <v>53</v>
      </c>
      <c r="E12" s="30">
        <v>88</v>
      </c>
      <c r="F12" s="4"/>
      <c r="G12" s="4"/>
      <c r="H12" s="4">
        <v>40</v>
      </c>
      <c r="I12" s="4">
        <f>H12/1.95583</f>
        <v>20.45167524784874</v>
      </c>
      <c r="J12" s="4"/>
      <c r="K12" s="4"/>
      <c r="L12" s="4">
        <f t="shared" ref="L12:L17" si="5">E12*H12</f>
        <v>3520</v>
      </c>
      <c r="M12" s="4">
        <f>E12*I12</f>
        <v>1799.747421810689</v>
      </c>
      <c r="N12" s="4">
        <f t="shared" si="3"/>
        <v>3520</v>
      </c>
      <c r="O12" s="4">
        <f t="shared" si="4"/>
        <v>1799.747421810689</v>
      </c>
      <c r="P12" s="55"/>
      <c r="Q12" s="63"/>
      <c r="R12" s="54"/>
      <c r="S12" s="54"/>
    </row>
    <row r="13" spans="1:19" ht="18" customHeight="1" x14ac:dyDescent="0.25">
      <c r="A13" s="57"/>
      <c r="B13" s="30" t="s">
        <v>36</v>
      </c>
      <c r="C13" s="32" t="s">
        <v>37</v>
      </c>
      <c r="D13" s="30">
        <v>9</v>
      </c>
      <c r="E13" s="30">
        <v>15</v>
      </c>
      <c r="F13" s="4"/>
      <c r="G13" s="4"/>
      <c r="H13" s="4">
        <v>40</v>
      </c>
      <c r="I13" s="4">
        <f t="shared" ref="I13:I17" si="6">H13/1.95583</f>
        <v>20.45167524784874</v>
      </c>
      <c r="J13" s="4"/>
      <c r="K13" s="4"/>
      <c r="L13" s="4">
        <f t="shared" si="5"/>
        <v>600</v>
      </c>
      <c r="M13" s="4">
        <f t="shared" ref="M13:M17" si="7">E13*I13</f>
        <v>306.77512871773109</v>
      </c>
      <c r="N13" s="4">
        <f t="shared" si="3"/>
        <v>600</v>
      </c>
      <c r="O13" s="4">
        <f t="shared" si="4"/>
        <v>306.77512871773109</v>
      </c>
      <c r="P13" s="55"/>
      <c r="Q13" s="63"/>
      <c r="R13" s="54"/>
      <c r="S13" s="54"/>
    </row>
    <row r="14" spans="1:19" ht="18" customHeight="1" x14ac:dyDescent="0.25">
      <c r="A14" s="57"/>
      <c r="B14" s="30" t="s">
        <v>11</v>
      </c>
      <c r="C14" s="32" t="s">
        <v>37</v>
      </c>
      <c r="D14" s="30">
        <v>12</v>
      </c>
      <c r="E14" s="30">
        <v>20</v>
      </c>
      <c r="F14" s="4"/>
      <c r="G14" s="4"/>
      <c r="H14" s="4">
        <v>40</v>
      </c>
      <c r="I14" s="4">
        <f t="shared" si="6"/>
        <v>20.45167524784874</v>
      </c>
      <c r="J14" s="4"/>
      <c r="K14" s="4"/>
      <c r="L14" s="4">
        <f t="shared" si="5"/>
        <v>800</v>
      </c>
      <c r="M14" s="4">
        <f t="shared" si="7"/>
        <v>409.03350495697481</v>
      </c>
      <c r="N14" s="4">
        <f t="shared" si="3"/>
        <v>800</v>
      </c>
      <c r="O14" s="4">
        <f t="shared" si="4"/>
        <v>409.03350495697481</v>
      </c>
      <c r="P14" s="55"/>
      <c r="Q14" s="63"/>
      <c r="R14" s="54"/>
      <c r="S14" s="54"/>
    </row>
    <row r="15" spans="1:19" ht="18" customHeight="1" x14ac:dyDescent="0.25">
      <c r="A15" s="57"/>
      <c r="B15" s="30" t="s">
        <v>11</v>
      </c>
      <c r="C15" s="32" t="s">
        <v>38</v>
      </c>
      <c r="D15" s="30">
        <v>1</v>
      </c>
      <c r="E15" s="30">
        <v>2</v>
      </c>
      <c r="F15" s="4"/>
      <c r="G15" s="4"/>
      <c r="H15" s="4">
        <v>40</v>
      </c>
      <c r="I15" s="4">
        <f t="shared" si="6"/>
        <v>20.45167524784874</v>
      </c>
      <c r="J15" s="4"/>
      <c r="K15" s="4"/>
      <c r="L15" s="4">
        <f t="shared" si="5"/>
        <v>80</v>
      </c>
      <c r="M15" s="4">
        <f t="shared" si="7"/>
        <v>40.903350495697481</v>
      </c>
      <c r="N15" s="4">
        <f t="shared" si="3"/>
        <v>80</v>
      </c>
      <c r="O15" s="4">
        <f t="shared" si="4"/>
        <v>40.903350495697481</v>
      </c>
      <c r="P15" s="55"/>
      <c r="Q15" s="63"/>
      <c r="R15" s="54"/>
      <c r="S15" s="54"/>
    </row>
    <row r="16" spans="1:19" ht="18" customHeight="1" x14ac:dyDescent="0.25">
      <c r="A16" s="57"/>
      <c r="B16" s="30" t="s">
        <v>29</v>
      </c>
      <c r="C16" s="32" t="s">
        <v>39</v>
      </c>
      <c r="D16" s="30">
        <v>70</v>
      </c>
      <c r="E16" s="30">
        <v>117</v>
      </c>
      <c r="F16" s="4"/>
      <c r="G16" s="4"/>
      <c r="H16" s="4">
        <v>40</v>
      </c>
      <c r="I16" s="4">
        <f t="shared" si="6"/>
        <v>20.45167524784874</v>
      </c>
      <c r="J16" s="5"/>
      <c r="K16" s="5"/>
      <c r="L16" s="4">
        <f t="shared" si="5"/>
        <v>4680</v>
      </c>
      <c r="M16" s="4">
        <f t="shared" si="7"/>
        <v>2392.8460039983024</v>
      </c>
      <c r="N16" s="4">
        <f t="shared" si="3"/>
        <v>4680</v>
      </c>
      <c r="O16" s="4">
        <f t="shared" si="4"/>
        <v>2392.8460039983024</v>
      </c>
      <c r="P16" s="55"/>
      <c r="Q16" s="63"/>
      <c r="R16" s="54"/>
      <c r="S16" s="54"/>
    </row>
    <row r="17" spans="1:19" ht="18" customHeight="1" x14ac:dyDescent="0.25">
      <c r="A17" s="57"/>
      <c r="B17" s="30" t="s">
        <v>36</v>
      </c>
      <c r="C17" s="32" t="s">
        <v>39</v>
      </c>
      <c r="D17" s="30">
        <v>10</v>
      </c>
      <c r="E17" s="30">
        <v>17</v>
      </c>
      <c r="F17" s="4"/>
      <c r="G17" s="4"/>
      <c r="H17" s="4">
        <v>40</v>
      </c>
      <c r="I17" s="4">
        <f t="shared" si="6"/>
        <v>20.45167524784874</v>
      </c>
      <c r="J17" s="5"/>
      <c r="K17" s="5"/>
      <c r="L17" s="4">
        <f t="shared" si="5"/>
        <v>680</v>
      </c>
      <c r="M17" s="4">
        <f t="shared" si="7"/>
        <v>347.6784792134286</v>
      </c>
      <c r="N17" s="4">
        <f t="shared" si="3"/>
        <v>680</v>
      </c>
      <c r="O17" s="4">
        <f t="shared" si="4"/>
        <v>347.6784792134286</v>
      </c>
      <c r="P17" s="55"/>
      <c r="Q17" s="63"/>
      <c r="R17" s="54"/>
      <c r="S17" s="54"/>
    </row>
    <row r="18" spans="1:19" ht="18" customHeight="1" x14ac:dyDescent="0.25">
      <c r="A18" s="57"/>
      <c r="B18" s="30" t="s">
        <v>29</v>
      </c>
      <c r="C18" s="33" t="s">
        <v>30</v>
      </c>
      <c r="D18" s="30">
        <v>30</v>
      </c>
      <c r="E18" s="30"/>
      <c r="F18" s="4">
        <v>66</v>
      </c>
      <c r="G18" s="4">
        <f t="shared" ref="G18:G19" si="8">F18/1.95583</f>
        <v>33.74526415895042</v>
      </c>
      <c r="H18" s="4"/>
      <c r="I18" s="4"/>
      <c r="J18" s="4">
        <f>D18*F18</f>
        <v>1980</v>
      </c>
      <c r="K18" s="4">
        <f t="shared" ref="K18:K19" si="9">D18*G18</f>
        <v>1012.3579247685126</v>
      </c>
      <c r="L18" s="5"/>
      <c r="M18" s="5"/>
      <c r="N18" s="4">
        <f t="shared" si="3"/>
        <v>1980</v>
      </c>
      <c r="O18" s="4">
        <f t="shared" si="4"/>
        <v>1012.3579247685126</v>
      </c>
      <c r="P18" s="55"/>
      <c r="Q18" s="63"/>
      <c r="R18" s="54"/>
      <c r="S18" s="54"/>
    </row>
    <row r="19" spans="1:19" ht="18" customHeight="1" x14ac:dyDescent="0.25">
      <c r="A19" s="57"/>
      <c r="B19" s="30" t="s">
        <v>36</v>
      </c>
      <c r="C19" s="33" t="s">
        <v>30</v>
      </c>
      <c r="D19" s="30">
        <v>5</v>
      </c>
      <c r="E19" s="30"/>
      <c r="F19" s="4">
        <v>66</v>
      </c>
      <c r="G19" s="4">
        <f t="shared" si="8"/>
        <v>33.74526415895042</v>
      </c>
      <c r="H19" s="4"/>
      <c r="I19" s="4"/>
      <c r="J19" s="4">
        <f>D19*F19</f>
        <v>330</v>
      </c>
      <c r="K19" s="4">
        <f t="shared" si="9"/>
        <v>168.7263207947521</v>
      </c>
      <c r="L19" s="5"/>
      <c r="M19" s="5"/>
      <c r="N19" s="4">
        <f t="shared" si="3"/>
        <v>330</v>
      </c>
      <c r="O19" s="4">
        <f t="shared" si="4"/>
        <v>168.7263207947521</v>
      </c>
      <c r="P19" s="55"/>
      <c r="Q19" s="63"/>
      <c r="R19" s="54"/>
      <c r="S19" s="54"/>
    </row>
    <row r="20" spans="1:19" ht="18" customHeight="1" x14ac:dyDescent="0.25">
      <c r="A20" s="57"/>
      <c r="B20" s="30" t="s">
        <v>29</v>
      </c>
      <c r="C20" s="32" t="s">
        <v>40</v>
      </c>
      <c r="D20" s="30">
        <v>80</v>
      </c>
      <c r="E20" s="30">
        <v>145</v>
      </c>
      <c r="F20" s="4"/>
      <c r="G20" s="4"/>
      <c r="H20" s="4">
        <v>40</v>
      </c>
      <c r="I20" s="4">
        <f t="shared" ref="I20:I23" si="10">H20/1.95583</f>
        <v>20.45167524784874</v>
      </c>
      <c r="J20" s="5"/>
      <c r="K20" s="5"/>
      <c r="L20" s="4">
        <f>E20*H20</f>
        <v>5800</v>
      </c>
      <c r="M20" s="4">
        <f t="shared" ref="M20:M23" si="11">E20*I20</f>
        <v>2965.4929109380673</v>
      </c>
      <c r="N20" s="4">
        <f t="shared" si="3"/>
        <v>5800</v>
      </c>
      <c r="O20" s="4">
        <f t="shared" si="4"/>
        <v>2965.4929109380673</v>
      </c>
      <c r="P20" s="55"/>
      <c r="Q20" s="63"/>
      <c r="R20" s="54"/>
      <c r="S20" s="54"/>
    </row>
    <row r="21" spans="1:19" ht="18" customHeight="1" x14ac:dyDescent="0.25">
      <c r="A21" s="57"/>
      <c r="B21" s="30" t="s">
        <v>36</v>
      </c>
      <c r="C21" s="32" t="s">
        <v>40</v>
      </c>
      <c r="D21" s="30">
        <v>10</v>
      </c>
      <c r="E21" s="30">
        <v>18</v>
      </c>
      <c r="F21" s="4"/>
      <c r="G21" s="4"/>
      <c r="H21" s="4">
        <v>40</v>
      </c>
      <c r="I21" s="4">
        <f t="shared" si="10"/>
        <v>20.45167524784874</v>
      </c>
      <c r="J21" s="5"/>
      <c r="K21" s="5"/>
      <c r="L21" s="4">
        <f>E21*H21</f>
        <v>720</v>
      </c>
      <c r="M21" s="4">
        <f t="shared" si="11"/>
        <v>368.13015446127736</v>
      </c>
      <c r="N21" s="4">
        <f t="shared" si="3"/>
        <v>720</v>
      </c>
      <c r="O21" s="4">
        <f t="shared" si="4"/>
        <v>368.13015446127736</v>
      </c>
      <c r="P21" s="55"/>
      <c r="Q21" s="63"/>
      <c r="R21" s="54"/>
      <c r="S21" s="54"/>
    </row>
    <row r="22" spans="1:19" ht="18" customHeight="1" x14ac:dyDescent="0.25">
      <c r="A22" s="57"/>
      <c r="B22" s="30" t="s">
        <v>11</v>
      </c>
      <c r="C22" s="32" t="s">
        <v>40</v>
      </c>
      <c r="D22" s="30">
        <v>11</v>
      </c>
      <c r="E22" s="30">
        <v>20</v>
      </c>
      <c r="F22" s="4"/>
      <c r="G22" s="4"/>
      <c r="H22" s="4">
        <v>40</v>
      </c>
      <c r="I22" s="4">
        <f t="shared" si="10"/>
        <v>20.45167524784874</v>
      </c>
      <c r="J22" s="5"/>
      <c r="K22" s="5"/>
      <c r="L22" s="4">
        <f>E22*H22</f>
        <v>800</v>
      </c>
      <c r="M22" s="4">
        <f t="shared" si="11"/>
        <v>409.03350495697481</v>
      </c>
      <c r="N22" s="4">
        <f t="shared" si="3"/>
        <v>800</v>
      </c>
      <c r="O22" s="4">
        <f t="shared" si="4"/>
        <v>409.03350495697481</v>
      </c>
      <c r="P22" s="55"/>
      <c r="Q22" s="63"/>
      <c r="R22" s="54"/>
      <c r="S22" s="54"/>
    </row>
    <row r="23" spans="1:19" ht="18" customHeight="1" x14ac:dyDescent="0.25">
      <c r="A23" s="57"/>
      <c r="B23" s="30" t="s">
        <v>12</v>
      </c>
      <c r="C23" s="32" t="s">
        <v>40</v>
      </c>
      <c r="D23" s="30">
        <v>1</v>
      </c>
      <c r="E23" s="30">
        <v>2</v>
      </c>
      <c r="F23" s="4"/>
      <c r="G23" s="4"/>
      <c r="H23" s="4">
        <v>40</v>
      </c>
      <c r="I23" s="4">
        <f t="shared" si="10"/>
        <v>20.45167524784874</v>
      </c>
      <c r="J23" s="4"/>
      <c r="K23" s="4"/>
      <c r="L23" s="4">
        <f>E23*H23</f>
        <v>80</v>
      </c>
      <c r="M23" s="4">
        <f t="shared" si="11"/>
        <v>40.903350495697481</v>
      </c>
      <c r="N23" s="4">
        <f t="shared" si="3"/>
        <v>80</v>
      </c>
      <c r="O23" s="4">
        <f t="shared" si="4"/>
        <v>40.903350495697481</v>
      </c>
      <c r="P23" s="55"/>
      <c r="Q23" s="63"/>
      <c r="R23" s="54"/>
      <c r="S23" s="54"/>
    </row>
    <row r="24" spans="1:19" ht="15.75" x14ac:dyDescent="0.25">
      <c r="A24" s="6"/>
      <c r="B24" s="7"/>
      <c r="C24" s="8" t="s">
        <v>10</v>
      </c>
      <c r="D24" s="9">
        <f>SUM(D6:D23)</f>
        <v>872</v>
      </c>
      <c r="E24" s="9">
        <f>SUM(E6:E23)</f>
        <v>444</v>
      </c>
      <c r="F24" s="10"/>
      <c r="G24" s="10"/>
      <c r="H24" s="10"/>
      <c r="I24" s="51"/>
      <c r="J24" s="11">
        <f>SUM(J6:J23)</f>
        <v>44740</v>
      </c>
      <c r="K24" s="11">
        <f t="shared" ref="K24:O24" si="12">SUM(K6:K23)</f>
        <v>22875.198764718814</v>
      </c>
      <c r="L24" s="11">
        <f t="shared" si="12"/>
        <v>17760</v>
      </c>
      <c r="M24" s="11">
        <f t="shared" si="12"/>
        <v>9080.5438100448409</v>
      </c>
      <c r="N24" s="11">
        <f t="shared" si="12"/>
        <v>62500</v>
      </c>
      <c r="O24" s="11">
        <f t="shared" si="12"/>
        <v>31955.742574763652</v>
      </c>
      <c r="P24" s="55"/>
      <c r="Q24" s="63"/>
      <c r="R24" s="54"/>
      <c r="S24" s="54"/>
    </row>
    <row r="25" spans="1:19" ht="15.75" x14ac:dyDescent="0.25">
      <c r="A25" s="69" t="s">
        <v>43</v>
      </c>
      <c r="B25" s="35" t="s">
        <v>29</v>
      </c>
      <c r="C25" s="36" t="s">
        <v>44</v>
      </c>
      <c r="D25" s="37">
        <v>1</v>
      </c>
      <c r="E25" s="38"/>
      <c r="F25" s="39">
        <v>76</v>
      </c>
      <c r="G25" s="4">
        <f t="shared" ref="G25:G27" si="13">F25/1.95583</f>
        <v>38.858182970912608</v>
      </c>
      <c r="H25" s="39"/>
      <c r="I25" s="39"/>
      <c r="J25" s="39">
        <f>D25*F25</f>
        <v>76</v>
      </c>
      <c r="K25" s="4">
        <f t="shared" ref="K25:K27" si="14">D25*G25</f>
        <v>38.858182970912608</v>
      </c>
      <c r="L25" s="39"/>
      <c r="M25" s="39"/>
      <c r="N25" s="39">
        <f>J25+L25</f>
        <v>76</v>
      </c>
      <c r="O25" s="4">
        <f t="shared" si="4"/>
        <v>38.858182970912608</v>
      </c>
      <c r="P25" s="55"/>
      <c r="Q25" s="63"/>
      <c r="R25" s="54"/>
      <c r="S25" s="54"/>
    </row>
    <row r="26" spans="1:19" ht="15.75" x14ac:dyDescent="0.25">
      <c r="A26" s="70"/>
      <c r="B26" s="35" t="s">
        <v>29</v>
      </c>
      <c r="C26" s="36" t="s">
        <v>45</v>
      </c>
      <c r="D26" s="40">
        <v>5</v>
      </c>
      <c r="E26" s="41"/>
      <c r="F26" s="4">
        <v>71</v>
      </c>
      <c r="G26" s="4">
        <f t="shared" si="13"/>
        <v>36.301723564931514</v>
      </c>
      <c r="H26" s="4"/>
      <c r="I26" s="39"/>
      <c r="J26" s="39">
        <f>D26*F26</f>
        <v>355</v>
      </c>
      <c r="K26" s="4">
        <f t="shared" si="14"/>
        <v>181.50861782465756</v>
      </c>
      <c r="L26" s="4"/>
      <c r="M26" s="39"/>
      <c r="N26" s="39">
        <f t="shared" ref="N26:N58" si="15">J26+L26</f>
        <v>355</v>
      </c>
      <c r="O26" s="4">
        <f t="shared" si="4"/>
        <v>181.50861782465756</v>
      </c>
      <c r="P26" s="55"/>
      <c r="Q26" s="63"/>
      <c r="R26" s="54"/>
      <c r="S26" s="54"/>
    </row>
    <row r="27" spans="1:19" ht="15.75" x14ac:dyDescent="0.25">
      <c r="A27" s="70"/>
      <c r="B27" s="35" t="s">
        <v>11</v>
      </c>
      <c r="C27" s="36" t="s">
        <v>45</v>
      </c>
      <c r="D27" s="40">
        <v>1</v>
      </c>
      <c r="E27" s="41"/>
      <c r="F27" s="4">
        <v>71</v>
      </c>
      <c r="G27" s="4">
        <f t="shared" si="13"/>
        <v>36.301723564931514</v>
      </c>
      <c r="H27" s="4"/>
      <c r="I27" s="39"/>
      <c r="J27" s="39">
        <f>D27*F27</f>
        <v>71</v>
      </c>
      <c r="K27" s="4">
        <f t="shared" si="14"/>
        <v>36.301723564931514</v>
      </c>
      <c r="L27" s="4"/>
      <c r="M27" s="39"/>
      <c r="N27" s="39">
        <f t="shared" si="15"/>
        <v>71</v>
      </c>
      <c r="O27" s="4">
        <f t="shared" si="4"/>
        <v>36.301723564931514</v>
      </c>
      <c r="P27" s="55"/>
      <c r="Q27" s="63"/>
      <c r="R27" s="54"/>
      <c r="S27" s="54"/>
    </row>
    <row r="28" spans="1:19" ht="15.75" x14ac:dyDescent="0.25">
      <c r="A28" s="70"/>
      <c r="B28" s="35" t="s">
        <v>29</v>
      </c>
      <c r="C28" s="36" t="s">
        <v>46</v>
      </c>
      <c r="D28" s="40">
        <v>1</v>
      </c>
      <c r="E28" s="42">
        <v>2</v>
      </c>
      <c r="F28" s="4"/>
      <c r="G28" s="4"/>
      <c r="H28" s="4">
        <v>40</v>
      </c>
      <c r="I28" s="4">
        <f t="shared" ref="I28:I32" si="16">H28/1.95583</f>
        <v>20.45167524784874</v>
      </c>
      <c r="J28" s="4"/>
      <c r="K28" s="4"/>
      <c r="L28" s="4">
        <f>E28*H28</f>
        <v>80</v>
      </c>
      <c r="M28" s="4">
        <f t="shared" ref="M28:M32" si="17">E28*I28</f>
        <v>40.903350495697481</v>
      </c>
      <c r="N28" s="39">
        <f t="shared" si="15"/>
        <v>80</v>
      </c>
      <c r="O28" s="4">
        <f t="shared" si="4"/>
        <v>40.903350495697481</v>
      </c>
      <c r="P28" s="55"/>
      <c r="Q28" s="63"/>
      <c r="R28" s="54"/>
      <c r="S28" s="54"/>
    </row>
    <row r="29" spans="1:19" ht="15.75" x14ac:dyDescent="0.25">
      <c r="A29" s="70"/>
      <c r="B29" s="35" t="s">
        <v>11</v>
      </c>
      <c r="C29" s="36" t="s">
        <v>46</v>
      </c>
      <c r="D29" s="40">
        <v>4</v>
      </c>
      <c r="E29" s="41">
        <v>7</v>
      </c>
      <c r="F29" s="43"/>
      <c r="G29" s="43"/>
      <c r="H29" s="4">
        <v>40</v>
      </c>
      <c r="I29" s="4">
        <f t="shared" si="16"/>
        <v>20.45167524784874</v>
      </c>
      <c r="J29" s="5"/>
      <c r="K29" s="5"/>
      <c r="L29" s="4">
        <f>E29*H29</f>
        <v>280</v>
      </c>
      <c r="M29" s="4">
        <f t="shared" si="17"/>
        <v>143.16172673494117</v>
      </c>
      <c r="N29" s="39">
        <f t="shared" si="15"/>
        <v>280</v>
      </c>
      <c r="O29" s="4">
        <f t="shared" si="4"/>
        <v>143.16172673494117</v>
      </c>
      <c r="P29" s="55"/>
      <c r="Q29" s="63"/>
      <c r="R29" s="54"/>
      <c r="S29" s="54"/>
    </row>
    <row r="30" spans="1:19" ht="15.75" x14ac:dyDescent="0.25">
      <c r="A30" s="70"/>
      <c r="B30" s="35" t="s">
        <v>29</v>
      </c>
      <c r="C30" s="36" t="s">
        <v>47</v>
      </c>
      <c r="D30" s="40">
        <v>14</v>
      </c>
      <c r="E30" s="41">
        <v>25</v>
      </c>
      <c r="F30" s="43"/>
      <c r="G30" s="43"/>
      <c r="H30" s="4">
        <v>40</v>
      </c>
      <c r="I30" s="4">
        <f t="shared" si="16"/>
        <v>20.45167524784874</v>
      </c>
      <c r="J30" s="5"/>
      <c r="K30" s="5"/>
      <c r="L30" s="4">
        <f>E30*H30</f>
        <v>1000</v>
      </c>
      <c r="M30" s="4">
        <f t="shared" si="17"/>
        <v>511.29188119621853</v>
      </c>
      <c r="N30" s="39">
        <f t="shared" si="15"/>
        <v>1000</v>
      </c>
      <c r="O30" s="4">
        <f t="shared" si="4"/>
        <v>511.29188119621853</v>
      </c>
      <c r="P30" s="55"/>
      <c r="Q30" s="63"/>
      <c r="R30" s="54"/>
      <c r="S30" s="54"/>
    </row>
    <row r="31" spans="1:19" ht="15.75" x14ac:dyDescent="0.25">
      <c r="A31" s="70"/>
      <c r="B31" s="35" t="s">
        <v>11</v>
      </c>
      <c r="C31" s="36" t="s">
        <v>47</v>
      </c>
      <c r="D31" s="40">
        <v>20</v>
      </c>
      <c r="E31" s="41">
        <v>36</v>
      </c>
      <c r="F31" s="43"/>
      <c r="G31" s="43"/>
      <c r="H31" s="4">
        <v>40</v>
      </c>
      <c r="I31" s="4">
        <f t="shared" si="16"/>
        <v>20.45167524784874</v>
      </c>
      <c r="J31" s="5"/>
      <c r="K31" s="5"/>
      <c r="L31" s="4">
        <f>E31*H31</f>
        <v>1440</v>
      </c>
      <c r="M31" s="4">
        <f t="shared" si="17"/>
        <v>736.26030892255471</v>
      </c>
      <c r="N31" s="39">
        <f t="shared" si="15"/>
        <v>1440</v>
      </c>
      <c r="O31" s="4">
        <f t="shared" si="4"/>
        <v>736.26030892255471</v>
      </c>
      <c r="P31" s="55"/>
      <c r="Q31" s="63"/>
      <c r="R31" s="54"/>
      <c r="S31" s="54"/>
    </row>
    <row r="32" spans="1:19" ht="15.75" x14ac:dyDescent="0.25">
      <c r="A32" s="70"/>
      <c r="B32" s="35" t="s">
        <v>12</v>
      </c>
      <c r="C32" s="36" t="s">
        <v>47</v>
      </c>
      <c r="D32" s="40">
        <v>2</v>
      </c>
      <c r="E32" s="41">
        <v>4</v>
      </c>
      <c r="F32" s="43"/>
      <c r="G32" s="43"/>
      <c r="H32" s="4">
        <v>40</v>
      </c>
      <c r="I32" s="4">
        <f t="shared" si="16"/>
        <v>20.45167524784874</v>
      </c>
      <c r="J32" s="5"/>
      <c r="K32" s="5"/>
      <c r="L32" s="4">
        <f>E32*H32</f>
        <v>160</v>
      </c>
      <c r="M32" s="4">
        <f t="shared" si="17"/>
        <v>81.806700991394962</v>
      </c>
      <c r="N32" s="39">
        <f t="shared" si="15"/>
        <v>160</v>
      </c>
      <c r="O32" s="4">
        <f t="shared" si="4"/>
        <v>81.806700991394962</v>
      </c>
      <c r="P32" s="55"/>
      <c r="Q32" s="63"/>
      <c r="R32" s="54"/>
      <c r="S32" s="54"/>
    </row>
    <row r="33" spans="1:19" ht="15.75" x14ac:dyDescent="0.25">
      <c r="A33" s="44"/>
      <c r="B33" s="45"/>
      <c r="C33" s="8" t="s">
        <v>10</v>
      </c>
      <c r="D33" s="9">
        <f>SUM(D25:D32)</f>
        <v>48</v>
      </c>
      <c r="E33" s="9">
        <f>SUM(E25:E32)</f>
        <v>74</v>
      </c>
      <c r="F33" s="10"/>
      <c r="G33" s="10"/>
      <c r="H33" s="10"/>
      <c r="I33" s="51"/>
      <c r="J33" s="11">
        <f>SUM(J25:J32)</f>
        <v>502</v>
      </c>
      <c r="K33" s="11">
        <f t="shared" ref="K33:O33" si="18">SUM(K25:K32)</f>
        <v>256.66852436050169</v>
      </c>
      <c r="L33" s="11">
        <f t="shared" si="18"/>
        <v>2960</v>
      </c>
      <c r="M33" s="11">
        <f t="shared" si="18"/>
        <v>1513.4239683408071</v>
      </c>
      <c r="N33" s="11">
        <f t="shared" si="18"/>
        <v>3462</v>
      </c>
      <c r="O33" s="11">
        <f t="shared" si="18"/>
        <v>1770.0924927013086</v>
      </c>
      <c r="P33" s="55"/>
      <c r="Q33" s="63"/>
      <c r="R33" s="54"/>
      <c r="S33" s="54"/>
    </row>
    <row r="34" spans="1:19" ht="15.75" x14ac:dyDescent="0.25">
      <c r="A34" s="60" t="s">
        <v>48</v>
      </c>
      <c r="B34" s="35" t="s">
        <v>29</v>
      </c>
      <c r="C34" s="36" t="s">
        <v>45</v>
      </c>
      <c r="D34" s="46">
        <v>11</v>
      </c>
      <c r="E34" s="46"/>
      <c r="F34" s="4">
        <v>71</v>
      </c>
      <c r="G34" s="4">
        <f t="shared" ref="G34" si="19">F34/1.95583</f>
        <v>36.301723564931514</v>
      </c>
      <c r="H34" s="4"/>
      <c r="I34" s="39"/>
      <c r="J34" s="39">
        <f>D34*F34</f>
        <v>781</v>
      </c>
      <c r="K34" s="4">
        <f t="shared" ref="K34" si="20">D34*G34</f>
        <v>399.31895921424666</v>
      </c>
      <c r="L34" s="4"/>
      <c r="M34" s="39"/>
      <c r="N34" s="39">
        <f t="shared" si="15"/>
        <v>781</v>
      </c>
      <c r="O34" s="4">
        <f t="shared" si="4"/>
        <v>399.31895921424666</v>
      </c>
      <c r="P34" s="55"/>
      <c r="Q34" s="63"/>
      <c r="R34" s="54"/>
      <c r="S34" s="54"/>
    </row>
    <row r="35" spans="1:19" ht="15.75" x14ac:dyDescent="0.25">
      <c r="A35" s="61"/>
      <c r="B35" s="35" t="s">
        <v>29</v>
      </c>
      <c r="C35" s="36" t="s">
        <v>46</v>
      </c>
      <c r="D35" s="46">
        <v>4</v>
      </c>
      <c r="E35" s="46">
        <v>7</v>
      </c>
      <c r="F35" s="4"/>
      <c r="G35" s="4"/>
      <c r="H35" s="4">
        <v>40</v>
      </c>
      <c r="I35" s="4">
        <f t="shared" ref="I35:I40" si="21">H35/1.95583</f>
        <v>20.45167524784874</v>
      </c>
      <c r="J35" s="39"/>
      <c r="K35" s="39"/>
      <c r="L35" s="4">
        <f t="shared" ref="L35:L40" si="22">E35*H35</f>
        <v>280</v>
      </c>
      <c r="M35" s="4">
        <f t="shared" ref="M35:M40" si="23">E35*I35</f>
        <v>143.16172673494117</v>
      </c>
      <c r="N35" s="39">
        <f t="shared" si="15"/>
        <v>280</v>
      </c>
      <c r="O35" s="4">
        <f t="shared" si="4"/>
        <v>143.16172673494117</v>
      </c>
      <c r="P35" s="55"/>
      <c r="Q35" s="63"/>
      <c r="R35" s="54"/>
      <c r="S35" s="54"/>
    </row>
    <row r="36" spans="1:19" ht="15.75" x14ac:dyDescent="0.25">
      <c r="A36" s="61"/>
      <c r="B36" s="35" t="s">
        <v>29</v>
      </c>
      <c r="C36" s="36" t="s">
        <v>49</v>
      </c>
      <c r="D36" s="46">
        <v>30</v>
      </c>
      <c r="E36" s="46">
        <v>50</v>
      </c>
      <c r="F36" s="4"/>
      <c r="G36" s="4"/>
      <c r="H36" s="4">
        <v>40</v>
      </c>
      <c r="I36" s="4">
        <f t="shared" si="21"/>
        <v>20.45167524784874</v>
      </c>
      <c r="J36" s="39"/>
      <c r="K36" s="39"/>
      <c r="L36" s="4">
        <f t="shared" si="22"/>
        <v>2000</v>
      </c>
      <c r="M36" s="4">
        <f t="shared" si="23"/>
        <v>1022.5837623924371</v>
      </c>
      <c r="N36" s="39">
        <f t="shared" si="15"/>
        <v>2000</v>
      </c>
      <c r="O36" s="4">
        <f t="shared" si="4"/>
        <v>1022.5837623924371</v>
      </c>
      <c r="P36" s="55"/>
      <c r="Q36" s="63"/>
      <c r="R36" s="54"/>
      <c r="S36" s="54"/>
    </row>
    <row r="37" spans="1:19" ht="15.75" x14ac:dyDescent="0.25">
      <c r="A37" s="61"/>
      <c r="B37" s="35" t="s">
        <v>29</v>
      </c>
      <c r="C37" s="36" t="s">
        <v>47</v>
      </c>
      <c r="D37" s="46">
        <v>41</v>
      </c>
      <c r="E37" s="46">
        <v>75</v>
      </c>
      <c r="F37" s="4"/>
      <c r="G37" s="4"/>
      <c r="H37" s="4">
        <v>40</v>
      </c>
      <c r="I37" s="4">
        <f t="shared" si="21"/>
        <v>20.45167524784874</v>
      </c>
      <c r="J37" s="4"/>
      <c r="K37" s="4"/>
      <c r="L37" s="4">
        <f t="shared" si="22"/>
        <v>3000</v>
      </c>
      <c r="M37" s="4">
        <f t="shared" si="23"/>
        <v>1533.8756435886555</v>
      </c>
      <c r="N37" s="39">
        <f t="shared" si="15"/>
        <v>3000</v>
      </c>
      <c r="O37" s="4">
        <f t="shared" si="4"/>
        <v>1533.8756435886555</v>
      </c>
      <c r="P37" s="55"/>
      <c r="Q37" s="63"/>
      <c r="R37" s="54"/>
      <c r="S37" s="54"/>
    </row>
    <row r="38" spans="1:19" ht="15.75" x14ac:dyDescent="0.25">
      <c r="A38" s="61"/>
      <c r="B38" s="35" t="s">
        <v>36</v>
      </c>
      <c r="C38" s="36" t="s">
        <v>47</v>
      </c>
      <c r="D38" s="46">
        <v>2</v>
      </c>
      <c r="E38" s="46">
        <v>4</v>
      </c>
      <c r="F38" s="4"/>
      <c r="G38" s="4"/>
      <c r="H38" s="4">
        <v>40</v>
      </c>
      <c r="I38" s="4">
        <f t="shared" si="21"/>
        <v>20.45167524784874</v>
      </c>
      <c r="J38" s="4"/>
      <c r="K38" s="4"/>
      <c r="L38" s="4">
        <f t="shared" si="22"/>
        <v>160</v>
      </c>
      <c r="M38" s="4">
        <f t="shared" si="23"/>
        <v>81.806700991394962</v>
      </c>
      <c r="N38" s="39">
        <f t="shared" si="15"/>
        <v>160</v>
      </c>
      <c r="O38" s="4">
        <f t="shared" si="4"/>
        <v>81.806700991394962</v>
      </c>
      <c r="P38" s="55"/>
      <c r="Q38" s="63"/>
      <c r="R38" s="54"/>
      <c r="S38" s="54"/>
    </row>
    <row r="39" spans="1:19" ht="15.75" x14ac:dyDescent="0.25">
      <c r="A39" s="61"/>
      <c r="B39" s="35" t="s">
        <v>12</v>
      </c>
      <c r="C39" s="36" t="s">
        <v>47</v>
      </c>
      <c r="D39" s="46">
        <v>2</v>
      </c>
      <c r="E39" s="46">
        <v>4</v>
      </c>
      <c r="F39" s="4"/>
      <c r="G39" s="4"/>
      <c r="H39" s="4">
        <v>40</v>
      </c>
      <c r="I39" s="4">
        <f t="shared" si="21"/>
        <v>20.45167524784874</v>
      </c>
      <c r="J39" s="4"/>
      <c r="K39" s="4"/>
      <c r="L39" s="4">
        <f t="shared" si="22"/>
        <v>160</v>
      </c>
      <c r="M39" s="4">
        <f t="shared" si="23"/>
        <v>81.806700991394962</v>
      </c>
      <c r="N39" s="39">
        <f t="shared" si="15"/>
        <v>160</v>
      </c>
      <c r="O39" s="4">
        <f t="shared" si="4"/>
        <v>81.806700991394962</v>
      </c>
      <c r="P39" s="55"/>
      <c r="Q39" s="63"/>
      <c r="R39" s="54"/>
      <c r="S39" s="54"/>
    </row>
    <row r="40" spans="1:19" ht="15.75" x14ac:dyDescent="0.25">
      <c r="A40" s="61"/>
      <c r="B40" s="35" t="s">
        <v>50</v>
      </c>
      <c r="C40" s="36" t="s">
        <v>47</v>
      </c>
      <c r="D40" s="47">
        <v>5</v>
      </c>
      <c r="E40" s="47">
        <v>9</v>
      </c>
      <c r="F40" s="4"/>
      <c r="G40" s="4"/>
      <c r="H40" s="4">
        <v>40</v>
      </c>
      <c r="I40" s="4">
        <f t="shared" si="21"/>
        <v>20.45167524784874</v>
      </c>
      <c r="J40" s="5"/>
      <c r="K40" s="5"/>
      <c r="L40" s="4">
        <f t="shared" si="22"/>
        <v>360</v>
      </c>
      <c r="M40" s="4">
        <f t="shared" si="23"/>
        <v>184.06507723063868</v>
      </c>
      <c r="N40" s="39">
        <f t="shared" si="15"/>
        <v>360</v>
      </c>
      <c r="O40" s="4">
        <f t="shared" si="4"/>
        <v>184.06507723063868</v>
      </c>
      <c r="P40" s="55"/>
      <c r="Q40" s="63"/>
      <c r="R40" s="54"/>
      <c r="S40" s="54"/>
    </row>
    <row r="41" spans="1:19" ht="15.75" x14ac:dyDescent="0.25">
      <c r="A41" s="44"/>
      <c r="B41" s="8"/>
      <c r="C41" s="8" t="s">
        <v>10</v>
      </c>
      <c r="D41" s="9">
        <f>SUM(D34:D40)</f>
        <v>95</v>
      </c>
      <c r="E41" s="9">
        <f>SUM(E34:E40)</f>
        <v>149</v>
      </c>
      <c r="F41" s="10"/>
      <c r="G41" s="10"/>
      <c r="H41" s="10"/>
      <c r="I41" s="51"/>
      <c r="J41" s="11">
        <f>SUM(J34:J40)</f>
        <v>781</v>
      </c>
      <c r="K41" s="11">
        <f t="shared" ref="K41:O41" si="24">SUM(K34:K40)</f>
        <v>399.31895921424666</v>
      </c>
      <c r="L41" s="11">
        <f t="shared" si="24"/>
        <v>5960</v>
      </c>
      <c r="M41" s="11">
        <f t="shared" si="24"/>
        <v>3047.2996119294617</v>
      </c>
      <c r="N41" s="11">
        <f t="shared" si="24"/>
        <v>6741</v>
      </c>
      <c r="O41" s="11">
        <f t="shared" si="24"/>
        <v>3446.6185711437088</v>
      </c>
      <c r="P41" s="55"/>
      <c r="Q41" s="63"/>
      <c r="R41" s="54"/>
      <c r="S41" s="54"/>
    </row>
    <row r="42" spans="1:19" ht="15.75" x14ac:dyDescent="0.25">
      <c r="A42" s="60" t="s">
        <v>51</v>
      </c>
      <c r="B42" s="48" t="s">
        <v>29</v>
      </c>
      <c r="C42" s="49" t="s">
        <v>44</v>
      </c>
      <c r="D42" s="46">
        <v>21</v>
      </c>
      <c r="E42" s="46"/>
      <c r="F42" s="4">
        <v>76</v>
      </c>
      <c r="G42" s="4">
        <f t="shared" ref="G42:G46" si="25">F42/1.95583</f>
        <v>38.858182970912608</v>
      </c>
      <c r="H42" s="4"/>
      <c r="I42" s="39"/>
      <c r="J42" s="39">
        <f>D42*F42</f>
        <v>1596</v>
      </c>
      <c r="K42" s="4">
        <f t="shared" ref="K42:K46" si="26">D42*G42</f>
        <v>816.02184238916482</v>
      </c>
      <c r="L42" s="4"/>
      <c r="M42" s="39"/>
      <c r="N42" s="39">
        <f t="shared" si="15"/>
        <v>1596</v>
      </c>
      <c r="O42" s="4">
        <f t="shared" si="4"/>
        <v>816.02184238916482</v>
      </c>
      <c r="P42" s="55"/>
      <c r="Q42" s="63"/>
      <c r="R42" s="54"/>
      <c r="S42" s="54"/>
    </row>
    <row r="43" spans="1:19" ht="15.75" x14ac:dyDescent="0.25">
      <c r="A43" s="61"/>
      <c r="B43" s="48" t="s">
        <v>52</v>
      </c>
      <c r="C43" s="49" t="s">
        <v>44</v>
      </c>
      <c r="D43" s="46">
        <v>1</v>
      </c>
      <c r="E43" s="46"/>
      <c r="F43" s="4">
        <v>66</v>
      </c>
      <c r="G43" s="4">
        <f t="shared" si="25"/>
        <v>33.74526415895042</v>
      </c>
      <c r="H43" s="4"/>
      <c r="I43" s="39"/>
      <c r="J43" s="39">
        <f>D43*F43</f>
        <v>66</v>
      </c>
      <c r="K43" s="4">
        <f t="shared" si="26"/>
        <v>33.74526415895042</v>
      </c>
      <c r="L43" s="4"/>
      <c r="M43" s="39"/>
      <c r="N43" s="39">
        <f t="shared" si="15"/>
        <v>66</v>
      </c>
      <c r="O43" s="4">
        <f t="shared" si="4"/>
        <v>33.74526415895042</v>
      </c>
      <c r="P43" s="55"/>
      <c r="Q43" s="63"/>
      <c r="R43" s="54"/>
      <c r="S43" s="54"/>
    </row>
    <row r="44" spans="1:19" ht="15.75" x14ac:dyDescent="0.25">
      <c r="A44" s="61"/>
      <c r="B44" s="48" t="s">
        <v>29</v>
      </c>
      <c r="C44" s="49" t="s">
        <v>45</v>
      </c>
      <c r="D44" s="46">
        <v>243</v>
      </c>
      <c r="E44" s="46"/>
      <c r="F44" s="4">
        <v>71</v>
      </c>
      <c r="G44" s="4">
        <f t="shared" si="25"/>
        <v>36.301723564931514</v>
      </c>
      <c r="H44" s="4"/>
      <c r="I44" s="39"/>
      <c r="J44" s="39">
        <f>D44*F44</f>
        <v>17253</v>
      </c>
      <c r="K44" s="4">
        <f t="shared" si="26"/>
        <v>8821.3188262783588</v>
      </c>
      <c r="L44" s="4"/>
      <c r="M44" s="39"/>
      <c r="N44" s="39">
        <f t="shared" si="15"/>
        <v>17253</v>
      </c>
      <c r="O44" s="4">
        <f t="shared" si="4"/>
        <v>8821.3188262783588</v>
      </c>
      <c r="P44" s="55"/>
      <c r="Q44" s="63"/>
      <c r="R44" s="54"/>
      <c r="S44" s="54"/>
    </row>
    <row r="45" spans="1:19" ht="15.75" x14ac:dyDescent="0.25">
      <c r="A45" s="61"/>
      <c r="B45" s="48" t="s">
        <v>36</v>
      </c>
      <c r="C45" s="49" t="s">
        <v>45</v>
      </c>
      <c r="D45" s="46">
        <v>9</v>
      </c>
      <c r="E45" s="46"/>
      <c r="F45" s="4">
        <v>75</v>
      </c>
      <c r="G45" s="4">
        <f t="shared" si="25"/>
        <v>38.346891089716387</v>
      </c>
      <c r="H45" s="4"/>
      <c r="I45" s="39"/>
      <c r="J45" s="39">
        <f>D45*F45</f>
        <v>675</v>
      </c>
      <c r="K45" s="4">
        <f t="shared" si="26"/>
        <v>345.12201980744749</v>
      </c>
      <c r="L45" s="4"/>
      <c r="M45" s="39"/>
      <c r="N45" s="39">
        <f t="shared" si="15"/>
        <v>675</v>
      </c>
      <c r="O45" s="4">
        <f t="shared" si="4"/>
        <v>345.12201980744749</v>
      </c>
      <c r="P45" s="55"/>
      <c r="Q45" s="63"/>
      <c r="R45" s="54"/>
      <c r="S45" s="54"/>
    </row>
    <row r="46" spans="1:19" ht="15.75" x14ac:dyDescent="0.25">
      <c r="A46" s="61"/>
      <c r="B46" s="48" t="s">
        <v>52</v>
      </c>
      <c r="C46" s="49" t="s">
        <v>45</v>
      </c>
      <c r="D46" s="46">
        <v>38</v>
      </c>
      <c r="E46" s="46"/>
      <c r="F46" s="4">
        <v>51</v>
      </c>
      <c r="G46" s="4">
        <f t="shared" si="25"/>
        <v>26.075885941007144</v>
      </c>
      <c r="H46" s="4"/>
      <c r="I46" s="39"/>
      <c r="J46" s="39">
        <f>D46*F46</f>
        <v>1938</v>
      </c>
      <c r="K46" s="4">
        <f t="shared" si="26"/>
        <v>990.88366575827149</v>
      </c>
      <c r="L46" s="4"/>
      <c r="M46" s="39"/>
      <c r="N46" s="39">
        <f t="shared" si="15"/>
        <v>1938</v>
      </c>
      <c r="O46" s="4">
        <f t="shared" si="4"/>
        <v>990.88366575827149</v>
      </c>
      <c r="P46" s="55"/>
      <c r="Q46" s="63"/>
      <c r="R46" s="54"/>
      <c r="S46" s="54"/>
    </row>
    <row r="47" spans="1:19" ht="15.75" x14ac:dyDescent="0.25">
      <c r="A47" s="61"/>
      <c r="B47" s="48" t="s">
        <v>29</v>
      </c>
      <c r="C47" s="49" t="s">
        <v>46</v>
      </c>
      <c r="D47" s="46">
        <v>56</v>
      </c>
      <c r="E47" s="46">
        <v>93</v>
      </c>
      <c r="F47" s="4"/>
      <c r="G47" s="4"/>
      <c r="H47" s="4">
        <v>40</v>
      </c>
      <c r="I47" s="4">
        <f t="shared" ref="I47:I53" si="27">H47/1.95583</f>
        <v>20.45167524784874</v>
      </c>
      <c r="J47" s="4"/>
      <c r="K47" s="4"/>
      <c r="L47" s="4">
        <f t="shared" ref="L47:L53" si="28">E47*H47</f>
        <v>3720</v>
      </c>
      <c r="M47" s="4">
        <f t="shared" ref="M47:M53" si="29">E47*I47</f>
        <v>1902.0057980499328</v>
      </c>
      <c r="N47" s="39">
        <f t="shared" si="15"/>
        <v>3720</v>
      </c>
      <c r="O47" s="4">
        <f t="shared" si="4"/>
        <v>1902.0057980499328</v>
      </c>
      <c r="P47" s="55"/>
      <c r="Q47" s="63"/>
      <c r="R47" s="54"/>
      <c r="S47" s="54"/>
    </row>
    <row r="48" spans="1:19" ht="15.75" x14ac:dyDescent="0.25">
      <c r="A48" s="61"/>
      <c r="B48" s="48" t="s">
        <v>36</v>
      </c>
      <c r="C48" s="49" t="s">
        <v>46</v>
      </c>
      <c r="D48" s="47">
        <v>5</v>
      </c>
      <c r="E48" s="47">
        <v>8</v>
      </c>
      <c r="F48" s="4"/>
      <c r="G48" s="4"/>
      <c r="H48" s="4">
        <v>40</v>
      </c>
      <c r="I48" s="4">
        <f t="shared" si="27"/>
        <v>20.45167524784874</v>
      </c>
      <c r="J48" s="5"/>
      <c r="K48" s="5"/>
      <c r="L48" s="4">
        <f t="shared" si="28"/>
        <v>320</v>
      </c>
      <c r="M48" s="4">
        <f t="shared" si="29"/>
        <v>163.61340198278992</v>
      </c>
      <c r="N48" s="39">
        <f t="shared" si="15"/>
        <v>320</v>
      </c>
      <c r="O48" s="4">
        <f t="shared" si="4"/>
        <v>163.61340198278992</v>
      </c>
      <c r="P48" s="55"/>
      <c r="Q48" s="63"/>
      <c r="R48" s="54"/>
      <c r="S48" s="54"/>
    </row>
    <row r="49" spans="1:19" ht="15.75" x14ac:dyDescent="0.25">
      <c r="A49" s="61"/>
      <c r="B49" s="48" t="s">
        <v>52</v>
      </c>
      <c r="C49" s="49" t="s">
        <v>46</v>
      </c>
      <c r="D49" s="47">
        <v>19</v>
      </c>
      <c r="E49" s="47">
        <v>32</v>
      </c>
      <c r="F49" s="4"/>
      <c r="G49" s="4"/>
      <c r="H49" s="4">
        <v>23</v>
      </c>
      <c r="I49" s="4">
        <f t="shared" si="27"/>
        <v>11.759713267513025</v>
      </c>
      <c r="J49" s="5"/>
      <c r="K49" s="5"/>
      <c r="L49" s="4">
        <f t="shared" si="28"/>
        <v>736</v>
      </c>
      <c r="M49" s="4">
        <f t="shared" si="29"/>
        <v>376.31082456041679</v>
      </c>
      <c r="N49" s="39">
        <f t="shared" si="15"/>
        <v>736</v>
      </c>
      <c r="O49" s="4">
        <f t="shared" si="4"/>
        <v>376.31082456041679</v>
      </c>
      <c r="P49" s="55"/>
      <c r="Q49" s="63"/>
      <c r="R49" s="54"/>
      <c r="S49" s="54"/>
    </row>
    <row r="50" spans="1:19" ht="15.75" x14ac:dyDescent="0.25">
      <c r="A50" s="61"/>
      <c r="B50" s="48" t="s">
        <v>29</v>
      </c>
      <c r="C50" s="49" t="s">
        <v>49</v>
      </c>
      <c r="D50" s="47">
        <v>120</v>
      </c>
      <c r="E50" s="47">
        <v>200</v>
      </c>
      <c r="F50" s="4"/>
      <c r="G50" s="4"/>
      <c r="H50" s="4">
        <v>40</v>
      </c>
      <c r="I50" s="4">
        <f t="shared" si="27"/>
        <v>20.45167524784874</v>
      </c>
      <c r="J50" s="5"/>
      <c r="K50" s="5"/>
      <c r="L50" s="4">
        <f t="shared" si="28"/>
        <v>8000</v>
      </c>
      <c r="M50" s="4">
        <f t="shared" si="29"/>
        <v>4090.3350495697482</v>
      </c>
      <c r="N50" s="39">
        <f t="shared" si="15"/>
        <v>8000</v>
      </c>
      <c r="O50" s="4">
        <f t="shared" si="4"/>
        <v>4090.3350495697482</v>
      </c>
      <c r="P50" s="55"/>
      <c r="Q50" s="63"/>
      <c r="R50" s="54"/>
      <c r="S50" s="54"/>
    </row>
    <row r="51" spans="1:19" ht="15.75" x14ac:dyDescent="0.25">
      <c r="A51" s="61"/>
      <c r="B51" s="48" t="s">
        <v>36</v>
      </c>
      <c r="C51" s="49" t="s">
        <v>49</v>
      </c>
      <c r="D51" s="47">
        <v>13</v>
      </c>
      <c r="E51" s="47">
        <v>22</v>
      </c>
      <c r="F51" s="4"/>
      <c r="G51" s="4"/>
      <c r="H51" s="4">
        <v>40</v>
      </c>
      <c r="I51" s="4">
        <f t="shared" si="27"/>
        <v>20.45167524784874</v>
      </c>
      <c r="J51" s="5"/>
      <c r="K51" s="5"/>
      <c r="L51" s="4">
        <f t="shared" si="28"/>
        <v>880</v>
      </c>
      <c r="M51" s="4">
        <f t="shared" si="29"/>
        <v>449.93685545267226</v>
      </c>
      <c r="N51" s="39">
        <f t="shared" si="15"/>
        <v>880</v>
      </c>
      <c r="O51" s="4">
        <f t="shared" si="4"/>
        <v>449.93685545267226</v>
      </c>
      <c r="P51" s="55"/>
      <c r="Q51" s="63"/>
      <c r="R51" s="54"/>
      <c r="S51" s="54"/>
    </row>
    <row r="52" spans="1:19" ht="15.75" x14ac:dyDescent="0.25">
      <c r="A52" s="61"/>
      <c r="B52" s="48" t="s">
        <v>11</v>
      </c>
      <c r="C52" s="49" t="s">
        <v>49</v>
      </c>
      <c r="D52" s="47">
        <v>15</v>
      </c>
      <c r="E52" s="47">
        <v>25</v>
      </c>
      <c r="F52" s="4"/>
      <c r="G52" s="4"/>
      <c r="H52" s="4">
        <v>40</v>
      </c>
      <c r="I52" s="4">
        <f t="shared" si="27"/>
        <v>20.45167524784874</v>
      </c>
      <c r="J52" s="5"/>
      <c r="K52" s="5"/>
      <c r="L52" s="4">
        <f t="shared" si="28"/>
        <v>1000</v>
      </c>
      <c r="M52" s="4">
        <f t="shared" si="29"/>
        <v>511.29188119621853</v>
      </c>
      <c r="N52" s="39">
        <f t="shared" si="15"/>
        <v>1000</v>
      </c>
      <c r="O52" s="4">
        <f t="shared" si="4"/>
        <v>511.29188119621853</v>
      </c>
      <c r="P52" s="55"/>
      <c r="Q52" s="63"/>
      <c r="R52" s="54"/>
      <c r="S52" s="54"/>
    </row>
    <row r="53" spans="1:19" ht="15.75" x14ac:dyDescent="0.25">
      <c r="A53" s="61"/>
      <c r="B53" s="48" t="s">
        <v>52</v>
      </c>
      <c r="C53" s="49" t="s">
        <v>49</v>
      </c>
      <c r="D53" s="47">
        <v>19</v>
      </c>
      <c r="E53" s="47">
        <v>32</v>
      </c>
      <c r="F53" s="4"/>
      <c r="G53" s="4"/>
      <c r="H53" s="4">
        <v>23</v>
      </c>
      <c r="I53" s="4">
        <f t="shared" si="27"/>
        <v>11.759713267513025</v>
      </c>
      <c r="J53" s="5"/>
      <c r="K53" s="5"/>
      <c r="L53" s="4">
        <f t="shared" si="28"/>
        <v>736</v>
      </c>
      <c r="M53" s="4">
        <f t="shared" si="29"/>
        <v>376.31082456041679</v>
      </c>
      <c r="N53" s="39">
        <f t="shared" si="15"/>
        <v>736</v>
      </c>
      <c r="O53" s="4">
        <f t="shared" si="4"/>
        <v>376.31082456041679</v>
      </c>
      <c r="P53" s="55"/>
      <c r="Q53" s="63"/>
      <c r="R53" s="54"/>
      <c r="S53" s="54"/>
    </row>
    <row r="54" spans="1:19" ht="15.75" x14ac:dyDescent="0.25">
      <c r="A54" s="61"/>
      <c r="B54" s="48" t="s">
        <v>29</v>
      </c>
      <c r="C54" s="36" t="s">
        <v>30</v>
      </c>
      <c r="D54" s="47">
        <v>22</v>
      </c>
      <c r="E54" s="47"/>
      <c r="F54" s="4">
        <v>66</v>
      </c>
      <c r="G54" s="4">
        <f t="shared" ref="G54" si="30">F54/1.95583</f>
        <v>33.74526415895042</v>
      </c>
      <c r="H54" s="4"/>
      <c r="I54" s="39"/>
      <c r="J54" s="39">
        <f>D54*F54</f>
        <v>1452</v>
      </c>
      <c r="K54" s="4">
        <f t="shared" ref="K54" si="31">D54*G54</f>
        <v>742.39581149690923</v>
      </c>
      <c r="L54" s="5"/>
      <c r="M54" s="52"/>
      <c r="N54" s="39">
        <f t="shared" si="15"/>
        <v>1452</v>
      </c>
      <c r="O54" s="4">
        <f t="shared" si="4"/>
        <v>742.39581149690923</v>
      </c>
      <c r="P54" s="55"/>
      <c r="Q54" s="63"/>
      <c r="R54" s="54"/>
      <c r="S54" s="54"/>
    </row>
    <row r="55" spans="1:19" ht="15.75" x14ac:dyDescent="0.25">
      <c r="A55" s="61"/>
      <c r="B55" s="48" t="s">
        <v>29</v>
      </c>
      <c r="C55" s="49" t="s">
        <v>47</v>
      </c>
      <c r="D55" s="47">
        <v>133</v>
      </c>
      <c r="E55" s="47">
        <v>242</v>
      </c>
      <c r="F55" s="4"/>
      <c r="G55" s="4"/>
      <c r="H55" s="4">
        <v>40</v>
      </c>
      <c r="I55" s="4">
        <f t="shared" ref="I55:I58" si="32">H55/1.95583</f>
        <v>20.45167524784874</v>
      </c>
      <c r="J55" s="5"/>
      <c r="K55" s="5"/>
      <c r="L55" s="4">
        <f>E55*H55</f>
        <v>9680</v>
      </c>
      <c r="M55" s="4">
        <f t="shared" ref="M55:M58" si="33">E55*I55</f>
        <v>4949.3054099793953</v>
      </c>
      <c r="N55" s="39">
        <f t="shared" si="15"/>
        <v>9680</v>
      </c>
      <c r="O55" s="4">
        <f t="shared" si="4"/>
        <v>4949.3054099793953</v>
      </c>
      <c r="P55" s="55"/>
      <c r="Q55" s="63"/>
      <c r="R55" s="54"/>
      <c r="S55" s="54"/>
    </row>
    <row r="56" spans="1:19" ht="15.75" x14ac:dyDescent="0.25">
      <c r="A56" s="61"/>
      <c r="B56" s="48" t="s">
        <v>36</v>
      </c>
      <c r="C56" s="49" t="s">
        <v>47</v>
      </c>
      <c r="D56" s="47">
        <v>15</v>
      </c>
      <c r="E56" s="47">
        <v>27</v>
      </c>
      <c r="F56" s="4"/>
      <c r="G56" s="4"/>
      <c r="H56" s="4">
        <v>40</v>
      </c>
      <c r="I56" s="4">
        <f t="shared" si="32"/>
        <v>20.45167524784874</v>
      </c>
      <c r="J56" s="5"/>
      <c r="K56" s="5"/>
      <c r="L56" s="4">
        <f>E56*H56</f>
        <v>1080</v>
      </c>
      <c r="M56" s="4">
        <f t="shared" si="33"/>
        <v>552.19523169191598</v>
      </c>
      <c r="N56" s="39">
        <f t="shared" si="15"/>
        <v>1080</v>
      </c>
      <c r="O56" s="4">
        <f t="shared" si="4"/>
        <v>552.19523169191598</v>
      </c>
      <c r="P56" s="55"/>
      <c r="Q56" s="63"/>
      <c r="R56" s="54"/>
      <c r="S56" s="54"/>
    </row>
    <row r="57" spans="1:19" ht="15.75" x14ac:dyDescent="0.25">
      <c r="A57" s="61"/>
      <c r="B57" s="48" t="s">
        <v>11</v>
      </c>
      <c r="C57" s="49" t="s">
        <v>47</v>
      </c>
      <c r="D57" s="47">
        <v>20</v>
      </c>
      <c r="E57" s="47">
        <v>36</v>
      </c>
      <c r="F57" s="4"/>
      <c r="G57" s="4"/>
      <c r="H57" s="4">
        <v>40</v>
      </c>
      <c r="I57" s="4">
        <f t="shared" si="32"/>
        <v>20.45167524784874</v>
      </c>
      <c r="J57" s="5"/>
      <c r="K57" s="5"/>
      <c r="L57" s="4">
        <f>E57*H57</f>
        <v>1440</v>
      </c>
      <c r="M57" s="4">
        <f t="shared" si="33"/>
        <v>736.26030892255471</v>
      </c>
      <c r="N57" s="39">
        <f t="shared" si="15"/>
        <v>1440</v>
      </c>
      <c r="O57" s="4">
        <f t="shared" si="4"/>
        <v>736.26030892255471</v>
      </c>
      <c r="P57" s="55"/>
      <c r="Q57" s="63"/>
      <c r="R57" s="54"/>
      <c r="S57" s="54"/>
    </row>
    <row r="58" spans="1:19" ht="15.75" x14ac:dyDescent="0.25">
      <c r="A58" s="61"/>
      <c r="B58" s="48" t="s">
        <v>52</v>
      </c>
      <c r="C58" s="49" t="s">
        <v>47</v>
      </c>
      <c r="D58" s="47">
        <v>20</v>
      </c>
      <c r="E58" s="47">
        <v>36</v>
      </c>
      <c r="F58" s="4"/>
      <c r="G58" s="4"/>
      <c r="H58" s="4">
        <v>23</v>
      </c>
      <c r="I58" s="4">
        <f t="shared" si="32"/>
        <v>11.759713267513025</v>
      </c>
      <c r="J58" s="5"/>
      <c r="K58" s="5"/>
      <c r="L58" s="4">
        <f>E58*H58</f>
        <v>828</v>
      </c>
      <c r="M58" s="4">
        <f t="shared" si="33"/>
        <v>423.34967763046888</v>
      </c>
      <c r="N58" s="39">
        <f t="shared" si="15"/>
        <v>828</v>
      </c>
      <c r="O58" s="4">
        <f t="shared" si="4"/>
        <v>423.34967763046888</v>
      </c>
      <c r="P58" s="55"/>
      <c r="Q58" s="63"/>
      <c r="R58" s="54"/>
      <c r="S58" s="54"/>
    </row>
    <row r="59" spans="1:19" ht="15.75" x14ac:dyDescent="0.25">
      <c r="A59" s="34"/>
      <c r="B59" s="7"/>
      <c r="C59" s="8"/>
      <c r="D59" s="9">
        <f>SUM(D42:D58)</f>
        <v>769</v>
      </c>
      <c r="E59" s="9">
        <f>SUM(E42:E58)</f>
        <v>753</v>
      </c>
      <c r="F59" s="10"/>
      <c r="G59" s="10"/>
      <c r="H59" s="10"/>
      <c r="I59" s="51"/>
      <c r="J59" s="11">
        <f>SUM(J42:J58)</f>
        <v>22980</v>
      </c>
      <c r="K59" s="11">
        <f t="shared" ref="K59:O59" si="34">SUM(K42:K58)</f>
        <v>11749.487429889105</v>
      </c>
      <c r="L59" s="11">
        <f t="shared" si="34"/>
        <v>28420</v>
      </c>
      <c r="M59" s="11">
        <f t="shared" si="34"/>
        <v>14530.915263596529</v>
      </c>
      <c r="N59" s="11">
        <f t="shared" si="34"/>
        <v>51400</v>
      </c>
      <c r="O59" s="11">
        <f t="shared" si="34"/>
        <v>26280.402693485634</v>
      </c>
      <c r="P59" s="55"/>
      <c r="Q59" s="64"/>
      <c r="R59" s="54"/>
      <c r="S59" s="54"/>
    </row>
    <row r="60" spans="1:19" ht="15.75" x14ac:dyDescent="0.25">
      <c r="A60" s="12"/>
      <c r="B60" s="58" t="s">
        <v>67</v>
      </c>
      <c r="C60" s="59"/>
      <c r="D60" s="13">
        <f>+D24+D33+D41+D59</f>
        <v>1784</v>
      </c>
      <c r="E60" s="13">
        <f>+E24+E33+E41+E59</f>
        <v>1420</v>
      </c>
      <c r="F60" s="14"/>
      <c r="G60" s="14"/>
      <c r="H60" s="14"/>
      <c r="I60" s="14"/>
      <c r="J60" s="15">
        <f t="shared" ref="J60:O60" si="35">+J24+J33+J41+J59</f>
        <v>69003</v>
      </c>
      <c r="K60" s="15">
        <f t="shared" si="35"/>
        <v>35280.673678182669</v>
      </c>
      <c r="L60" s="15">
        <f t="shared" si="35"/>
        <v>55100</v>
      </c>
      <c r="M60" s="15">
        <f t="shared" si="35"/>
        <v>28172.182653911637</v>
      </c>
      <c r="N60" s="15">
        <f t="shared" si="35"/>
        <v>124103</v>
      </c>
      <c r="O60" s="15">
        <f t="shared" si="35"/>
        <v>63452.856332094307</v>
      </c>
    </row>
  </sheetData>
  <mergeCells count="12">
    <mergeCell ref="C2:H2"/>
    <mergeCell ref="C3:H3"/>
    <mergeCell ref="C4:E4"/>
    <mergeCell ref="A25:A32"/>
    <mergeCell ref="A34:A40"/>
    <mergeCell ref="S6:S59"/>
    <mergeCell ref="P6:P59"/>
    <mergeCell ref="R6:R59"/>
    <mergeCell ref="A6:A23"/>
    <mergeCell ref="B60:C60"/>
    <mergeCell ref="A42:A58"/>
    <mergeCell ref="Q6:Q59"/>
  </mergeCells>
  <printOptions horizontalCentered="1"/>
  <pageMargins left="0.11811023622047245" right="0" top="0.35433070866141736" bottom="0.74803149606299213" header="0.31496062992125984" footer="0.31496062992125984"/>
  <pageSetup paperSize="9" scale="5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64"/>
  <sheetViews>
    <sheetView topLeftCell="A34" workbookViewId="0">
      <selection activeCell="J60" sqref="J60:O60"/>
    </sheetView>
  </sheetViews>
  <sheetFormatPr defaultRowHeight="15" x14ac:dyDescent="0.25"/>
  <cols>
    <col min="1" max="1" width="10.85546875" customWidth="1"/>
    <col min="2" max="2" width="9.5703125" customWidth="1"/>
    <col min="3" max="3" width="38.28515625" customWidth="1"/>
    <col min="4" max="4" width="12.28515625" customWidth="1"/>
    <col min="5" max="5" width="11.85546875" customWidth="1"/>
    <col min="6" max="7" width="10.42578125" customWidth="1"/>
    <col min="8" max="9" width="10" customWidth="1"/>
    <col min="10" max="10" width="13.140625" customWidth="1"/>
    <col min="11" max="11" width="11.85546875" customWidth="1"/>
    <col min="12" max="12" width="13.42578125" customWidth="1"/>
    <col min="13" max="13" width="12.7109375" customWidth="1"/>
    <col min="14" max="14" width="12" customWidth="1"/>
    <col min="15" max="15" width="13.140625" customWidth="1"/>
  </cols>
  <sheetData>
    <row r="1" spans="1:15" ht="15.75" thickBot="1" x14ac:dyDescent="0.3"/>
    <row r="2" spans="1:15" ht="16.149999999999999" customHeight="1" thickBot="1" x14ac:dyDescent="0.3">
      <c r="C2" s="65" t="s">
        <v>68</v>
      </c>
      <c r="D2" s="66"/>
      <c r="E2" s="66"/>
      <c r="F2" s="66"/>
      <c r="G2" s="66"/>
      <c r="H2" s="67"/>
      <c r="I2" s="50"/>
    </row>
    <row r="3" spans="1:15" ht="16.5" thickBot="1" x14ac:dyDescent="0.3">
      <c r="C3" s="65"/>
      <c r="D3" s="66"/>
      <c r="E3" s="66"/>
      <c r="F3" s="66"/>
      <c r="G3" s="66"/>
      <c r="H3" s="67"/>
      <c r="I3" s="50"/>
    </row>
    <row r="4" spans="1:15" ht="15.75" x14ac:dyDescent="0.25">
      <c r="A4" s="1"/>
      <c r="B4" s="1"/>
      <c r="C4" s="68"/>
      <c r="D4" s="68"/>
      <c r="E4" s="68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24</v>
      </c>
      <c r="G5" s="2" t="s">
        <v>61</v>
      </c>
      <c r="H5" s="2" t="s">
        <v>25</v>
      </c>
      <c r="I5" s="2" t="s">
        <v>62</v>
      </c>
      <c r="J5" s="2" t="s">
        <v>26</v>
      </c>
      <c r="K5" s="2" t="s">
        <v>63</v>
      </c>
      <c r="L5" s="2" t="s">
        <v>27</v>
      </c>
      <c r="M5" s="2" t="s">
        <v>64</v>
      </c>
      <c r="N5" s="2" t="s">
        <v>28</v>
      </c>
      <c r="O5" s="2" t="s">
        <v>65</v>
      </c>
    </row>
    <row r="6" spans="1:15" ht="18" customHeight="1" x14ac:dyDescent="0.25">
      <c r="A6" s="56" t="s">
        <v>41</v>
      </c>
      <c r="B6" s="30" t="s">
        <v>29</v>
      </c>
      <c r="C6" s="31" t="s">
        <v>33</v>
      </c>
      <c r="D6" s="30">
        <v>163</v>
      </c>
      <c r="E6" s="30"/>
      <c r="F6" s="4"/>
      <c r="G6" s="4"/>
      <c r="H6" s="4"/>
      <c r="I6" s="4"/>
      <c r="J6" s="4"/>
      <c r="K6" s="4"/>
      <c r="L6" s="4"/>
      <c r="M6" s="4"/>
      <c r="N6" s="4"/>
      <c r="O6" s="53"/>
    </row>
    <row r="7" spans="1:15" ht="18" customHeight="1" x14ac:dyDescent="0.25">
      <c r="A7" s="57"/>
      <c r="B7" s="30" t="s">
        <v>34</v>
      </c>
      <c r="C7" s="31" t="s">
        <v>33</v>
      </c>
      <c r="D7" s="30">
        <v>4</v>
      </c>
      <c r="E7" s="30"/>
      <c r="F7" s="4"/>
      <c r="G7" s="4"/>
      <c r="H7" s="4"/>
      <c r="I7" s="4"/>
      <c r="J7" s="4"/>
      <c r="K7" s="4"/>
      <c r="L7" s="4"/>
      <c r="M7" s="4"/>
      <c r="N7" s="4"/>
      <c r="O7" s="53"/>
    </row>
    <row r="8" spans="1:15" ht="18" customHeight="1" x14ac:dyDescent="0.25">
      <c r="A8" s="57"/>
      <c r="B8" s="30" t="s">
        <v>29</v>
      </c>
      <c r="C8" s="31" t="s">
        <v>35</v>
      </c>
      <c r="D8" s="30">
        <v>381</v>
      </c>
      <c r="E8" s="30"/>
      <c r="F8" s="4"/>
      <c r="G8" s="4"/>
      <c r="H8" s="4"/>
      <c r="I8" s="4"/>
      <c r="J8" s="4"/>
      <c r="K8" s="4"/>
      <c r="L8" s="4"/>
      <c r="M8" s="4"/>
      <c r="N8" s="4"/>
      <c r="O8" s="53"/>
    </row>
    <row r="9" spans="1:15" ht="18" customHeight="1" x14ac:dyDescent="0.25">
      <c r="A9" s="57"/>
      <c r="B9" s="30" t="s">
        <v>36</v>
      </c>
      <c r="C9" s="31" t="s">
        <v>35</v>
      </c>
      <c r="D9" s="30">
        <v>27</v>
      </c>
      <c r="E9" s="30"/>
      <c r="F9" s="4"/>
      <c r="G9" s="4"/>
      <c r="H9" s="4"/>
      <c r="I9" s="4"/>
      <c r="J9" s="4"/>
      <c r="K9" s="4"/>
      <c r="L9" s="4"/>
      <c r="M9" s="4"/>
      <c r="N9" s="4"/>
      <c r="O9" s="53"/>
    </row>
    <row r="10" spans="1:15" ht="18" customHeight="1" x14ac:dyDescent="0.25">
      <c r="A10" s="57"/>
      <c r="B10" s="30" t="s">
        <v>11</v>
      </c>
      <c r="C10" s="31" t="s">
        <v>35</v>
      </c>
      <c r="D10" s="30">
        <v>2</v>
      </c>
      <c r="E10" s="30"/>
      <c r="F10" s="4"/>
      <c r="G10" s="4"/>
      <c r="H10" s="4"/>
      <c r="I10" s="4"/>
      <c r="J10" s="4"/>
      <c r="K10" s="4"/>
      <c r="L10" s="4"/>
      <c r="M10" s="4"/>
      <c r="N10" s="4"/>
      <c r="O10" s="53"/>
    </row>
    <row r="11" spans="1:15" ht="18" customHeight="1" x14ac:dyDescent="0.25">
      <c r="A11" s="57"/>
      <c r="B11" s="30" t="s">
        <v>12</v>
      </c>
      <c r="C11" s="31" t="s">
        <v>35</v>
      </c>
      <c r="D11" s="30">
        <v>3</v>
      </c>
      <c r="E11" s="30"/>
      <c r="F11" s="4"/>
      <c r="G11" s="4"/>
      <c r="H11" s="4"/>
      <c r="I11" s="4"/>
      <c r="J11" s="4"/>
      <c r="K11" s="4"/>
      <c r="L11" s="4"/>
      <c r="M11" s="4"/>
      <c r="N11" s="4"/>
      <c r="O11" s="53"/>
    </row>
    <row r="12" spans="1:15" ht="18" customHeight="1" x14ac:dyDescent="0.25">
      <c r="A12" s="57"/>
      <c r="B12" s="30" t="s">
        <v>29</v>
      </c>
      <c r="C12" s="32" t="s">
        <v>37</v>
      </c>
      <c r="D12" s="30">
        <v>53</v>
      </c>
      <c r="E12" s="30">
        <v>88</v>
      </c>
      <c r="F12" s="4"/>
      <c r="G12" s="4"/>
      <c r="H12" s="4"/>
      <c r="I12" s="4"/>
      <c r="J12" s="4"/>
      <c r="K12" s="4"/>
      <c r="L12" s="4"/>
      <c r="M12" s="4"/>
      <c r="N12" s="4"/>
      <c r="O12" s="53"/>
    </row>
    <row r="13" spans="1:15" ht="18" customHeight="1" x14ac:dyDescent="0.25">
      <c r="A13" s="57"/>
      <c r="B13" s="30" t="s">
        <v>36</v>
      </c>
      <c r="C13" s="32" t="s">
        <v>37</v>
      </c>
      <c r="D13" s="30">
        <v>9</v>
      </c>
      <c r="E13" s="30">
        <v>15</v>
      </c>
      <c r="F13" s="4"/>
      <c r="G13" s="4"/>
      <c r="H13" s="4"/>
      <c r="I13" s="4"/>
      <c r="J13" s="4"/>
      <c r="K13" s="4"/>
      <c r="L13" s="4"/>
      <c r="M13" s="4"/>
      <c r="N13" s="4"/>
      <c r="O13" s="53"/>
    </row>
    <row r="14" spans="1:15" ht="18" customHeight="1" x14ac:dyDescent="0.25">
      <c r="A14" s="57"/>
      <c r="B14" s="30" t="s">
        <v>11</v>
      </c>
      <c r="C14" s="32" t="s">
        <v>37</v>
      </c>
      <c r="D14" s="30">
        <v>12</v>
      </c>
      <c r="E14" s="30">
        <v>20</v>
      </c>
      <c r="F14" s="4"/>
      <c r="G14" s="4"/>
      <c r="H14" s="4"/>
      <c r="I14" s="4"/>
      <c r="J14" s="4"/>
      <c r="K14" s="4"/>
      <c r="L14" s="4"/>
      <c r="M14" s="4"/>
      <c r="N14" s="4"/>
      <c r="O14" s="53"/>
    </row>
    <row r="15" spans="1:15" ht="18" customHeight="1" x14ac:dyDescent="0.25">
      <c r="A15" s="57"/>
      <c r="B15" s="30" t="s">
        <v>11</v>
      </c>
      <c r="C15" s="32" t="s">
        <v>38</v>
      </c>
      <c r="D15" s="30">
        <v>1</v>
      </c>
      <c r="E15" s="30">
        <v>2</v>
      </c>
      <c r="F15" s="4"/>
      <c r="G15" s="4"/>
      <c r="H15" s="4"/>
      <c r="I15" s="4"/>
      <c r="J15" s="4"/>
      <c r="K15" s="4"/>
      <c r="L15" s="4"/>
      <c r="M15" s="4"/>
      <c r="N15" s="4"/>
      <c r="O15" s="53"/>
    </row>
    <row r="16" spans="1:15" ht="18" customHeight="1" x14ac:dyDescent="0.25">
      <c r="A16" s="57"/>
      <c r="B16" s="30" t="s">
        <v>29</v>
      </c>
      <c r="C16" s="32" t="s">
        <v>39</v>
      </c>
      <c r="D16" s="30">
        <v>70</v>
      </c>
      <c r="E16" s="30">
        <v>117</v>
      </c>
      <c r="F16" s="4"/>
      <c r="G16" s="4"/>
      <c r="H16" s="4"/>
      <c r="I16" s="5"/>
      <c r="J16" s="5"/>
      <c r="K16" s="5"/>
      <c r="L16" s="5"/>
      <c r="M16" s="5"/>
      <c r="N16" s="5"/>
      <c r="O16" s="53"/>
    </row>
    <row r="17" spans="1:15" ht="18" customHeight="1" x14ac:dyDescent="0.25">
      <c r="A17" s="57"/>
      <c r="B17" s="30" t="s">
        <v>36</v>
      </c>
      <c r="C17" s="32" t="s">
        <v>39</v>
      </c>
      <c r="D17" s="30">
        <v>10</v>
      </c>
      <c r="E17" s="30">
        <v>17</v>
      </c>
      <c r="F17" s="4"/>
      <c r="G17" s="4"/>
      <c r="H17" s="4"/>
      <c r="I17" s="5"/>
      <c r="J17" s="5"/>
      <c r="K17" s="5"/>
      <c r="L17" s="5"/>
      <c r="M17" s="5"/>
      <c r="N17" s="5"/>
      <c r="O17" s="53"/>
    </row>
    <row r="18" spans="1:15" ht="18" customHeight="1" x14ac:dyDescent="0.25">
      <c r="A18" s="57"/>
      <c r="B18" s="30" t="s">
        <v>29</v>
      </c>
      <c r="C18" s="33" t="s">
        <v>30</v>
      </c>
      <c r="D18" s="30">
        <v>30</v>
      </c>
      <c r="E18" s="30"/>
      <c r="F18" s="4"/>
      <c r="G18" s="4"/>
      <c r="H18" s="4"/>
      <c r="I18" s="5"/>
      <c r="J18" s="5"/>
      <c r="K18" s="5"/>
      <c r="L18" s="5"/>
      <c r="M18" s="5"/>
      <c r="N18" s="5"/>
      <c r="O18" s="53"/>
    </row>
    <row r="19" spans="1:15" ht="18" customHeight="1" x14ac:dyDescent="0.25">
      <c r="A19" s="57"/>
      <c r="B19" s="30" t="s">
        <v>36</v>
      </c>
      <c r="C19" s="33" t="s">
        <v>30</v>
      </c>
      <c r="D19" s="30">
        <v>5</v>
      </c>
      <c r="E19" s="30"/>
      <c r="F19" s="4"/>
      <c r="G19" s="4"/>
      <c r="H19" s="4"/>
      <c r="I19" s="5"/>
      <c r="J19" s="5"/>
      <c r="K19" s="5"/>
      <c r="L19" s="5"/>
      <c r="M19" s="5"/>
      <c r="N19" s="5"/>
      <c r="O19" s="53"/>
    </row>
    <row r="20" spans="1:15" ht="18" customHeight="1" x14ac:dyDescent="0.25">
      <c r="A20" s="57"/>
      <c r="B20" s="30" t="s">
        <v>29</v>
      </c>
      <c r="C20" s="32" t="s">
        <v>40</v>
      </c>
      <c r="D20" s="30">
        <v>80</v>
      </c>
      <c r="E20" s="30">
        <v>145</v>
      </c>
      <c r="F20" s="4"/>
      <c r="G20" s="4"/>
      <c r="H20" s="4"/>
      <c r="I20" s="5"/>
      <c r="J20" s="5"/>
      <c r="K20" s="5"/>
      <c r="L20" s="5"/>
      <c r="M20" s="5"/>
      <c r="N20" s="5"/>
      <c r="O20" s="53"/>
    </row>
    <row r="21" spans="1:15" ht="18" customHeight="1" x14ac:dyDescent="0.25">
      <c r="A21" s="57"/>
      <c r="B21" s="30" t="s">
        <v>36</v>
      </c>
      <c r="C21" s="32" t="s">
        <v>40</v>
      </c>
      <c r="D21" s="30">
        <v>10</v>
      </c>
      <c r="E21" s="30">
        <v>18</v>
      </c>
      <c r="F21" s="4"/>
      <c r="G21" s="4"/>
      <c r="H21" s="4"/>
      <c r="I21" s="5"/>
      <c r="J21" s="5"/>
      <c r="K21" s="5"/>
      <c r="L21" s="5"/>
      <c r="M21" s="5"/>
      <c r="N21" s="5"/>
      <c r="O21" s="53"/>
    </row>
    <row r="22" spans="1:15" ht="18" customHeight="1" x14ac:dyDescent="0.25">
      <c r="A22" s="57"/>
      <c r="B22" s="30" t="s">
        <v>11</v>
      </c>
      <c r="C22" s="32" t="s">
        <v>40</v>
      </c>
      <c r="D22" s="30">
        <v>11</v>
      </c>
      <c r="E22" s="30">
        <v>20</v>
      </c>
      <c r="F22" s="4"/>
      <c r="G22" s="4"/>
      <c r="H22" s="4"/>
      <c r="I22" s="5"/>
      <c r="J22" s="5"/>
      <c r="K22" s="5"/>
      <c r="L22" s="5"/>
      <c r="M22" s="5"/>
      <c r="N22" s="5"/>
      <c r="O22" s="53"/>
    </row>
    <row r="23" spans="1:15" ht="18" customHeight="1" x14ac:dyDescent="0.25">
      <c r="A23" s="57"/>
      <c r="B23" s="30" t="s">
        <v>12</v>
      </c>
      <c r="C23" s="32" t="s">
        <v>40</v>
      </c>
      <c r="D23" s="30">
        <v>1</v>
      </c>
      <c r="E23" s="30">
        <v>2</v>
      </c>
      <c r="F23" s="4"/>
      <c r="G23" s="4"/>
      <c r="H23" s="4"/>
      <c r="I23" s="5"/>
      <c r="J23" s="5"/>
      <c r="K23" s="5"/>
      <c r="L23" s="5"/>
      <c r="M23" s="5"/>
      <c r="N23" s="5"/>
      <c r="O23" s="53"/>
    </row>
    <row r="24" spans="1:15" ht="15.75" x14ac:dyDescent="0.25">
      <c r="A24" s="6"/>
      <c r="B24" s="7"/>
      <c r="C24" s="8" t="s">
        <v>10</v>
      </c>
      <c r="D24" s="9">
        <f>SUM(D6:D23)</f>
        <v>872</v>
      </c>
      <c r="E24" s="9">
        <f>SUM(E6:E23)</f>
        <v>444</v>
      </c>
      <c r="F24" s="10"/>
      <c r="G24" s="10"/>
      <c r="H24" s="10"/>
      <c r="I24" s="51"/>
      <c r="J24" s="11">
        <f>SUM(J6:J23)</f>
        <v>0</v>
      </c>
      <c r="K24" s="11">
        <f t="shared" ref="K24:O24" si="0">SUM(K6:K23)</f>
        <v>0</v>
      </c>
      <c r="L24" s="11">
        <f t="shared" si="0"/>
        <v>0</v>
      </c>
      <c r="M24" s="11">
        <f t="shared" si="0"/>
        <v>0</v>
      </c>
      <c r="N24" s="11">
        <f t="shared" si="0"/>
        <v>0</v>
      </c>
      <c r="O24" s="11">
        <f t="shared" si="0"/>
        <v>0</v>
      </c>
    </row>
    <row r="25" spans="1:15" ht="15.75" x14ac:dyDescent="0.25">
      <c r="A25" s="69" t="s">
        <v>43</v>
      </c>
      <c r="B25" s="35" t="s">
        <v>29</v>
      </c>
      <c r="C25" s="36" t="s">
        <v>44</v>
      </c>
      <c r="D25" s="37">
        <v>1</v>
      </c>
      <c r="E25" s="38"/>
      <c r="F25" s="39"/>
      <c r="G25" s="39"/>
      <c r="H25" s="39"/>
      <c r="I25" s="39"/>
      <c r="J25" s="39"/>
      <c r="K25" s="39"/>
      <c r="L25" s="39"/>
      <c r="M25" s="39"/>
      <c r="N25" s="39"/>
      <c r="O25" s="53"/>
    </row>
    <row r="26" spans="1:15" ht="15.75" x14ac:dyDescent="0.25">
      <c r="A26" s="70"/>
      <c r="B26" s="35" t="s">
        <v>29</v>
      </c>
      <c r="C26" s="36" t="s">
        <v>45</v>
      </c>
      <c r="D26" s="40">
        <v>5</v>
      </c>
      <c r="E26" s="41"/>
      <c r="F26" s="4"/>
      <c r="G26" s="4"/>
      <c r="H26" s="4"/>
      <c r="I26" s="39"/>
      <c r="J26" s="39"/>
      <c r="K26" s="39"/>
      <c r="L26" s="4"/>
      <c r="M26" s="39"/>
      <c r="N26" s="39"/>
      <c r="O26" s="53"/>
    </row>
    <row r="27" spans="1:15" ht="15.75" x14ac:dyDescent="0.25">
      <c r="A27" s="70"/>
      <c r="B27" s="35" t="s">
        <v>11</v>
      </c>
      <c r="C27" s="36" t="s">
        <v>45</v>
      </c>
      <c r="D27" s="40">
        <v>1</v>
      </c>
      <c r="E27" s="41"/>
      <c r="F27" s="4"/>
      <c r="G27" s="4"/>
      <c r="H27" s="4"/>
      <c r="I27" s="39"/>
      <c r="J27" s="39"/>
      <c r="K27" s="39"/>
      <c r="L27" s="4"/>
      <c r="M27" s="39"/>
      <c r="N27" s="39"/>
      <c r="O27" s="53"/>
    </row>
    <row r="28" spans="1:15" ht="15.75" x14ac:dyDescent="0.25">
      <c r="A28" s="70"/>
      <c r="B28" s="35" t="s">
        <v>29</v>
      </c>
      <c r="C28" s="36" t="s">
        <v>46</v>
      </c>
      <c r="D28" s="40">
        <v>1</v>
      </c>
      <c r="E28" s="42">
        <v>2</v>
      </c>
      <c r="F28" s="4"/>
      <c r="G28" s="4"/>
      <c r="H28" s="4"/>
      <c r="I28" s="4"/>
      <c r="J28" s="4"/>
      <c r="K28" s="4"/>
      <c r="L28" s="4"/>
      <c r="M28" s="39"/>
      <c r="N28" s="39"/>
      <c r="O28" s="53"/>
    </row>
    <row r="29" spans="1:15" ht="15.75" x14ac:dyDescent="0.25">
      <c r="A29" s="70"/>
      <c r="B29" s="35" t="s">
        <v>11</v>
      </c>
      <c r="C29" s="36" t="s">
        <v>46</v>
      </c>
      <c r="D29" s="40">
        <v>4</v>
      </c>
      <c r="E29" s="41">
        <v>7</v>
      </c>
      <c r="F29" s="43"/>
      <c r="G29" s="43"/>
      <c r="H29" s="4"/>
      <c r="I29" s="5"/>
      <c r="J29" s="5"/>
      <c r="K29" s="5"/>
      <c r="L29" s="4"/>
      <c r="M29" s="39"/>
      <c r="N29" s="39"/>
      <c r="O29" s="53"/>
    </row>
    <row r="30" spans="1:15" ht="15.75" x14ac:dyDescent="0.25">
      <c r="A30" s="70"/>
      <c r="B30" s="35" t="s">
        <v>29</v>
      </c>
      <c r="C30" s="36" t="s">
        <v>47</v>
      </c>
      <c r="D30" s="40">
        <v>14</v>
      </c>
      <c r="E30" s="41">
        <v>25</v>
      </c>
      <c r="F30" s="43"/>
      <c r="G30" s="43"/>
      <c r="H30" s="4"/>
      <c r="I30" s="5"/>
      <c r="J30" s="5"/>
      <c r="K30" s="5"/>
      <c r="L30" s="4"/>
      <c r="M30" s="39"/>
      <c r="N30" s="39"/>
      <c r="O30" s="53"/>
    </row>
    <row r="31" spans="1:15" ht="15.75" x14ac:dyDescent="0.25">
      <c r="A31" s="70"/>
      <c r="B31" s="35" t="s">
        <v>11</v>
      </c>
      <c r="C31" s="36" t="s">
        <v>47</v>
      </c>
      <c r="D31" s="40">
        <v>20</v>
      </c>
      <c r="E31" s="41">
        <v>36</v>
      </c>
      <c r="F31" s="43"/>
      <c r="G31" s="43"/>
      <c r="H31" s="4"/>
      <c r="I31" s="5"/>
      <c r="J31" s="5"/>
      <c r="K31" s="5"/>
      <c r="L31" s="4"/>
      <c r="M31" s="39"/>
      <c r="N31" s="39"/>
      <c r="O31" s="53"/>
    </row>
    <row r="32" spans="1:15" ht="15.75" x14ac:dyDescent="0.25">
      <c r="A32" s="70"/>
      <c r="B32" s="35" t="s">
        <v>12</v>
      </c>
      <c r="C32" s="36" t="s">
        <v>47</v>
      </c>
      <c r="D32" s="40">
        <v>2</v>
      </c>
      <c r="E32" s="41">
        <v>4</v>
      </c>
      <c r="F32" s="43"/>
      <c r="G32" s="43"/>
      <c r="H32" s="4"/>
      <c r="I32" s="5"/>
      <c r="J32" s="5"/>
      <c r="K32" s="5"/>
      <c r="L32" s="4"/>
      <c r="M32" s="39"/>
      <c r="N32" s="39"/>
      <c r="O32" s="53"/>
    </row>
    <row r="33" spans="1:15" ht="15.75" x14ac:dyDescent="0.25">
      <c r="A33" s="44"/>
      <c r="B33" s="45"/>
      <c r="C33" s="8" t="s">
        <v>10</v>
      </c>
      <c r="D33" s="9">
        <f>SUM(D25:D32)</f>
        <v>48</v>
      </c>
      <c r="E33" s="9">
        <f>SUM(E25:E32)</f>
        <v>74</v>
      </c>
      <c r="F33" s="10"/>
      <c r="G33" s="10"/>
      <c r="H33" s="10"/>
      <c r="I33" s="51"/>
      <c r="J33" s="11">
        <f>SUM(J25:J32)</f>
        <v>0</v>
      </c>
      <c r="K33" s="11">
        <f t="shared" ref="K33:O33" si="1">SUM(K25:K32)</f>
        <v>0</v>
      </c>
      <c r="L33" s="11">
        <f t="shared" si="1"/>
        <v>0</v>
      </c>
      <c r="M33" s="11">
        <f t="shared" si="1"/>
        <v>0</v>
      </c>
      <c r="N33" s="11">
        <f t="shared" si="1"/>
        <v>0</v>
      </c>
      <c r="O33" s="11">
        <f t="shared" si="1"/>
        <v>0</v>
      </c>
    </row>
    <row r="34" spans="1:15" ht="15.75" x14ac:dyDescent="0.25">
      <c r="A34" s="60" t="s">
        <v>48</v>
      </c>
      <c r="B34" s="35" t="s">
        <v>29</v>
      </c>
      <c r="C34" s="36" t="s">
        <v>45</v>
      </c>
      <c r="D34" s="46">
        <v>11</v>
      </c>
      <c r="E34" s="46"/>
      <c r="F34" s="4"/>
      <c r="G34" s="4"/>
      <c r="H34" s="4"/>
      <c r="I34" s="39"/>
      <c r="J34" s="39"/>
      <c r="K34" s="39"/>
      <c r="L34" s="4"/>
      <c r="M34" s="39"/>
      <c r="N34" s="39"/>
      <c r="O34" s="53"/>
    </row>
    <row r="35" spans="1:15" ht="15.75" x14ac:dyDescent="0.25">
      <c r="A35" s="61"/>
      <c r="B35" s="35" t="s">
        <v>29</v>
      </c>
      <c r="C35" s="36" t="s">
        <v>46</v>
      </c>
      <c r="D35" s="46">
        <v>4</v>
      </c>
      <c r="E35" s="46">
        <v>7</v>
      </c>
      <c r="F35" s="4"/>
      <c r="G35" s="4"/>
      <c r="H35" s="4"/>
      <c r="I35" s="39"/>
      <c r="J35" s="39"/>
      <c r="K35" s="39"/>
      <c r="L35" s="4"/>
      <c r="M35" s="39"/>
      <c r="N35" s="39"/>
      <c r="O35" s="53"/>
    </row>
    <row r="36" spans="1:15" ht="15.75" x14ac:dyDescent="0.25">
      <c r="A36" s="61"/>
      <c r="B36" s="35" t="s">
        <v>29</v>
      </c>
      <c r="C36" s="36" t="s">
        <v>49</v>
      </c>
      <c r="D36" s="46">
        <v>30</v>
      </c>
      <c r="E36" s="46">
        <v>50</v>
      </c>
      <c r="F36" s="4"/>
      <c r="G36" s="4"/>
      <c r="H36" s="4"/>
      <c r="I36" s="39"/>
      <c r="J36" s="39"/>
      <c r="K36" s="39"/>
      <c r="L36" s="4"/>
      <c r="M36" s="39"/>
      <c r="N36" s="39"/>
      <c r="O36" s="53"/>
    </row>
    <row r="37" spans="1:15" ht="15.75" x14ac:dyDescent="0.25">
      <c r="A37" s="61"/>
      <c r="B37" s="35" t="s">
        <v>29</v>
      </c>
      <c r="C37" s="36" t="s">
        <v>47</v>
      </c>
      <c r="D37" s="46">
        <v>41</v>
      </c>
      <c r="E37" s="46">
        <v>75</v>
      </c>
      <c r="F37" s="4"/>
      <c r="G37" s="4"/>
      <c r="H37" s="4"/>
      <c r="I37" s="4"/>
      <c r="J37" s="4"/>
      <c r="K37" s="4"/>
      <c r="L37" s="4"/>
      <c r="M37" s="39"/>
      <c r="N37" s="39"/>
      <c r="O37" s="53"/>
    </row>
    <row r="38" spans="1:15" ht="15.75" x14ac:dyDescent="0.25">
      <c r="A38" s="61"/>
      <c r="B38" s="35" t="s">
        <v>36</v>
      </c>
      <c r="C38" s="36" t="s">
        <v>47</v>
      </c>
      <c r="D38" s="46">
        <v>2</v>
      </c>
      <c r="E38" s="46">
        <v>4</v>
      </c>
      <c r="F38" s="4"/>
      <c r="G38" s="4"/>
      <c r="H38" s="4"/>
      <c r="I38" s="4"/>
      <c r="J38" s="4"/>
      <c r="K38" s="4"/>
      <c r="L38" s="4"/>
      <c r="M38" s="39"/>
      <c r="N38" s="39"/>
      <c r="O38" s="53"/>
    </row>
    <row r="39" spans="1:15" ht="15.75" x14ac:dyDescent="0.25">
      <c r="A39" s="61"/>
      <c r="B39" s="35" t="s">
        <v>12</v>
      </c>
      <c r="C39" s="36" t="s">
        <v>47</v>
      </c>
      <c r="D39" s="46">
        <v>2</v>
      </c>
      <c r="E39" s="46">
        <v>4</v>
      </c>
      <c r="F39" s="4"/>
      <c r="G39" s="4"/>
      <c r="H39" s="4"/>
      <c r="I39" s="4"/>
      <c r="J39" s="4"/>
      <c r="K39" s="4"/>
      <c r="L39" s="4"/>
      <c r="M39" s="39"/>
      <c r="N39" s="39"/>
      <c r="O39" s="53"/>
    </row>
    <row r="40" spans="1:15" ht="15.75" x14ac:dyDescent="0.25">
      <c r="A40" s="61"/>
      <c r="B40" s="35" t="s">
        <v>50</v>
      </c>
      <c r="C40" s="36" t="s">
        <v>47</v>
      </c>
      <c r="D40" s="47">
        <v>5</v>
      </c>
      <c r="E40" s="47">
        <v>9</v>
      </c>
      <c r="F40" s="4"/>
      <c r="G40" s="4"/>
      <c r="H40" s="4"/>
      <c r="I40" s="5"/>
      <c r="J40" s="5"/>
      <c r="K40" s="5"/>
      <c r="L40" s="4"/>
      <c r="M40" s="39"/>
      <c r="N40" s="39"/>
      <c r="O40" s="53"/>
    </row>
    <row r="41" spans="1:15" ht="15.75" x14ac:dyDescent="0.25">
      <c r="A41" s="44"/>
      <c r="B41" s="8"/>
      <c r="C41" s="8" t="s">
        <v>10</v>
      </c>
      <c r="D41" s="9">
        <f>SUM(D34:D40)</f>
        <v>95</v>
      </c>
      <c r="E41" s="9">
        <f>SUM(E34:E40)</f>
        <v>149</v>
      </c>
      <c r="F41" s="10"/>
      <c r="G41" s="10"/>
      <c r="H41" s="10"/>
      <c r="I41" s="51"/>
      <c r="J41" s="11">
        <f>SUM(J34:J40)</f>
        <v>0</v>
      </c>
      <c r="K41" s="11">
        <f t="shared" ref="K41:O41" si="2">SUM(K34:K40)</f>
        <v>0</v>
      </c>
      <c r="L41" s="11">
        <f t="shared" si="2"/>
        <v>0</v>
      </c>
      <c r="M41" s="11">
        <f t="shared" si="2"/>
        <v>0</v>
      </c>
      <c r="N41" s="11">
        <f t="shared" si="2"/>
        <v>0</v>
      </c>
      <c r="O41" s="11">
        <f t="shared" si="2"/>
        <v>0</v>
      </c>
    </row>
    <row r="42" spans="1:15" ht="15.75" x14ac:dyDescent="0.25">
      <c r="A42" s="60" t="s">
        <v>51</v>
      </c>
      <c r="B42" s="48" t="s">
        <v>29</v>
      </c>
      <c r="C42" s="49" t="s">
        <v>44</v>
      </c>
      <c r="D42" s="46">
        <v>21</v>
      </c>
      <c r="E42" s="46"/>
      <c r="F42" s="4"/>
      <c r="G42" s="4"/>
      <c r="H42" s="4"/>
      <c r="I42" s="39"/>
      <c r="J42" s="39"/>
      <c r="K42" s="39"/>
      <c r="L42" s="4"/>
      <c r="M42" s="39"/>
      <c r="N42" s="39"/>
      <c r="O42" s="53"/>
    </row>
    <row r="43" spans="1:15" ht="15.75" x14ac:dyDescent="0.25">
      <c r="A43" s="61"/>
      <c r="B43" s="48" t="s">
        <v>52</v>
      </c>
      <c r="C43" s="49" t="s">
        <v>44</v>
      </c>
      <c r="D43" s="46">
        <v>1</v>
      </c>
      <c r="E43" s="46"/>
      <c r="F43" s="4"/>
      <c r="G43" s="4"/>
      <c r="H43" s="4"/>
      <c r="I43" s="39"/>
      <c r="J43" s="39"/>
      <c r="K43" s="39"/>
      <c r="L43" s="4"/>
      <c r="M43" s="39"/>
      <c r="N43" s="39"/>
      <c r="O43" s="53"/>
    </row>
    <row r="44" spans="1:15" ht="15.75" x14ac:dyDescent="0.25">
      <c r="A44" s="61"/>
      <c r="B44" s="48" t="s">
        <v>29</v>
      </c>
      <c r="C44" s="49" t="s">
        <v>45</v>
      </c>
      <c r="D44" s="46">
        <v>243</v>
      </c>
      <c r="E44" s="46"/>
      <c r="F44" s="4"/>
      <c r="G44" s="4"/>
      <c r="H44" s="4"/>
      <c r="I44" s="39"/>
      <c r="J44" s="39"/>
      <c r="K44" s="39"/>
      <c r="L44" s="4"/>
      <c r="M44" s="39"/>
      <c r="N44" s="39"/>
      <c r="O44" s="53"/>
    </row>
    <row r="45" spans="1:15" ht="15.75" x14ac:dyDescent="0.25">
      <c r="A45" s="61"/>
      <c r="B45" s="48" t="s">
        <v>36</v>
      </c>
      <c r="C45" s="49" t="s">
        <v>45</v>
      </c>
      <c r="D45" s="46">
        <v>9</v>
      </c>
      <c r="E45" s="46"/>
      <c r="F45" s="4"/>
      <c r="G45" s="4"/>
      <c r="H45" s="4"/>
      <c r="I45" s="39"/>
      <c r="J45" s="39"/>
      <c r="K45" s="39"/>
      <c r="L45" s="4"/>
      <c r="M45" s="39"/>
      <c r="N45" s="39"/>
      <c r="O45" s="53"/>
    </row>
    <row r="46" spans="1:15" ht="15.75" x14ac:dyDescent="0.25">
      <c r="A46" s="61"/>
      <c r="B46" s="48" t="s">
        <v>52</v>
      </c>
      <c r="C46" s="49" t="s">
        <v>45</v>
      </c>
      <c r="D46" s="46">
        <v>38</v>
      </c>
      <c r="E46" s="46"/>
      <c r="F46" s="4"/>
      <c r="G46" s="4"/>
      <c r="H46" s="4"/>
      <c r="I46" s="39"/>
      <c r="J46" s="39"/>
      <c r="K46" s="39"/>
      <c r="L46" s="4"/>
      <c r="M46" s="39"/>
      <c r="N46" s="39"/>
      <c r="O46" s="53"/>
    </row>
    <row r="47" spans="1:15" ht="15.75" x14ac:dyDescent="0.25">
      <c r="A47" s="61"/>
      <c r="B47" s="48" t="s">
        <v>29</v>
      </c>
      <c r="C47" s="49" t="s">
        <v>46</v>
      </c>
      <c r="D47" s="46">
        <v>56</v>
      </c>
      <c r="E47" s="46">
        <v>93</v>
      </c>
      <c r="F47" s="4"/>
      <c r="G47" s="4"/>
      <c r="H47" s="4"/>
      <c r="I47" s="4"/>
      <c r="J47" s="4"/>
      <c r="K47" s="4"/>
      <c r="L47" s="4"/>
      <c r="M47" s="39"/>
      <c r="N47" s="39"/>
      <c r="O47" s="53"/>
    </row>
    <row r="48" spans="1:15" ht="15.75" x14ac:dyDescent="0.25">
      <c r="A48" s="61"/>
      <c r="B48" s="48" t="s">
        <v>36</v>
      </c>
      <c r="C48" s="49" t="s">
        <v>46</v>
      </c>
      <c r="D48" s="47">
        <v>5</v>
      </c>
      <c r="E48" s="47">
        <v>8</v>
      </c>
      <c r="F48" s="4"/>
      <c r="G48" s="4"/>
      <c r="H48" s="4"/>
      <c r="I48" s="5"/>
      <c r="J48" s="5"/>
      <c r="K48" s="5"/>
      <c r="L48" s="4"/>
      <c r="M48" s="39"/>
      <c r="N48" s="39"/>
      <c r="O48" s="53"/>
    </row>
    <row r="49" spans="1:15" ht="15.75" x14ac:dyDescent="0.25">
      <c r="A49" s="61"/>
      <c r="B49" s="48" t="s">
        <v>52</v>
      </c>
      <c r="C49" s="49" t="s">
        <v>46</v>
      </c>
      <c r="D49" s="47">
        <v>19</v>
      </c>
      <c r="E49" s="47">
        <v>32</v>
      </c>
      <c r="F49" s="4"/>
      <c r="G49" s="4"/>
      <c r="H49" s="4"/>
      <c r="I49" s="5"/>
      <c r="J49" s="5"/>
      <c r="K49" s="5"/>
      <c r="L49" s="4"/>
      <c r="M49" s="39"/>
      <c r="N49" s="39"/>
      <c r="O49" s="53"/>
    </row>
    <row r="50" spans="1:15" ht="15.75" x14ac:dyDescent="0.25">
      <c r="A50" s="61"/>
      <c r="B50" s="48" t="s">
        <v>29</v>
      </c>
      <c r="C50" s="49" t="s">
        <v>49</v>
      </c>
      <c r="D50" s="47">
        <v>120</v>
      </c>
      <c r="E50" s="47">
        <v>200</v>
      </c>
      <c r="F50" s="4"/>
      <c r="G50" s="4"/>
      <c r="H50" s="4"/>
      <c r="I50" s="5"/>
      <c r="J50" s="5"/>
      <c r="K50" s="5"/>
      <c r="L50" s="4"/>
      <c r="M50" s="39"/>
      <c r="N50" s="39"/>
      <c r="O50" s="53"/>
    </row>
    <row r="51" spans="1:15" ht="15.75" x14ac:dyDescent="0.25">
      <c r="A51" s="61"/>
      <c r="B51" s="48" t="s">
        <v>36</v>
      </c>
      <c r="C51" s="49" t="s">
        <v>49</v>
      </c>
      <c r="D51" s="47">
        <v>13</v>
      </c>
      <c r="E51" s="47">
        <v>22</v>
      </c>
      <c r="F51" s="4"/>
      <c r="G51" s="4"/>
      <c r="H51" s="4"/>
      <c r="I51" s="5"/>
      <c r="J51" s="5"/>
      <c r="K51" s="5"/>
      <c r="L51" s="4"/>
      <c r="M51" s="39"/>
      <c r="N51" s="39"/>
      <c r="O51" s="53"/>
    </row>
    <row r="52" spans="1:15" ht="15.75" x14ac:dyDescent="0.25">
      <c r="A52" s="61"/>
      <c r="B52" s="48" t="s">
        <v>11</v>
      </c>
      <c r="C52" s="49" t="s">
        <v>49</v>
      </c>
      <c r="D52" s="47">
        <v>15</v>
      </c>
      <c r="E52" s="47">
        <v>25</v>
      </c>
      <c r="F52" s="4"/>
      <c r="G52" s="4"/>
      <c r="H52" s="4"/>
      <c r="I52" s="5"/>
      <c r="J52" s="5"/>
      <c r="K52" s="5"/>
      <c r="L52" s="4"/>
      <c r="M52" s="39"/>
      <c r="N52" s="39"/>
      <c r="O52" s="53"/>
    </row>
    <row r="53" spans="1:15" ht="15.75" x14ac:dyDescent="0.25">
      <c r="A53" s="61"/>
      <c r="B53" s="48" t="s">
        <v>52</v>
      </c>
      <c r="C53" s="49" t="s">
        <v>49</v>
      </c>
      <c r="D53" s="47">
        <v>19</v>
      </c>
      <c r="E53" s="47">
        <v>32</v>
      </c>
      <c r="F53" s="4"/>
      <c r="G53" s="4"/>
      <c r="H53" s="4"/>
      <c r="I53" s="5"/>
      <c r="J53" s="5"/>
      <c r="K53" s="5"/>
      <c r="L53" s="4"/>
      <c r="M53" s="39"/>
      <c r="N53" s="39"/>
      <c r="O53" s="53"/>
    </row>
    <row r="54" spans="1:15" ht="15.75" x14ac:dyDescent="0.25">
      <c r="A54" s="61"/>
      <c r="B54" s="48" t="s">
        <v>29</v>
      </c>
      <c r="C54" s="36" t="s">
        <v>30</v>
      </c>
      <c r="D54" s="47">
        <v>22</v>
      </c>
      <c r="E54" s="47"/>
      <c r="F54" s="4"/>
      <c r="G54" s="4"/>
      <c r="H54" s="4"/>
      <c r="I54" s="39"/>
      <c r="J54" s="39"/>
      <c r="K54" s="52"/>
      <c r="L54" s="5"/>
      <c r="M54" s="52"/>
      <c r="N54" s="39"/>
      <c r="O54" s="53"/>
    </row>
    <row r="55" spans="1:15" ht="15.75" x14ac:dyDescent="0.25">
      <c r="A55" s="61"/>
      <c r="B55" s="48" t="s">
        <v>29</v>
      </c>
      <c r="C55" s="49" t="s">
        <v>47</v>
      </c>
      <c r="D55" s="47">
        <v>133</v>
      </c>
      <c r="E55" s="47">
        <v>242</v>
      </c>
      <c r="F55" s="4"/>
      <c r="G55" s="4"/>
      <c r="H55" s="4"/>
      <c r="I55" s="5"/>
      <c r="J55" s="5"/>
      <c r="K55" s="5"/>
      <c r="L55" s="4"/>
      <c r="M55" s="39"/>
      <c r="N55" s="39"/>
      <c r="O55" s="53"/>
    </row>
    <row r="56" spans="1:15" ht="15.75" x14ac:dyDescent="0.25">
      <c r="A56" s="61"/>
      <c r="B56" s="48" t="s">
        <v>36</v>
      </c>
      <c r="C56" s="49" t="s">
        <v>47</v>
      </c>
      <c r="D56" s="47">
        <v>15</v>
      </c>
      <c r="E56" s="47">
        <v>27</v>
      </c>
      <c r="F56" s="4"/>
      <c r="G56" s="4"/>
      <c r="H56" s="4"/>
      <c r="I56" s="5"/>
      <c r="J56" s="5"/>
      <c r="K56" s="5"/>
      <c r="L56" s="4"/>
      <c r="M56" s="39"/>
      <c r="N56" s="39"/>
      <c r="O56" s="53"/>
    </row>
    <row r="57" spans="1:15" ht="15.75" x14ac:dyDescent="0.25">
      <c r="A57" s="61"/>
      <c r="B57" s="48" t="s">
        <v>11</v>
      </c>
      <c r="C57" s="49" t="s">
        <v>47</v>
      </c>
      <c r="D57" s="47">
        <v>20</v>
      </c>
      <c r="E57" s="47">
        <v>36</v>
      </c>
      <c r="F57" s="4"/>
      <c r="G57" s="4"/>
      <c r="H57" s="4"/>
      <c r="I57" s="5"/>
      <c r="J57" s="5"/>
      <c r="K57" s="5"/>
      <c r="L57" s="4"/>
      <c r="M57" s="39"/>
      <c r="N57" s="39"/>
      <c r="O57" s="53"/>
    </row>
    <row r="58" spans="1:15" ht="15.75" x14ac:dyDescent="0.25">
      <c r="A58" s="61"/>
      <c r="B58" s="48" t="s">
        <v>52</v>
      </c>
      <c r="C58" s="49" t="s">
        <v>47</v>
      </c>
      <c r="D58" s="47">
        <v>20</v>
      </c>
      <c r="E58" s="47">
        <v>36</v>
      </c>
      <c r="F58" s="4"/>
      <c r="G58" s="4"/>
      <c r="H58" s="4"/>
      <c r="I58" s="5"/>
      <c r="J58" s="5"/>
      <c r="K58" s="5"/>
      <c r="L58" s="4"/>
      <c r="M58" s="39"/>
      <c r="N58" s="39"/>
      <c r="O58" s="53"/>
    </row>
    <row r="59" spans="1:15" ht="15.75" x14ac:dyDescent="0.25">
      <c r="A59" s="34"/>
      <c r="B59" s="7"/>
      <c r="C59" s="8"/>
      <c r="D59" s="9">
        <f>SUM(D42:D58)</f>
        <v>769</v>
      </c>
      <c r="E59" s="9">
        <f>SUM(E42:E58)</f>
        <v>753</v>
      </c>
      <c r="F59" s="10"/>
      <c r="G59" s="10"/>
      <c r="H59" s="10"/>
      <c r="I59" s="51"/>
      <c r="J59" s="11">
        <f>SUM(J42:J58)</f>
        <v>0</v>
      </c>
      <c r="K59" s="11">
        <f t="shared" ref="K59:O59" si="3">SUM(K42:K58)</f>
        <v>0</v>
      </c>
      <c r="L59" s="11">
        <f t="shared" si="3"/>
        <v>0</v>
      </c>
      <c r="M59" s="11">
        <f t="shared" si="3"/>
        <v>0</v>
      </c>
      <c r="N59" s="11">
        <f t="shared" si="3"/>
        <v>0</v>
      </c>
      <c r="O59" s="11">
        <f t="shared" si="3"/>
        <v>0</v>
      </c>
    </row>
    <row r="60" spans="1:15" ht="15.75" x14ac:dyDescent="0.25">
      <c r="A60" s="12"/>
      <c r="B60" s="58" t="s">
        <v>67</v>
      </c>
      <c r="C60" s="59"/>
      <c r="D60" s="13">
        <f>+D24+D33+D41+D59</f>
        <v>1784</v>
      </c>
      <c r="E60" s="13">
        <f>+E24+E33+E41+E59</f>
        <v>1420</v>
      </c>
      <c r="F60" s="14"/>
      <c r="G60" s="14"/>
      <c r="H60" s="14"/>
      <c r="I60" s="14"/>
      <c r="J60" s="15">
        <f t="shared" ref="J60:O60" si="4">+J24+J33+J41+J59</f>
        <v>0</v>
      </c>
      <c r="K60" s="15">
        <f t="shared" si="4"/>
        <v>0</v>
      </c>
      <c r="L60" s="15">
        <f t="shared" si="4"/>
        <v>0</v>
      </c>
      <c r="M60" s="15">
        <f t="shared" si="4"/>
        <v>0</v>
      </c>
      <c r="N60" s="15">
        <f t="shared" si="4"/>
        <v>0</v>
      </c>
      <c r="O60" s="15">
        <f t="shared" si="4"/>
        <v>0</v>
      </c>
    </row>
    <row r="64" spans="1:15" x14ac:dyDescent="0.25">
      <c r="A64" s="16" t="s">
        <v>13</v>
      </c>
      <c r="B64" s="16"/>
      <c r="C64" s="16"/>
      <c r="D64" s="16"/>
      <c r="E64" s="16"/>
      <c r="F64" s="16"/>
      <c r="G64" s="16"/>
      <c r="H64" s="16" t="s">
        <v>14</v>
      </c>
      <c r="I64" s="16"/>
      <c r="J64" s="16"/>
      <c r="K64" s="16"/>
      <c r="L64" s="16"/>
      <c r="M64" s="16"/>
      <c r="N64" s="16"/>
    </row>
  </sheetData>
  <mergeCells count="8">
    <mergeCell ref="B60:C60"/>
    <mergeCell ref="C2:H2"/>
    <mergeCell ref="C3:H3"/>
    <mergeCell ref="C4:E4"/>
    <mergeCell ref="A6:A23"/>
    <mergeCell ref="A25:A32"/>
    <mergeCell ref="A34:A40"/>
    <mergeCell ref="A42:A58"/>
  </mergeCells>
  <pageMargins left="0.7" right="0.7" top="0.75" bottom="0.75" header="0.3" footer="0.3"/>
  <pageSetup paperSize="9" scale="6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G24"/>
  <sheetViews>
    <sheetView workbookViewId="0">
      <selection activeCell="C28" sqref="C28"/>
    </sheetView>
  </sheetViews>
  <sheetFormatPr defaultRowHeight="15" x14ac:dyDescent="0.25"/>
  <cols>
    <col min="2" max="2" width="18" customWidth="1"/>
    <col min="3" max="3" width="10.5703125" customWidth="1"/>
  </cols>
  <sheetData>
    <row r="3" spans="2:7" x14ac:dyDescent="0.25">
      <c r="B3" s="71" t="s">
        <v>69</v>
      </c>
      <c r="C3" s="71"/>
      <c r="D3" s="71"/>
      <c r="E3" s="71"/>
      <c r="F3" s="71"/>
      <c r="G3" s="71"/>
    </row>
    <row r="4" spans="2:7" x14ac:dyDescent="0.25">
      <c r="B4" s="17"/>
      <c r="C4" s="17"/>
      <c r="D4" s="17"/>
      <c r="E4" s="17"/>
      <c r="F4" s="17"/>
      <c r="G4" s="18"/>
    </row>
    <row r="5" spans="2:7" x14ac:dyDescent="0.25">
      <c r="B5" s="71" t="s">
        <v>15</v>
      </c>
      <c r="C5" s="71"/>
      <c r="D5" s="71"/>
      <c r="E5" s="71"/>
      <c r="F5" s="71"/>
      <c r="G5" s="71"/>
    </row>
    <row r="6" spans="2:7" x14ac:dyDescent="0.25">
      <c r="B6" s="18"/>
      <c r="C6" s="18"/>
      <c r="D6" s="18"/>
      <c r="E6" s="18"/>
      <c r="F6" s="18"/>
      <c r="G6" s="18"/>
    </row>
    <row r="7" spans="2:7" x14ac:dyDescent="0.25">
      <c r="B7" s="72" t="s">
        <v>70</v>
      </c>
      <c r="C7" s="73" t="s">
        <v>42</v>
      </c>
      <c r="D7" s="73"/>
      <c r="E7" s="73"/>
      <c r="F7" s="73"/>
      <c r="G7" s="74" t="s">
        <v>16</v>
      </c>
    </row>
    <row r="8" spans="2:7" x14ac:dyDescent="0.25">
      <c r="B8" s="72"/>
      <c r="C8" s="73"/>
      <c r="D8" s="73"/>
      <c r="E8" s="73"/>
      <c r="F8" s="73"/>
      <c r="G8" s="74"/>
    </row>
    <row r="9" spans="2:7" x14ac:dyDescent="0.25">
      <c r="B9" s="72"/>
      <c r="C9" s="19" t="s">
        <v>17</v>
      </c>
      <c r="D9" s="19" t="s">
        <v>18</v>
      </c>
      <c r="E9" s="19" t="s">
        <v>19</v>
      </c>
      <c r="F9" s="19" t="s">
        <v>20</v>
      </c>
      <c r="G9" s="74"/>
    </row>
    <row r="10" spans="2:7" ht="28.5" x14ac:dyDescent="0.25">
      <c r="B10" s="26" t="s">
        <v>53</v>
      </c>
      <c r="C10" s="20">
        <v>384</v>
      </c>
      <c r="D10" s="20">
        <v>500</v>
      </c>
      <c r="E10" s="20">
        <v>500</v>
      </c>
      <c r="F10" s="27">
        <v>400</v>
      </c>
      <c r="G10" s="28">
        <f>SUM(C10:F10)</f>
        <v>1784</v>
      </c>
    </row>
    <row r="11" spans="2:7" x14ac:dyDescent="0.25">
      <c r="B11" s="19"/>
      <c r="C11" s="20"/>
      <c r="D11" s="20"/>
      <c r="E11" s="20"/>
      <c r="F11" s="20"/>
      <c r="G11" s="19"/>
    </row>
    <row r="12" spans="2:7" x14ac:dyDescent="0.25">
      <c r="B12" s="19"/>
      <c r="C12" s="20"/>
      <c r="D12" s="20"/>
      <c r="E12" s="20"/>
      <c r="F12" s="20"/>
      <c r="G12" s="19"/>
    </row>
    <row r="13" spans="2:7" x14ac:dyDescent="0.25">
      <c r="B13" s="19"/>
      <c r="C13" s="20"/>
      <c r="D13" s="20"/>
      <c r="E13" s="20"/>
      <c r="F13" s="20"/>
      <c r="G13" s="19"/>
    </row>
    <row r="14" spans="2:7" x14ac:dyDescent="0.25">
      <c r="B14" s="20"/>
      <c r="C14" s="20"/>
      <c r="D14" s="20"/>
      <c r="E14" s="20"/>
      <c r="F14" s="20"/>
      <c r="G14" s="19"/>
    </row>
    <row r="15" spans="2:7" x14ac:dyDescent="0.25">
      <c r="B15" s="20"/>
      <c r="C15" s="20"/>
      <c r="D15" s="20"/>
      <c r="E15" s="20"/>
      <c r="F15" s="20"/>
      <c r="G15" s="19"/>
    </row>
    <row r="16" spans="2:7" x14ac:dyDescent="0.25">
      <c r="B16" s="20"/>
      <c r="C16" s="20"/>
      <c r="D16" s="20"/>
      <c r="E16" s="20"/>
      <c r="F16" s="20"/>
      <c r="G16" s="19"/>
    </row>
    <row r="17" spans="1:7" x14ac:dyDescent="0.25">
      <c r="B17" s="21" t="s">
        <v>21</v>
      </c>
      <c r="C17" s="19">
        <f>SUM(C10:C16)</f>
        <v>384</v>
      </c>
      <c r="D17" s="19">
        <f t="shared" ref="D17:G17" si="0">SUM(D10:D16)</f>
        <v>500</v>
      </c>
      <c r="E17" s="19">
        <f t="shared" si="0"/>
        <v>500</v>
      </c>
      <c r="F17" s="19">
        <f t="shared" si="0"/>
        <v>400</v>
      </c>
      <c r="G17" s="19">
        <f t="shared" si="0"/>
        <v>1784</v>
      </c>
    </row>
    <row r="18" spans="1:7" x14ac:dyDescent="0.25">
      <c r="B18" s="18"/>
      <c r="C18" s="18"/>
      <c r="D18" s="18"/>
      <c r="E18" s="18"/>
      <c r="F18" s="18"/>
      <c r="G18" s="18"/>
    </row>
    <row r="19" spans="1:7" x14ac:dyDescent="0.25">
      <c r="B19" s="18"/>
      <c r="C19" s="18"/>
      <c r="D19" s="18"/>
      <c r="E19" s="18"/>
      <c r="F19" s="18"/>
      <c r="G19" s="18"/>
    </row>
    <row r="20" spans="1:7" x14ac:dyDescent="0.25">
      <c r="B20" s="18"/>
      <c r="C20" s="18"/>
      <c r="D20" s="18"/>
      <c r="E20" s="18"/>
      <c r="F20" s="18"/>
      <c r="G20" s="18"/>
    </row>
    <row r="21" spans="1:7" ht="15.75" x14ac:dyDescent="0.25">
      <c r="A21" s="16" t="s">
        <v>23</v>
      </c>
      <c r="B21" s="22"/>
      <c r="C21" s="23"/>
      <c r="D21" s="23"/>
      <c r="E21" s="29" t="s">
        <v>22</v>
      </c>
      <c r="F21" s="16"/>
      <c r="G21" s="23"/>
    </row>
    <row r="22" spans="1:7" ht="15.75" customHeight="1" x14ac:dyDescent="0.25">
      <c r="E22" s="24"/>
      <c r="F22" s="24"/>
    </row>
    <row r="23" spans="1:7" x14ac:dyDescent="0.25">
      <c r="E23" s="25"/>
      <c r="F23" s="25"/>
    </row>
    <row r="24" spans="1:7" x14ac:dyDescent="0.25">
      <c r="E24" s="24"/>
      <c r="F24" s="24"/>
    </row>
  </sheetData>
  <mergeCells count="5">
    <mergeCell ref="B3:G3"/>
    <mergeCell ref="B5:G5"/>
    <mergeCell ref="B7:B9"/>
    <mergeCell ref="C7:F8"/>
    <mergeCell ref="G7:G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3</vt:i4>
      </vt:variant>
      <vt:variant>
        <vt:lpstr>Наименувани диапазони</vt:lpstr>
      </vt:variant>
      <vt:variant>
        <vt:i4>1</vt:i4>
      </vt:variant>
    </vt:vector>
  </HeadingPairs>
  <TitlesOfParts>
    <vt:vector size="4" baseType="lpstr">
      <vt:lpstr>Приложение №1</vt:lpstr>
      <vt:lpstr>Приложение № 2</vt:lpstr>
      <vt:lpstr>Приложение №3</vt:lpstr>
      <vt:lpstr>'Приложение №1'!Област_печат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2025-11-06T09:03:31Z</dcterms:modified>
</cp:coreProperties>
</file>