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Цветан\Dropbox\ЗОП-ТЕРВЕЛ\2025\1 дърводобив план 2025\12 Ел търг стояща\Приложения нови\"/>
    </mc:Choice>
  </mc:AlternateContent>
  <xr:revisionPtr revIDLastSave="0" documentId="13_ncr:1_{0642D3B0-3DDF-42D8-8C55-FF86A3B1E8E8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Приложение №1 5-4-25" sheetId="76" r:id="rId1"/>
    <sheet name="Приложение №2 5-4-25" sheetId="79" r:id="rId2"/>
  </sheets>
  <definedNames>
    <definedName name="_xlnm._FilterDatabase" localSheetId="0" hidden="1">'Приложение №1 5-4-25'!$B$8:$M$8</definedName>
    <definedName name="_xlnm._FilterDatabase" localSheetId="1" hidden="1">'Приложение №2 5-4-25'!$B$8:$M$8</definedName>
  </definedNames>
  <calcPr calcId="191029"/>
</workbook>
</file>

<file path=xl/calcChain.xml><?xml version="1.0" encoding="utf-8"?>
<calcChain xmlns="http://schemas.openxmlformats.org/spreadsheetml/2006/main">
  <c r="K19" i="76" l="1"/>
  <c r="K18" i="76"/>
  <c r="K17" i="76"/>
  <c r="K16" i="76"/>
  <c r="K15" i="76"/>
  <c r="K14" i="76"/>
  <c r="K13" i="76"/>
  <c r="K11" i="76"/>
  <c r="K10" i="76"/>
  <c r="K9" i="76"/>
  <c r="G21" i="79" l="1"/>
  <c r="F21" i="79"/>
  <c r="G20" i="79"/>
  <c r="F20" i="79"/>
  <c r="G21" i="76" l="1"/>
  <c r="F21" i="76"/>
  <c r="G20" i="76"/>
  <c r="F20" i="76"/>
  <c r="J14" i="76"/>
  <c r="J13" i="76"/>
  <c r="J19" i="76"/>
  <c r="J18" i="76"/>
  <c r="J17" i="76"/>
  <c r="J16" i="76"/>
  <c r="J15" i="76"/>
  <c r="J11" i="76"/>
  <c r="J10" i="76"/>
  <c r="J9" i="76"/>
  <c r="J21" i="76" s="1"/>
  <c r="L21" i="76" s="1"/>
  <c r="J20" i="76" l="1"/>
  <c r="K21" i="76"/>
  <c r="M21" i="76" s="1"/>
  <c r="K12" i="76"/>
  <c r="J12" i="76"/>
  <c r="K20" i="76" l="1"/>
</calcChain>
</file>

<file path=xl/sharedStrings.xml><?xml version="1.0" encoding="utf-8"?>
<sst xmlns="http://schemas.openxmlformats.org/spreadsheetml/2006/main" count="110" uniqueCount="32">
  <si>
    <t>Дървесен вид</t>
  </si>
  <si>
    <t>Сортимент</t>
  </si>
  <si>
    <t>Отдел и подотдел</t>
  </si>
  <si>
    <t>Обект</t>
  </si>
  <si>
    <t xml:space="preserve">Прогнозно коли-чество дървесина, пл.м3 </t>
  </si>
  <si>
    <t xml:space="preserve">Прогнозно коли-чество дървесина, пр.м3  </t>
  </si>
  <si>
    <t xml:space="preserve">                                                                                                                                                           ПРИЛОЖЕНИЕ № 1 </t>
  </si>
  <si>
    <t>Мерна единица</t>
  </si>
  <si>
    <t>Начална цена в лв.</t>
  </si>
  <si>
    <t xml:space="preserve">Обща стойност,
лв. без ДДС </t>
  </si>
  <si>
    <t>ССД-трупи</t>
  </si>
  <si>
    <t>Ср.технологична</t>
  </si>
  <si>
    <t>Др.технологична</t>
  </si>
  <si>
    <t>Дърва</t>
  </si>
  <si>
    <t>Общо</t>
  </si>
  <si>
    <t>x</t>
  </si>
  <si>
    <t>пр.м3</t>
  </si>
  <si>
    <t>пл.м3</t>
  </si>
  <si>
    <t>ЕСД-трупи</t>
  </si>
  <si>
    <t>Ед.технологична</t>
  </si>
  <si>
    <t>ДСД-мертеци</t>
  </si>
  <si>
    <t>ДСД-колове</t>
  </si>
  <si>
    <t xml:space="preserve"> на корен при ТП ДЛС Тервел</t>
  </si>
  <si>
    <t>Начална цена в евро €.</t>
  </si>
  <si>
    <t xml:space="preserve">Обща стойност,
в евро € без ДДС </t>
  </si>
  <si>
    <t>52-г1</t>
  </si>
  <si>
    <t>цер</t>
  </si>
  <si>
    <t>53-г</t>
  </si>
  <si>
    <t>5-4-25</t>
  </si>
  <si>
    <t xml:space="preserve">                                                                                                                                                           ПРИЛОЖЕНИЕ № 2 </t>
  </si>
  <si>
    <t>Гаранция за участие лв.</t>
  </si>
  <si>
    <t>Гаранция за участие в евро €.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</si>
</sst>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sz val="10"/>
      <name val="Arial"/>
      <family val="2"/>
      <charset val="204"/>
    </font>
    <font>
      <sz val="11"/>
      <name val="Calibri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 applyNumberFormat="0" applyFont="0" applyFill="0" applyBorder="0" applyAlignment="0" applyProtection="0">
      <alignment vertical="top"/>
    </xf>
    <xf numFmtId="0" fontId="1" fillId="0" borderId="0"/>
    <xf numFmtId="0" fontId="1" fillId="0" borderId="0"/>
  </cellStyleXfs>
  <cellXfs count="56">
    <xf numFmtId="0" fontId="1" fillId="0" borderId="0" xfId="0" applyNumberFormat="1" applyFont="1" applyFill="1" applyBorder="1" applyAlignment="1" applyProtection="1">
      <alignment vertical="top"/>
    </xf>
    <xf numFmtId="0" fontId="2" fillId="0" borderId="0" xfId="0" applyNumberFormat="1" applyFont="1" applyFill="1" applyBorder="1" applyAlignment="1" applyProtection="1">
      <alignment vertical="top"/>
    </xf>
    <xf numFmtId="0" fontId="3" fillId="0" borderId="0" xfId="0" applyNumberFormat="1" applyFont="1" applyFill="1" applyBorder="1" applyAlignment="1" applyProtection="1">
      <alignment vertical="top"/>
    </xf>
    <xf numFmtId="0" fontId="1" fillId="2" borderId="1" xfId="0" applyNumberFormat="1" applyFont="1" applyFill="1" applyBorder="1" applyAlignment="1" applyProtection="1">
      <alignment horizontal="left" vertical="top"/>
    </xf>
    <xf numFmtId="0" fontId="1" fillId="2" borderId="1" xfId="0" applyFont="1" applyFill="1" applyBorder="1" applyAlignment="1"/>
    <xf numFmtId="0" fontId="4" fillId="2" borderId="0" xfId="0" applyNumberFormat="1" applyFont="1" applyFill="1" applyBorder="1" applyAlignment="1" applyProtection="1">
      <alignment vertical="top"/>
    </xf>
    <xf numFmtId="2" fontId="4" fillId="2" borderId="1" xfId="0" applyNumberFormat="1" applyFont="1" applyFill="1" applyBorder="1" applyAlignment="1" applyProtection="1">
      <alignment horizontal="right" vertical="top"/>
    </xf>
    <xf numFmtId="0" fontId="4" fillId="0" borderId="0" xfId="0" applyNumberFormat="1" applyFont="1" applyFill="1" applyBorder="1" applyAlignment="1" applyProtection="1">
      <alignment vertical="top"/>
    </xf>
    <xf numFmtId="0" fontId="1" fillId="2" borderId="1" xfId="0" applyNumberFormat="1" applyFont="1" applyFill="1" applyBorder="1" applyAlignment="1" applyProtection="1">
      <alignment vertical="top"/>
    </xf>
    <xf numFmtId="0" fontId="4" fillId="2" borderId="0" xfId="0" applyNumberFormat="1" applyFont="1" applyFill="1" applyBorder="1" applyAlignment="1" applyProtection="1">
      <alignment horizontal="right" vertical="top"/>
    </xf>
    <xf numFmtId="0" fontId="1" fillId="2" borderId="0" xfId="0" applyNumberFormat="1" applyFont="1" applyFill="1" applyBorder="1" applyAlignment="1" applyProtection="1">
      <alignment horizontal="center" vertical="top"/>
    </xf>
    <xf numFmtId="0" fontId="1" fillId="2" borderId="0" xfId="0" applyNumberFormat="1" applyFont="1" applyFill="1" applyBorder="1" applyAlignment="1" applyProtection="1">
      <alignment vertical="top"/>
    </xf>
    <xf numFmtId="0" fontId="1" fillId="2" borderId="1" xfId="0" applyNumberFormat="1" applyFont="1" applyFill="1" applyBorder="1" applyAlignment="1" applyProtection="1">
      <alignment horizontal="center" vertical="center" textRotation="255"/>
    </xf>
    <xf numFmtId="0" fontId="1" fillId="2" borderId="2" xfId="0" applyNumberFormat="1" applyFont="1" applyFill="1" applyBorder="1" applyAlignment="1" applyProtection="1">
      <alignment horizontal="center" vertical="center" textRotation="90" wrapText="1"/>
    </xf>
    <xf numFmtId="0" fontId="1" fillId="2" borderId="1" xfId="0" applyNumberFormat="1" applyFont="1" applyFill="1" applyBorder="1" applyAlignment="1" applyProtection="1">
      <alignment horizontal="center" vertical="center" textRotation="90" wrapText="1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 textRotation="90"/>
    </xf>
    <xf numFmtId="2" fontId="1" fillId="2" borderId="1" xfId="0" applyNumberFormat="1" applyFont="1" applyFill="1" applyBorder="1" applyAlignment="1" applyProtection="1">
      <alignment horizontal="center" vertical="center" textRotation="90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vertical="top"/>
    </xf>
    <xf numFmtId="0" fontId="4" fillId="2" borderId="5" xfId="0" applyNumberFormat="1" applyFont="1" applyFill="1" applyBorder="1" applyAlignment="1" applyProtection="1">
      <alignment horizontal="right" vertical="top"/>
    </xf>
    <xf numFmtId="0" fontId="1" fillId="0" borderId="0" xfId="0" applyNumberFormat="1" applyFont="1" applyFill="1" applyBorder="1" applyAlignment="1" applyProtection="1">
      <alignment vertical="top" wrapText="1"/>
    </xf>
    <xf numFmtId="0" fontId="4" fillId="2" borderId="1" xfId="0" applyNumberFormat="1" applyFont="1" applyFill="1" applyBorder="1" applyAlignment="1" applyProtection="1">
      <alignment horizontal="right" vertical="center"/>
    </xf>
    <xf numFmtId="0" fontId="1" fillId="2" borderId="7" xfId="0" applyNumberFormat="1" applyFont="1" applyFill="1" applyBorder="1" applyAlignment="1" applyProtection="1">
      <alignment horizontal="center" vertical="top"/>
    </xf>
    <xf numFmtId="0" fontId="1" fillId="2" borderId="8" xfId="0" applyNumberFormat="1" applyFont="1" applyFill="1" applyBorder="1" applyAlignment="1" applyProtection="1">
      <alignment horizontal="center" vertical="top"/>
    </xf>
    <xf numFmtId="0" fontId="4" fillId="2" borderId="0" xfId="0" applyNumberFormat="1" applyFont="1" applyFill="1" applyBorder="1" applyAlignment="1" applyProtection="1">
      <alignment horizontal="center" vertical="top"/>
    </xf>
    <xf numFmtId="2" fontId="6" fillId="0" borderId="10" xfId="2" applyNumberFormat="1" applyFont="1" applyBorder="1" applyAlignment="1">
      <alignment horizontal="center" vertical="center" textRotation="90" wrapText="1"/>
    </xf>
    <xf numFmtId="0" fontId="6" fillId="0" borderId="11" xfId="2" applyFont="1" applyBorder="1" applyAlignment="1">
      <alignment horizontal="center" vertical="center" textRotation="90" wrapText="1"/>
    </xf>
    <xf numFmtId="0" fontId="6" fillId="0" borderId="12" xfId="2" applyFont="1" applyBorder="1" applyAlignment="1">
      <alignment horizontal="center" vertical="center" textRotation="90" wrapText="1"/>
    </xf>
    <xf numFmtId="1" fontId="1" fillId="2" borderId="1" xfId="0" applyNumberFormat="1" applyFont="1" applyFill="1" applyBorder="1" applyAlignment="1" applyProtection="1">
      <alignment horizontal="center" vertical="center" wrapText="1"/>
    </xf>
    <xf numFmtId="0" fontId="6" fillId="0" borderId="13" xfId="2" applyFont="1" applyBorder="1" applyAlignment="1">
      <alignment horizontal="center"/>
    </xf>
    <xf numFmtId="0" fontId="6" fillId="0" borderId="14" xfId="2" applyFont="1" applyBorder="1" applyAlignment="1">
      <alignment horizontal="center"/>
    </xf>
    <xf numFmtId="2" fontId="1" fillId="0" borderId="1" xfId="0" applyNumberFormat="1" applyFont="1" applyFill="1" applyBorder="1" applyAlignment="1" applyProtection="1">
      <alignment vertical="top"/>
    </xf>
    <xf numFmtId="2" fontId="1" fillId="2" borderId="2" xfId="0" applyNumberFormat="1" applyFont="1" applyFill="1" applyBorder="1" applyAlignment="1" applyProtection="1">
      <alignment horizontal="right" vertical="top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4" fillId="2" borderId="15" xfId="0" applyNumberFormat="1" applyFont="1" applyFill="1" applyBorder="1" applyAlignment="1" applyProtection="1">
      <alignment horizontal="right" vertical="top"/>
    </xf>
    <xf numFmtId="1" fontId="4" fillId="2" borderId="15" xfId="0" applyNumberFormat="1" applyFont="1" applyFill="1" applyBorder="1" applyAlignment="1" applyProtection="1">
      <alignment horizontal="right" vertical="top"/>
    </xf>
    <xf numFmtId="0" fontId="5" fillId="2" borderId="4" xfId="0" applyNumberFormat="1" applyFont="1" applyFill="1" applyBorder="1" applyAlignment="1" applyProtection="1">
      <alignment vertical="top"/>
    </xf>
    <xf numFmtId="0" fontId="1" fillId="3" borderId="1" xfId="0" applyNumberFormat="1" applyFont="1" applyFill="1" applyBorder="1" applyAlignment="1" applyProtection="1">
      <alignment horizontal="right" vertical="center"/>
    </xf>
    <xf numFmtId="0" fontId="1" fillId="3" borderId="1" xfId="0" applyNumberFormat="1" applyFont="1" applyFill="1" applyBorder="1" applyAlignment="1" applyProtection="1">
      <alignment horizontal="center" vertical="center"/>
    </xf>
    <xf numFmtId="2" fontId="4" fillId="2" borderId="2" xfId="0" applyNumberFormat="1" applyFont="1" applyFill="1" applyBorder="1" applyAlignment="1" applyProtection="1">
      <alignment horizontal="right" vertical="top"/>
    </xf>
    <xf numFmtId="0" fontId="4" fillId="3" borderId="1" xfId="0" applyNumberFormat="1" applyFont="1" applyFill="1" applyBorder="1" applyAlignment="1" applyProtection="1">
      <alignment horizontal="right" vertical="center"/>
    </xf>
    <xf numFmtId="0" fontId="5" fillId="3" borderId="1" xfId="0" applyNumberFormat="1" applyFont="1" applyFill="1" applyBorder="1" applyAlignment="1" applyProtection="1">
      <alignment vertical="center"/>
    </xf>
    <xf numFmtId="2" fontId="4" fillId="2" borderId="5" xfId="0" applyNumberFormat="1" applyFont="1" applyFill="1" applyBorder="1" applyAlignment="1" applyProtection="1">
      <alignment horizontal="right" vertical="top"/>
    </xf>
    <xf numFmtId="0" fontId="4" fillId="2" borderId="5" xfId="0" applyNumberFormat="1" applyFont="1" applyFill="1" applyBorder="1" applyAlignment="1" applyProtection="1">
      <alignment horizontal="left" vertical="top"/>
    </xf>
    <xf numFmtId="0" fontId="4" fillId="2" borderId="2" xfId="0" applyNumberFormat="1" applyFont="1" applyFill="1" applyBorder="1" applyAlignment="1" applyProtection="1">
      <alignment horizontal="left" vertical="top"/>
    </xf>
    <xf numFmtId="49" fontId="1" fillId="0" borderId="3" xfId="0" applyNumberFormat="1" applyFont="1" applyFill="1" applyBorder="1" applyAlignment="1" applyProtection="1">
      <alignment horizontal="center" vertical="center"/>
    </xf>
    <xf numFmtId="49" fontId="1" fillId="0" borderId="4" xfId="0" applyNumberFormat="1" applyFont="1" applyFill="1" applyBorder="1" applyAlignment="1" applyProtection="1">
      <alignment horizontal="center" vertical="center"/>
    </xf>
    <xf numFmtId="2" fontId="1" fillId="0" borderId="6" xfId="0" applyNumberFormat="1" applyFont="1" applyFill="1" applyBorder="1" applyAlignment="1" applyProtection="1">
      <alignment horizontal="center" vertical="top"/>
    </xf>
    <xf numFmtId="2" fontId="1" fillId="0" borderId="3" xfId="0" applyNumberFormat="1" applyFont="1" applyFill="1" applyBorder="1" applyAlignment="1" applyProtection="1">
      <alignment horizontal="center" vertical="top"/>
    </xf>
    <xf numFmtId="2" fontId="1" fillId="0" borderId="4" xfId="0" applyNumberFormat="1" applyFont="1" applyFill="1" applyBorder="1" applyAlignment="1" applyProtection="1">
      <alignment horizontal="center" vertical="top"/>
    </xf>
    <xf numFmtId="0" fontId="4" fillId="2" borderId="0" xfId="0" applyNumberFormat="1" applyFont="1" applyFill="1" applyBorder="1" applyAlignment="1" applyProtection="1">
      <alignment horizontal="center" vertical="top"/>
    </xf>
    <xf numFmtId="0" fontId="2" fillId="0" borderId="9" xfId="0" applyNumberFormat="1" applyFont="1" applyFill="1" applyBorder="1" applyAlignment="1" applyProtection="1">
      <alignment horizontal="center" vertical="top"/>
    </xf>
    <xf numFmtId="0" fontId="1" fillId="2" borderId="7" xfId="0" applyNumberFormat="1" applyFont="1" applyFill="1" applyBorder="1" applyAlignment="1" applyProtection="1">
      <alignment horizontal="center" vertical="top"/>
    </xf>
    <xf numFmtId="0" fontId="1" fillId="2" borderId="8" xfId="0" applyNumberFormat="1" applyFont="1" applyFill="1" applyBorder="1" applyAlignment="1" applyProtection="1">
      <alignment horizontal="center" vertical="top"/>
    </xf>
  </cellXfs>
  <cellStyles count="3">
    <cellStyle name="Normal 2" xfId="2" xr:uid="{67234488-C387-4652-B0BB-369CE4CAD4F1}"/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91D93-088D-449D-BFC7-6C823B21F00E}">
  <dimension ref="A1:M21"/>
  <sheetViews>
    <sheetView topLeftCell="A2" workbookViewId="0">
      <selection activeCell="O7" sqref="O7"/>
    </sheetView>
  </sheetViews>
  <sheetFormatPr defaultRowHeight="12.75" x14ac:dyDescent="0.2"/>
  <cols>
    <col min="1" max="1" width="11.140625" customWidth="1"/>
    <col min="2" max="2" width="6.42578125" style="10" customWidth="1"/>
    <col min="3" max="3" width="5.28515625" style="11" customWidth="1"/>
    <col min="4" max="4" width="10.85546875" style="11" customWidth="1"/>
    <col min="5" max="5" width="10.7109375" style="11" customWidth="1"/>
    <col min="6" max="7" width="10" style="11" customWidth="1"/>
    <col min="8" max="9" width="7" style="10" customWidth="1"/>
    <col min="10" max="10" width="9.5703125" style="11" customWidth="1"/>
    <col min="11" max="13" width="9.5703125" bestFit="1" customWidth="1"/>
  </cols>
  <sheetData>
    <row r="1" spans="1:13" x14ac:dyDescent="0.2">
      <c r="A1" s="22"/>
    </row>
    <row r="3" spans="1:13" s="7" customFormat="1" x14ac:dyDescent="0.2">
      <c r="B3" s="26"/>
      <c r="C3" s="5"/>
      <c r="D3" s="5"/>
      <c r="E3" s="5"/>
      <c r="F3" s="5"/>
      <c r="G3" s="5"/>
      <c r="H3" s="5"/>
      <c r="I3" s="5"/>
      <c r="J3" s="5"/>
    </row>
    <row r="4" spans="1:13" s="1" customFormat="1" x14ac:dyDescent="0.2">
      <c r="B4" s="10" t="s">
        <v>6</v>
      </c>
      <c r="C4" s="11"/>
      <c r="D4" s="11"/>
      <c r="E4" s="9"/>
      <c r="F4" s="9"/>
      <c r="G4" s="11"/>
      <c r="H4" s="10"/>
      <c r="I4" s="10"/>
      <c r="J4" s="11"/>
    </row>
    <row r="5" spans="1:13" s="1" customFormat="1" x14ac:dyDescent="0.2">
      <c r="B5" s="52" t="s">
        <v>22</v>
      </c>
      <c r="C5" s="52"/>
      <c r="D5" s="52"/>
      <c r="E5" s="52"/>
      <c r="F5" s="52"/>
      <c r="G5" s="52"/>
      <c r="H5" s="52"/>
      <c r="I5" s="52"/>
      <c r="J5" s="52"/>
    </row>
    <row r="6" spans="1:13" s="1" customFormat="1" ht="13.5" thickBot="1" x14ac:dyDescent="0.25">
      <c r="A6" s="53"/>
      <c r="B6" s="53"/>
      <c r="C6" s="53"/>
      <c r="D6" s="53"/>
      <c r="E6" s="53"/>
      <c r="F6" s="53"/>
      <c r="G6" s="53"/>
      <c r="H6" s="53"/>
      <c r="I6" s="53"/>
      <c r="J6" s="53"/>
    </row>
    <row r="7" spans="1:13" s="1" customFormat="1" ht="79.5" customHeight="1" thickBot="1" x14ac:dyDescent="0.25">
      <c r="A7" s="12" t="s">
        <v>3</v>
      </c>
      <c r="B7" s="13" t="s">
        <v>2</v>
      </c>
      <c r="C7" s="14" t="s">
        <v>0</v>
      </c>
      <c r="D7" s="15" t="s">
        <v>1</v>
      </c>
      <c r="E7" s="16" t="s">
        <v>7</v>
      </c>
      <c r="F7" s="14" t="s">
        <v>4</v>
      </c>
      <c r="G7" s="14" t="s">
        <v>5</v>
      </c>
      <c r="H7" s="17" t="s">
        <v>8</v>
      </c>
      <c r="I7" s="27" t="s">
        <v>23</v>
      </c>
      <c r="J7" s="28" t="s">
        <v>9</v>
      </c>
      <c r="K7" s="28" t="s">
        <v>24</v>
      </c>
      <c r="L7" s="29" t="s">
        <v>30</v>
      </c>
      <c r="M7" s="29" t="s">
        <v>31</v>
      </c>
    </row>
    <row r="8" spans="1:13" s="2" customFormat="1" ht="15" customHeight="1" x14ac:dyDescent="0.2">
      <c r="A8" s="15">
        <v>1</v>
      </c>
      <c r="B8" s="18">
        <v>2</v>
      </c>
      <c r="C8" s="18">
        <v>3</v>
      </c>
      <c r="D8" s="15">
        <v>4</v>
      </c>
      <c r="E8" s="18">
        <v>5</v>
      </c>
      <c r="F8" s="35">
        <v>6</v>
      </c>
      <c r="G8" s="19">
        <v>7</v>
      </c>
      <c r="H8" s="35">
        <v>8</v>
      </c>
      <c r="I8" s="35">
        <v>9</v>
      </c>
      <c r="J8" s="30">
        <v>10</v>
      </c>
      <c r="K8" s="31">
        <v>11</v>
      </c>
      <c r="L8" s="32">
        <v>12</v>
      </c>
      <c r="M8" s="32">
        <v>13</v>
      </c>
    </row>
    <row r="9" spans="1:13" x14ac:dyDescent="0.2">
      <c r="A9" s="47" t="s">
        <v>28</v>
      </c>
      <c r="B9" s="54" t="s">
        <v>25</v>
      </c>
      <c r="C9" s="3" t="s">
        <v>26</v>
      </c>
      <c r="D9" s="4" t="s">
        <v>20</v>
      </c>
      <c r="E9" s="8" t="s">
        <v>17</v>
      </c>
      <c r="F9" s="39">
        <v>4</v>
      </c>
      <c r="G9" s="40" t="s">
        <v>15</v>
      </c>
      <c r="H9" s="39">
        <v>97</v>
      </c>
      <c r="I9" s="39">
        <v>49.6</v>
      </c>
      <c r="J9" s="34">
        <f>F9*H9</f>
        <v>388</v>
      </c>
      <c r="K9" s="33">
        <f>J9/1.95583</f>
        <v>198.38124990413277</v>
      </c>
      <c r="L9" s="49"/>
      <c r="M9" s="49"/>
    </row>
    <row r="10" spans="1:13" x14ac:dyDescent="0.2">
      <c r="A10" s="47"/>
      <c r="B10" s="54"/>
      <c r="C10" s="3" t="s">
        <v>26</v>
      </c>
      <c r="D10" s="4" t="s">
        <v>12</v>
      </c>
      <c r="E10" s="8" t="s">
        <v>16</v>
      </c>
      <c r="F10" s="39">
        <v>4</v>
      </c>
      <c r="G10" s="40">
        <v>7</v>
      </c>
      <c r="H10" s="39">
        <v>43</v>
      </c>
      <c r="I10" s="39">
        <v>21.99</v>
      </c>
      <c r="J10" s="34">
        <f>H10*G10</f>
        <v>301</v>
      </c>
      <c r="K10" s="33">
        <f t="shared" ref="K10:K11" si="0">J10/1.95583</f>
        <v>153.89885624006178</v>
      </c>
      <c r="L10" s="50"/>
      <c r="M10" s="50"/>
    </row>
    <row r="11" spans="1:13" x14ac:dyDescent="0.2">
      <c r="A11" s="47"/>
      <c r="B11" s="54"/>
      <c r="C11" s="3" t="s">
        <v>26</v>
      </c>
      <c r="D11" s="4" t="s">
        <v>13</v>
      </c>
      <c r="E11" s="8" t="s">
        <v>16</v>
      </c>
      <c r="F11" s="39">
        <v>207</v>
      </c>
      <c r="G11" s="40">
        <v>376</v>
      </c>
      <c r="H11" s="39">
        <v>43</v>
      </c>
      <c r="I11" s="39">
        <v>21.99</v>
      </c>
      <c r="J11" s="34">
        <f>H11*G11</f>
        <v>16168</v>
      </c>
      <c r="K11" s="33">
        <f t="shared" si="0"/>
        <v>8266.5671351804613</v>
      </c>
      <c r="L11" s="50"/>
      <c r="M11" s="50"/>
    </row>
    <row r="12" spans="1:13" ht="15" x14ac:dyDescent="0.2">
      <c r="A12" s="47"/>
      <c r="B12" s="55"/>
      <c r="C12" s="45" t="s">
        <v>14</v>
      </c>
      <c r="D12" s="46"/>
      <c r="E12" s="8"/>
      <c r="F12" s="42">
        <v>215</v>
      </c>
      <c r="G12" s="42">
        <v>383</v>
      </c>
      <c r="H12" s="43"/>
      <c r="I12" s="43"/>
      <c r="J12" s="41">
        <f>SUM(J9:J11)</f>
        <v>16857</v>
      </c>
      <c r="K12" s="6">
        <f>SUM(K9:K11)</f>
        <v>8618.8472413246564</v>
      </c>
      <c r="L12" s="50"/>
      <c r="M12" s="50"/>
    </row>
    <row r="13" spans="1:13" x14ac:dyDescent="0.2">
      <c r="A13" s="47"/>
      <c r="B13" s="24"/>
      <c r="C13" s="3" t="s">
        <v>26</v>
      </c>
      <c r="D13" s="4" t="s">
        <v>18</v>
      </c>
      <c r="E13" s="8" t="s">
        <v>17</v>
      </c>
      <c r="F13" s="39">
        <v>3</v>
      </c>
      <c r="G13" s="40" t="s">
        <v>15</v>
      </c>
      <c r="H13" s="39">
        <v>107</v>
      </c>
      <c r="I13" s="39">
        <v>54.71</v>
      </c>
      <c r="J13" s="34">
        <f>F13*H13</f>
        <v>321</v>
      </c>
      <c r="K13" s="33">
        <f t="shared" ref="K13:K19" si="1">J13/1.95583</f>
        <v>164.12469386398612</v>
      </c>
      <c r="L13" s="50"/>
      <c r="M13" s="50"/>
    </row>
    <row r="14" spans="1:13" x14ac:dyDescent="0.2">
      <c r="A14" s="47"/>
      <c r="B14" s="24" t="s">
        <v>27</v>
      </c>
      <c r="C14" s="3" t="s">
        <v>26</v>
      </c>
      <c r="D14" s="4" t="s">
        <v>19</v>
      </c>
      <c r="E14" s="8" t="s">
        <v>16</v>
      </c>
      <c r="F14" s="39">
        <v>3</v>
      </c>
      <c r="G14" s="40">
        <v>5</v>
      </c>
      <c r="H14" s="39">
        <v>64</v>
      </c>
      <c r="I14" s="39">
        <v>32.72</v>
      </c>
      <c r="J14" s="34">
        <f>H14*G14</f>
        <v>320</v>
      </c>
      <c r="K14" s="33">
        <f t="shared" si="1"/>
        <v>163.61340198278992</v>
      </c>
      <c r="L14" s="50"/>
      <c r="M14" s="50"/>
    </row>
    <row r="15" spans="1:13" x14ac:dyDescent="0.2">
      <c r="A15" s="47"/>
      <c r="B15" s="54"/>
      <c r="C15" s="3" t="s">
        <v>26</v>
      </c>
      <c r="D15" s="4" t="s">
        <v>10</v>
      </c>
      <c r="E15" s="8" t="s">
        <v>17</v>
      </c>
      <c r="F15" s="39">
        <v>3</v>
      </c>
      <c r="G15" s="40" t="s">
        <v>15</v>
      </c>
      <c r="H15" s="39">
        <v>102</v>
      </c>
      <c r="I15" s="39">
        <v>52.15</v>
      </c>
      <c r="J15" s="34">
        <f>F15*H15</f>
        <v>306</v>
      </c>
      <c r="K15" s="33">
        <f t="shared" si="1"/>
        <v>156.45531564604286</v>
      </c>
      <c r="L15" s="50"/>
      <c r="M15" s="50"/>
    </row>
    <row r="16" spans="1:13" x14ac:dyDescent="0.2">
      <c r="A16" s="47"/>
      <c r="B16" s="54"/>
      <c r="C16" s="3" t="s">
        <v>26</v>
      </c>
      <c r="D16" s="4" t="s">
        <v>11</v>
      </c>
      <c r="E16" s="8" t="s">
        <v>16</v>
      </c>
      <c r="F16" s="39">
        <v>3</v>
      </c>
      <c r="G16" s="40">
        <v>5</v>
      </c>
      <c r="H16" s="39">
        <v>43</v>
      </c>
      <c r="I16" s="39">
        <v>21.99</v>
      </c>
      <c r="J16" s="34">
        <f>H16*G16</f>
        <v>215</v>
      </c>
      <c r="K16" s="33">
        <f t="shared" si="1"/>
        <v>109.92775445718698</v>
      </c>
      <c r="L16" s="50"/>
      <c r="M16" s="50"/>
    </row>
    <row r="17" spans="1:13" x14ac:dyDescent="0.2">
      <c r="A17" s="47"/>
      <c r="B17" s="54"/>
      <c r="C17" s="3" t="s">
        <v>26</v>
      </c>
      <c r="D17" s="4" t="s">
        <v>21</v>
      </c>
      <c r="E17" s="8" t="s">
        <v>17</v>
      </c>
      <c r="F17" s="39">
        <v>2</v>
      </c>
      <c r="G17" s="40" t="s">
        <v>15</v>
      </c>
      <c r="H17" s="39">
        <v>97</v>
      </c>
      <c r="I17" s="39">
        <v>49.6</v>
      </c>
      <c r="J17" s="34">
        <f>F17*H17</f>
        <v>194</v>
      </c>
      <c r="K17" s="33">
        <f t="shared" si="1"/>
        <v>99.190624952066386</v>
      </c>
      <c r="L17" s="50"/>
      <c r="M17" s="50"/>
    </row>
    <row r="18" spans="1:13" x14ac:dyDescent="0.2">
      <c r="A18" s="47"/>
      <c r="B18" s="54"/>
      <c r="C18" s="3" t="s">
        <v>26</v>
      </c>
      <c r="D18" s="4" t="s">
        <v>12</v>
      </c>
      <c r="E18" s="8" t="s">
        <v>16</v>
      </c>
      <c r="F18" s="39">
        <v>2</v>
      </c>
      <c r="G18" s="40">
        <v>3</v>
      </c>
      <c r="H18" s="39">
        <v>43</v>
      </c>
      <c r="I18" s="39">
        <v>21.99</v>
      </c>
      <c r="J18" s="34">
        <f>H18*G18</f>
        <v>129</v>
      </c>
      <c r="K18" s="33">
        <f t="shared" si="1"/>
        <v>65.956652674312181</v>
      </c>
      <c r="L18" s="50"/>
      <c r="M18" s="50"/>
    </row>
    <row r="19" spans="1:13" x14ac:dyDescent="0.2">
      <c r="A19" s="47"/>
      <c r="B19" s="54"/>
      <c r="C19" s="3" t="s">
        <v>26</v>
      </c>
      <c r="D19" s="4" t="s">
        <v>13</v>
      </c>
      <c r="E19" s="8" t="s">
        <v>16</v>
      </c>
      <c r="F19" s="39">
        <v>400</v>
      </c>
      <c r="G19" s="40">
        <v>727</v>
      </c>
      <c r="H19" s="39">
        <v>43</v>
      </c>
      <c r="I19" s="39">
        <v>21.99</v>
      </c>
      <c r="J19" s="34">
        <f>H19*G19</f>
        <v>31261</v>
      </c>
      <c r="K19" s="33">
        <f t="shared" si="1"/>
        <v>15983.495498074986</v>
      </c>
      <c r="L19" s="50"/>
      <c r="M19" s="50"/>
    </row>
    <row r="20" spans="1:13" ht="15" x14ac:dyDescent="0.2">
      <c r="A20" s="48"/>
      <c r="B20" s="55"/>
      <c r="C20" s="45" t="s">
        <v>14</v>
      </c>
      <c r="D20" s="46"/>
      <c r="E20" s="8"/>
      <c r="F20" s="36">
        <f>SUM(F13:F19)</f>
        <v>416</v>
      </c>
      <c r="G20" s="37">
        <f>SUM(G13:G19)</f>
        <v>740</v>
      </c>
      <c r="H20" s="38"/>
      <c r="I20" s="38"/>
      <c r="J20" s="21">
        <f t="shared" ref="J20:K20" si="2">SUM(J13:J19)</f>
        <v>32746</v>
      </c>
      <c r="K20" s="21">
        <f t="shared" si="2"/>
        <v>16742.76394165137</v>
      </c>
      <c r="L20" s="51"/>
      <c r="M20" s="51"/>
    </row>
    <row r="21" spans="1:13" x14ac:dyDescent="0.2">
      <c r="A21" s="20"/>
      <c r="B21" s="25"/>
      <c r="C21" s="45" t="s">
        <v>14</v>
      </c>
      <c r="D21" s="46"/>
      <c r="E21" s="8"/>
      <c r="F21" s="21">
        <f>SUM(F9:F11,F13:F19)</f>
        <v>631</v>
      </c>
      <c r="G21" s="21">
        <f>SUM(G9:G11,G13:G19)</f>
        <v>1123</v>
      </c>
      <c r="H21" s="23"/>
      <c r="I21" s="23"/>
      <c r="J21" s="21">
        <f t="shared" ref="J21:K21" si="3">SUM(J9:J11,J13:J19)</f>
        <v>49603</v>
      </c>
      <c r="K21" s="44">
        <f t="shared" si="3"/>
        <v>25361.611182976027</v>
      </c>
      <c r="L21" s="33">
        <f>J21*5/100</f>
        <v>2480.15</v>
      </c>
      <c r="M21" s="33">
        <f>K21*5/100</f>
        <v>1268.0805591488013</v>
      </c>
    </row>
  </sheetData>
  <autoFilter ref="B8:M8" xr:uid="{837197AB-990C-40BE-B9E1-637452056CE2}"/>
  <mergeCells count="10">
    <mergeCell ref="M9:M20"/>
    <mergeCell ref="B15:B20"/>
    <mergeCell ref="C20:D20"/>
    <mergeCell ref="C21:D21"/>
    <mergeCell ref="A9:A20"/>
    <mergeCell ref="L9:L20"/>
    <mergeCell ref="B5:J5"/>
    <mergeCell ref="A6:J6"/>
    <mergeCell ref="B9:B12"/>
    <mergeCell ref="C12:D12"/>
  </mergeCells>
  <pageMargins left="0.70866141732283472" right="0.31496062992125984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875EA-3A98-40AF-915C-CCE99D511FEC}">
  <dimension ref="A1:M21"/>
  <sheetViews>
    <sheetView tabSelected="1" topLeftCell="A2" workbookViewId="0">
      <selection activeCell="P16" sqref="P16"/>
    </sheetView>
  </sheetViews>
  <sheetFormatPr defaultRowHeight="12.75" x14ac:dyDescent="0.2"/>
  <cols>
    <col min="1" max="1" width="11.140625" customWidth="1"/>
    <col min="2" max="2" width="6.42578125" style="10" customWidth="1"/>
    <col min="3" max="3" width="5.28515625" style="11" customWidth="1"/>
    <col min="4" max="4" width="10.85546875" style="11" customWidth="1"/>
    <col min="5" max="5" width="10.7109375" style="11" customWidth="1"/>
    <col min="6" max="7" width="10" style="11" customWidth="1"/>
    <col min="8" max="9" width="7" style="10" customWidth="1"/>
    <col min="10" max="10" width="9.5703125" style="11" customWidth="1"/>
    <col min="11" max="13" width="9.5703125" bestFit="1" customWidth="1"/>
  </cols>
  <sheetData>
    <row r="1" spans="1:13" x14ac:dyDescent="0.2">
      <c r="A1" s="22"/>
    </row>
    <row r="3" spans="1:13" s="7" customFormat="1" x14ac:dyDescent="0.2">
      <c r="B3" s="26"/>
      <c r="C3" s="5"/>
      <c r="D3" s="5"/>
      <c r="E3" s="5"/>
      <c r="F3" s="5"/>
      <c r="G3" s="5"/>
      <c r="H3" s="5"/>
      <c r="I3" s="5"/>
      <c r="J3" s="5"/>
    </row>
    <row r="4" spans="1:13" s="1" customFormat="1" x14ac:dyDescent="0.2">
      <c r="B4" s="10" t="s">
        <v>29</v>
      </c>
      <c r="C4" s="11"/>
      <c r="D4" s="11"/>
      <c r="E4" s="9"/>
      <c r="F4" s="9"/>
      <c r="G4" s="11"/>
      <c r="H4" s="10"/>
      <c r="I4" s="10"/>
      <c r="J4" s="11"/>
    </row>
    <row r="5" spans="1:13" s="1" customFormat="1" x14ac:dyDescent="0.2">
      <c r="B5" s="52" t="s">
        <v>22</v>
      </c>
      <c r="C5" s="52"/>
      <c r="D5" s="52"/>
      <c r="E5" s="52"/>
      <c r="F5" s="52"/>
      <c r="G5" s="52"/>
      <c r="H5" s="52"/>
      <c r="I5" s="52"/>
      <c r="J5" s="52"/>
    </row>
    <row r="6" spans="1:13" s="1" customFormat="1" ht="13.5" thickBot="1" x14ac:dyDescent="0.25">
      <c r="A6" s="53"/>
      <c r="B6" s="53"/>
      <c r="C6" s="53"/>
      <c r="D6" s="53"/>
      <c r="E6" s="53"/>
      <c r="F6" s="53"/>
      <c r="G6" s="53"/>
      <c r="H6" s="53"/>
      <c r="I6" s="53"/>
      <c r="J6" s="53"/>
    </row>
    <row r="7" spans="1:13" s="1" customFormat="1" ht="79.5" customHeight="1" thickBot="1" x14ac:dyDescent="0.25">
      <c r="A7" s="12" t="s">
        <v>3</v>
      </c>
      <c r="B7" s="13" t="s">
        <v>2</v>
      </c>
      <c r="C7" s="14" t="s">
        <v>0</v>
      </c>
      <c r="D7" s="15" t="s">
        <v>1</v>
      </c>
      <c r="E7" s="16" t="s">
        <v>7</v>
      </c>
      <c r="F7" s="14" t="s">
        <v>4</v>
      </c>
      <c r="G7" s="14" t="s">
        <v>5</v>
      </c>
      <c r="H7" s="17" t="s">
        <v>8</v>
      </c>
      <c r="I7" s="27" t="s">
        <v>23</v>
      </c>
      <c r="J7" s="28" t="s">
        <v>9</v>
      </c>
      <c r="K7" s="28" t="s">
        <v>24</v>
      </c>
      <c r="L7" s="29" t="s">
        <v>30</v>
      </c>
      <c r="M7" s="29" t="s">
        <v>31</v>
      </c>
    </row>
    <row r="8" spans="1:13" s="2" customFormat="1" ht="15" customHeight="1" x14ac:dyDescent="0.2">
      <c r="A8" s="15">
        <v>1</v>
      </c>
      <c r="B8" s="18">
        <v>2</v>
      </c>
      <c r="C8" s="18">
        <v>3</v>
      </c>
      <c r="D8" s="15">
        <v>4</v>
      </c>
      <c r="E8" s="18">
        <v>5</v>
      </c>
      <c r="F8" s="35">
        <v>6</v>
      </c>
      <c r="G8" s="19">
        <v>7</v>
      </c>
      <c r="H8" s="35">
        <v>8</v>
      </c>
      <c r="I8" s="35">
        <v>9</v>
      </c>
      <c r="J8" s="30">
        <v>10</v>
      </c>
      <c r="K8" s="31">
        <v>11</v>
      </c>
      <c r="L8" s="32">
        <v>12</v>
      </c>
      <c r="M8" s="32">
        <v>13</v>
      </c>
    </row>
    <row r="9" spans="1:13" x14ac:dyDescent="0.2">
      <c r="A9" s="47" t="s">
        <v>28</v>
      </c>
      <c r="B9" s="54" t="s">
        <v>25</v>
      </c>
      <c r="C9" s="3" t="s">
        <v>26</v>
      </c>
      <c r="D9" s="4" t="s">
        <v>20</v>
      </c>
      <c r="E9" s="8" t="s">
        <v>17</v>
      </c>
      <c r="F9" s="39">
        <v>4</v>
      </c>
      <c r="G9" s="40" t="s">
        <v>15</v>
      </c>
      <c r="H9" s="39"/>
      <c r="I9" s="39"/>
      <c r="J9" s="34"/>
      <c r="K9" s="33"/>
      <c r="L9" s="49"/>
      <c r="M9" s="49"/>
    </row>
    <row r="10" spans="1:13" x14ac:dyDescent="0.2">
      <c r="A10" s="47"/>
      <c r="B10" s="54"/>
      <c r="C10" s="3" t="s">
        <v>26</v>
      </c>
      <c r="D10" s="4" t="s">
        <v>12</v>
      </c>
      <c r="E10" s="8" t="s">
        <v>16</v>
      </c>
      <c r="F10" s="39">
        <v>4</v>
      </c>
      <c r="G10" s="40">
        <v>7</v>
      </c>
      <c r="H10" s="39"/>
      <c r="I10" s="39"/>
      <c r="J10" s="34"/>
      <c r="K10" s="33"/>
      <c r="L10" s="50"/>
      <c r="M10" s="50"/>
    </row>
    <row r="11" spans="1:13" x14ac:dyDescent="0.2">
      <c r="A11" s="47"/>
      <c r="B11" s="54"/>
      <c r="C11" s="3" t="s">
        <v>26</v>
      </c>
      <c r="D11" s="4" t="s">
        <v>13</v>
      </c>
      <c r="E11" s="8" t="s">
        <v>16</v>
      </c>
      <c r="F11" s="39">
        <v>207</v>
      </c>
      <c r="G11" s="40">
        <v>376</v>
      </c>
      <c r="H11" s="39"/>
      <c r="I11" s="39"/>
      <c r="J11" s="34"/>
      <c r="K11" s="33"/>
      <c r="L11" s="50"/>
      <c r="M11" s="50"/>
    </row>
    <row r="12" spans="1:13" ht="15" x14ac:dyDescent="0.2">
      <c r="A12" s="47"/>
      <c r="B12" s="55"/>
      <c r="C12" s="45" t="s">
        <v>14</v>
      </c>
      <c r="D12" s="46"/>
      <c r="E12" s="8"/>
      <c r="F12" s="42">
        <v>215</v>
      </c>
      <c r="G12" s="42">
        <v>383</v>
      </c>
      <c r="H12" s="43"/>
      <c r="I12" s="43"/>
      <c r="J12" s="41"/>
      <c r="K12" s="6"/>
      <c r="L12" s="50"/>
      <c r="M12" s="50"/>
    </row>
    <row r="13" spans="1:13" x14ac:dyDescent="0.2">
      <c r="A13" s="47"/>
      <c r="B13" s="24"/>
      <c r="C13" s="3" t="s">
        <v>26</v>
      </c>
      <c r="D13" s="4" t="s">
        <v>18</v>
      </c>
      <c r="E13" s="8" t="s">
        <v>17</v>
      </c>
      <c r="F13" s="39">
        <v>3</v>
      </c>
      <c r="G13" s="40" t="s">
        <v>15</v>
      </c>
      <c r="H13" s="39"/>
      <c r="I13" s="39"/>
      <c r="J13" s="34"/>
      <c r="K13" s="33"/>
      <c r="L13" s="50"/>
      <c r="M13" s="50"/>
    </row>
    <row r="14" spans="1:13" x14ac:dyDescent="0.2">
      <c r="A14" s="47"/>
      <c r="B14" s="24" t="s">
        <v>27</v>
      </c>
      <c r="C14" s="3" t="s">
        <v>26</v>
      </c>
      <c r="D14" s="4" t="s">
        <v>19</v>
      </c>
      <c r="E14" s="8" t="s">
        <v>16</v>
      </c>
      <c r="F14" s="39">
        <v>3</v>
      </c>
      <c r="G14" s="40">
        <v>5</v>
      </c>
      <c r="H14" s="39"/>
      <c r="I14" s="39"/>
      <c r="J14" s="34"/>
      <c r="K14" s="33"/>
      <c r="L14" s="50"/>
      <c r="M14" s="50"/>
    </row>
    <row r="15" spans="1:13" x14ac:dyDescent="0.2">
      <c r="A15" s="47"/>
      <c r="B15" s="54"/>
      <c r="C15" s="3" t="s">
        <v>26</v>
      </c>
      <c r="D15" s="4" t="s">
        <v>10</v>
      </c>
      <c r="E15" s="8" t="s">
        <v>17</v>
      </c>
      <c r="F15" s="39">
        <v>3</v>
      </c>
      <c r="G15" s="40" t="s">
        <v>15</v>
      </c>
      <c r="H15" s="39"/>
      <c r="I15" s="39"/>
      <c r="J15" s="34"/>
      <c r="K15" s="33"/>
      <c r="L15" s="50"/>
      <c r="M15" s="50"/>
    </row>
    <row r="16" spans="1:13" x14ac:dyDescent="0.2">
      <c r="A16" s="47"/>
      <c r="B16" s="54"/>
      <c r="C16" s="3" t="s">
        <v>26</v>
      </c>
      <c r="D16" s="4" t="s">
        <v>11</v>
      </c>
      <c r="E16" s="8" t="s">
        <v>16</v>
      </c>
      <c r="F16" s="39">
        <v>3</v>
      </c>
      <c r="G16" s="40">
        <v>5</v>
      </c>
      <c r="H16" s="39"/>
      <c r="I16" s="39"/>
      <c r="J16" s="34"/>
      <c r="K16" s="33"/>
      <c r="L16" s="50"/>
      <c r="M16" s="50"/>
    </row>
    <row r="17" spans="1:13" x14ac:dyDescent="0.2">
      <c r="A17" s="47"/>
      <c r="B17" s="54"/>
      <c r="C17" s="3" t="s">
        <v>26</v>
      </c>
      <c r="D17" s="4" t="s">
        <v>21</v>
      </c>
      <c r="E17" s="8" t="s">
        <v>17</v>
      </c>
      <c r="F17" s="39">
        <v>2</v>
      </c>
      <c r="G17" s="40" t="s">
        <v>15</v>
      </c>
      <c r="H17" s="39"/>
      <c r="I17" s="39"/>
      <c r="J17" s="34"/>
      <c r="K17" s="33"/>
      <c r="L17" s="50"/>
      <c r="M17" s="50"/>
    </row>
    <row r="18" spans="1:13" x14ac:dyDescent="0.2">
      <c r="A18" s="47"/>
      <c r="B18" s="54"/>
      <c r="C18" s="3" t="s">
        <v>26</v>
      </c>
      <c r="D18" s="4" t="s">
        <v>12</v>
      </c>
      <c r="E18" s="8" t="s">
        <v>16</v>
      </c>
      <c r="F18" s="39">
        <v>2</v>
      </c>
      <c r="G18" s="40">
        <v>3</v>
      </c>
      <c r="H18" s="39"/>
      <c r="I18" s="39"/>
      <c r="J18" s="34"/>
      <c r="K18" s="33"/>
      <c r="L18" s="50"/>
      <c r="M18" s="50"/>
    </row>
    <row r="19" spans="1:13" x14ac:dyDescent="0.2">
      <c r="A19" s="47"/>
      <c r="B19" s="54"/>
      <c r="C19" s="3" t="s">
        <v>26</v>
      </c>
      <c r="D19" s="4" t="s">
        <v>13</v>
      </c>
      <c r="E19" s="8" t="s">
        <v>16</v>
      </c>
      <c r="F19" s="39">
        <v>400</v>
      </c>
      <c r="G19" s="40">
        <v>727</v>
      </c>
      <c r="H19" s="39"/>
      <c r="I19" s="39"/>
      <c r="J19" s="34"/>
      <c r="K19" s="33"/>
      <c r="L19" s="50"/>
      <c r="M19" s="50"/>
    </row>
    <row r="20" spans="1:13" ht="15" x14ac:dyDescent="0.2">
      <c r="A20" s="48"/>
      <c r="B20" s="55"/>
      <c r="C20" s="45" t="s">
        <v>14</v>
      </c>
      <c r="D20" s="46"/>
      <c r="E20" s="8"/>
      <c r="F20" s="36">
        <f>SUM(F13:F19)</f>
        <v>416</v>
      </c>
      <c r="G20" s="37">
        <f>SUM(G13:G19)</f>
        <v>740</v>
      </c>
      <c r="H20" s="38"/>
      <c r="I20" s="38"/>
      <c r="J20" s="21"/>
      <c r="K20" s="21"/>
      <c r="L20" s="51"/>
      <c r="M20" s="51"/>
    </row>
    <row r="21" spans="1:13" x14ac:dyDescent="0.2">
      <c r="A21" s="20"/>
      <c r="B21" s="25"/>
      <c r="C21" s="45" t="s">
        <v>14</v>
      </c>
      <c r="D21" s="46"/>
      <c r="E21" s="8"/>
      <c r="F21" s="21">
        <f>SUM(F9:F11,F13:F19)</f>
        <v>631</v>
      </c>
      <c r="G21" s="21">
        <f>SUM(G9:G11,G13:G19)</f>
        <v>1123</v>
      </c>
      <c r="H21" s="23"/>
      <c r="I21" s="23"/>
      <c r="J21" s="21"/>
      <c r="K21" s="44"/>
      <c r="L21" s="33"/>
      <c r="M21" s="33"/>
    </row>
  </sheetData>
  <autoFilter ref="B8:M8" xr:uid="{837197AB-990C-40BE-B9E1-637452056CE2}"/>
  <mergeCells count="10">
    <mergeCell ref="C21:D21"/>
    <mergeCell ref="B5:J5"/>
    <mergeCell ref="A6:J6"/>
    <mergeCell ref="A9:A20"/>
    <mergeCell ref="B9:B12"/>
    <mergeCell ref="L9:L20"/>
    <mergeCell ref="M9:M20"/>
    <mergeCell ref="C12:D12"/>
    <mergeCell ref="B15:B20"/>
    <mergeCell ref="C20:D20"/>
  </mergeCells>
  <pageMargins left="0.70866141732283472" right="0.31496062992125984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2</vt:i4>
      </vt:variant>
    </vt:vector>
  </HeadingPairs>
  <TitlesOfParts>
    <vt:vector size="2" baseType="lpstr">
      <vt:lpstr>Приложение №1 5-4-25</vt:lpstr>
      <vt:lpstr>Приложение №2 5-4-25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.</cp:lastModifiedBy>
  <cp:lastPrinted>2024-01-12T12:26:21Z</cp:lastPrinted>
  <dcterms:created xsi:type="dcterms:W3CDTF">2012-01-24T13:22:39Z</dcterms:created>
  <dcterms:modified xsi:type="dcterms:W3CDTF">2025-10-20T08:45:37Z</dcterms:modified>
</cp:coreProperties>
</file>