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krasi\Desktop\Буфер\Комисия за ЕТ\17.Омуртаг\17-66-25\"/>
    </mc:Choice>
  </mc:AlternateContent>
  <xr:revisionPtr revIDLastSave="0" documentId="13_ncr:1_{79DE7D4E-BEA7-490A-9271-7ABBDC36AC69}" xr6:coauthVersionLast="47" xr6:coauthVersionMax="47" xr10:uidLastSave="{00000000-0000-0000-0000-000000000000}"/>
  <bookViews>
    <workbookView xWindow="38280" yWindow="5340" windowWidth="29040" windowHeight="15720" xr2:uid="{00000000-000D-0000-FFFF-FFFF00000000}"/>
  </bookViews>
  <sheets>
    <sheet name="Приложение №1 17-66-25 " sheetId="1" r:id="rId1"/>
    <sheet name="Приложение №2 17-66-25" sheetId="7" r:id="rId2"/>
    <sheet name="Приложение №3 17-66-25" sheetId="3" r:id="rId3"/>
  </sheets>
  <definedNames>
    <definedName name="_xlnm._FilterDatabase" localSheetId="0" hidden="1">'Приложение №1 17-66-25 '!$A$4:$K$13</definedName>
    <definedName name="_xlnm._FilterDatabase" localSheetId="1" hidden="1">'Приложение №2 17-66-25'!$A$4:$K$13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7" l="1"/>
  <c r="F13" i="7" s="1"/>
  <c r="E12" i="7"/>
  <c r="E13" i="7" s="1"/>
  <c r="I11" i="7"/>
  <c r="J11" i="7" s="1"/>
  <c r="I10" i="7"/>
  <c r="J10" i="7" s="1"/>
  <c r="I9" i="7"/>
  <c r="J9" i="7" s="1"/>
  <c r="I8" i="7"/>
  <c r="J8" i="7" s="1"/>
  <c r="I7" i="7"/>
  <c r="J7" i="7" s="1"/>
  <c r="I6" i="7"/>
  <c r="J6" i="7" s="1"/>
  <c r="I5" i="7"/>
  <c r="I11" i="1"/>
  <c r="J11" i="1" s="1"/>
  <c r="I10" i="1"/>
  <c r="J10" i="1" s="1"/>
  <c r="I6" i="1"/>
  <c r="J6" i="1" s="1"/>
  <c r="I7" i="1"/>
  <c r="J7" i="1" s="1"/>
  <c r="I8" i="1"/>
  <c r="J8" i="1" s="1"/>
  <c r="I9" i="1"/>
  <c r="J9" i="1" s="1"/>
  <c r="I5" i="1"/>
  <c r="J5" i="1" s="1"/>
  <c r="H6" i="1"/>
  <c r="H7" i="1"/>
  <c r="H8" i="1"/>
  <c r="H9" i="1"/>
  <c r="H10" i="1"/>
  <c r="H11" i="1"/>
  <c r="H5" i="1"/>
  <c r="I12" i="7" l="1"/>
  <c r="G12" i="7" s="1"/>
  <c r="J5" i="7"/>
  <c r="J12" i="7" s="1"/>
  <c r="I13" i="7" l="1"/>
  <c r="K5" i="7" s="1"/>
  <c r="J13" i="7"/>
  <c r="L5" i="7"/>
  <c r="G13" i="7"/>
  <c r="J12" i="1" l="1"/>
  <c r="J13" i="1" l="1"/>
  <c r="L5" i="1"/>
  <c r="I12" i="1"/>
  <c r="I13" i="1" l="1"/>
  <c r="G11" i="3"/>
  <c r="K5" i="1" l="1"/>
  <c r="F12" i="1"/>
  <c r="F13" i="1" s="1"/>
  <c r="E12" i="1"/>
  <c r="E13" i="1" l="1"/>
  <c r="G13" i="1" s="1"/>
  <c r="G12" i="1"/>
</calcChain>
</file>

<file path=xl/sharedStrings.xml><?xml version="1.0" encoding="utf-8"?>
<sst xmlns="http://schemas.openxmlformats.org/spreadsheetml/2006/main" count="86" uniqueCount="55">
  <si>
    <t>ПРИЛОЖЕНИЕ №1</t>
  </si>
  <si>
    <t xml:space="preserve">ПРОДАЖБА НА СТОЯЩА ДЪРВЕСИНА НА КОРЕН </t>
  </si>
  <si>
    <t>Обект №</t>
  </si>
  <si>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</si>
  <si>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</si>
  <si>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</si>
  <si>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</si>
  <si>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</si>
  <si>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 xml:space="preserve">Начална ед. цена за продажба на стояща дървесина на корен, лв./м3 без ДДС </t>
  </si>
  <si>
    <t>Обща начална цена за продажба на стояща дървесина на корен, под която не може да се подават ценови предложения, лв./м3 без ДДС</t>
  </si>
  <si>
    <t>Гаранция за участие, лв.</t>
  </si>
  <si>
    <t>Трупи за бичене 18-29 см</t>
  </si>
  <si>
    <t>Общо за подотдела</t>
  </si>
  <si>
    <t>ВСИЧКО ЗА ОБЕКТА</t>
  </si>
  <si>
    <t xml:space="preserve">Достигната ед. цена за продажба на стояща дървесина на корен, лв./м3 без ДДС </t>
  </si>
  <si>
    <t>Обща достигната цена за продажба на стояща дървесина на корен, под която не може да се подават ценови предложения, лв./м3 без ДДС</t>
  </si>
  <si>
    <t>Гаранция за изпълнение, лв.</t>
  </si>
  <si>
    <t>ПРИЛОЖЕНИЕ №2</t>
  </si>
  <si>
    <t xml:space="preserve">ЗА ПРОДАВАЧА:                                        </t>
  </si>
  <si>
    <t>ЗА КУПУВАЧА:</t>
  </si>
  <si>
    <t xml:space="preserve">   \.................................................\</t>
  </si>
  <si>
    <t>Директор на ТП ДГС „Омуртаг“</t>
  </si>
  <si>
    <t>Валентина Георгиева</t>
  </si>
  <si>
    <t>Ръководител счетоводен отдел</t>
  </si>
  <si>
    <t>Изготвил:</t>
  </si>
  <si>
    <t>Съгласувал:</t>
  </si>
  <si>
    <t xml:space="preserve">ПРИЛОЖЕНИЕ 3 </t>
  </si>
  <si>
    <t>към Договор №…... от …...........20…. 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</si>
  <si>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>прогнозни количества стояща дървесина на корен</t>
    </r>
  </si>
  <si>
    <t xml:space="preserve"> по тримесечия на 2025 година</t>
  </si>
  <si>
    <t>ТП  ДГС</t>
  </si>
  <si>
    <t>Тримесечие на 2024 год. / прогнозно количество дървесиан (пл.куб.м)</t>
  </si>
  <si>
    <t>Общо количество,
пл.куб.м</t>
  </si>
  <si>
    <t>I-во</t>
  </si>
  <si>
    <t>II-ро</t>
  </si>
  <si>
    <t>III-то</t>
  </si>
  <si>
    <t>IV-то</t>
  </si>
  <si>
    <t>Омуртаг</t>
  </si>
  <si>
    <t>инж. Елена Владимирова-Даруиш</t>
  </si>
  <si>
    <t>бб</t>
  </si>
  <si>
    <t xml:space="preserve">Начална ед. цена за продажба на стояща дървесина на корен, €/м3 без ДДС </t>
  </si>
  <si>
    <t>Обща начална цена за продажба на стояща дървесина на корен, под която не може да се подават ценови предложения, €/м3 без ДДС</t>
  </si>
  <si>
    <t>Гаранция за участие, €</t>
  </si>
  <si>
    <t xml:space="preserve">Достигната ед. цена за продажба на стояща дървесина на корен, €/м3 без ДДС </t>
  </si>
  <si>
    <t>Обща достигната цена за продажба на стояща дървесина на корен, под която не може да се подават ценови предложения, €/м3 без ДДС</t>
  </si>
  <si>
    <t>Гаранция за изпълнение, €</t>
  </si>
  <si>
    <t>17-66-25</t>
  </si>
  <si>
    <t>135-е</t>
  </si>
  <si>
    <t>Трупи за бичене &gt; 30 см</t>
  </si>
  <si>
    <t>Обли греди</t>
  </si>
  <si>
    <t xml:space="preserve">Средна технологична дървесина </t>
  </si>
  <si>
    <t>Дърва - технологична дървесина</t>
  </si>
  <si>
    <t>лп</t>
  </si>
  <si>
    <t>ОЗМ</t>
  </si>
  <si>
    <t>за обект № 17-66-25, ТП " ДГС Омуртаг"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</si>
</sst>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left"/>
    </xf>
    <xf numFmtId="0" fontId="3" fillId="0" borderId="2" xfId="0" applyFont="1" applyBorder="1"/>
    <xf numFmtId="2" fontId="3" fillId="0" borderId="2" xfId="0" applyNumberFormat="1" applyFont="1" applyBorder="1"/>
    <xf numFmtId="0" fontId="5" fillId="0" borderId="2" xfId="0" applyFont="1" applyBorder="1"/>
    <xf numFmtId="2" fontId="5" fillId="0" borderId="2" xfId="0" applyNumberFormat="1" applyFont="1" applyBorder="1"/>
    <xf numFmtId="2" fontId="3" fillId="0" borderId="0" xfId="0" applyNumberFormat="1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vertical="center"/>
    </xf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2" fillId="0" borderId="1" xfId="1" applyFont="1" applyBorder="1" applyAlignment="1">
      <alignment horizontal="center"/>
    </xf>
    <xf numFmtId="2" fontId="3" fillId="0" borderId="2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49" fontId="3" fillId="0" borderId="2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5"/>
  <sheetViews>
    <sheetView tabSelected="1" zoomScale="90" zoomScaleNormal="90" workbookViewId="0">
      <selection activeCell="E10" sqref="E10:E11"/>
    </sheetView>
  </sheetViews>
  <sheetFormatPr defaultColWidth="9.26953125" defaultRowHeight="14" x14ac:dyDescent="0.3"/>
  <cols>
    <col min="1" max="3" width="10.7265625" style="1" customWidth="1"/>
    <col min="4" max="4" width="30.7265625" style="1" bestFit="1" customWidth="1"/>
    <col min="5" max="6" width="12.7265625" style="1" customWidth="1"/>
    <col min="7" max="8" width="13.7265625" style="1" customWidth="1"/>
    <col min="9" max="10" width="17.7265625" style="1" customWidth="1"/>
    <col min="11" max="11" width="10.7265625" style="1" customWidth="1"/>
    <col min="12" max="12" width="10.81640625" style="1" customWidth="1"/>
    <col min="13" max="16384" width="9.26953125" style="1"/>
  </cols>
  <sheetData>
    <row r="1" spans="1:12" ht="15.75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15.75" customHeigh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2" ht="15.75" customHeight="1" x14ac:dyDescent="0.3">
      <c r="A3" s="24" t="s">
        <v>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spans="1:12" ht="137.5" customHeight="1" x14ac:dyDescent="0.3">
      <c r="A4" s="20" t="s">
        <v>2</v>
      </c>
      <c r="B4" s="20" t="s">
        <v>3</v>
      </c>
      <c r="C4" s="20" t="s">
        <v>4</v>
      </c>
      <c r="D4" s="22" t="s">
        <v>5</v>
      </c>
      <c r="E4" s="20" t="s">
        <v>6</v>
      </c>
      <c r="F4" s="20" t="s">
        <v>7</v>
      </c>
      <c r="G4" s="20" t="s">
        <v>8</v>
      </c>
      <c r="H4" s="20" t="s">
        <v>40</v>
      </c>
      <c r="I4" s="20" t="s">
        <v>9</v>
      </c>
      <c r="J4" s="20" t="s">
        <v>41</v>
      </c>
      <c r="K4" s="20" t="s">
        <v>10</v>
      </c>
      <c r="L4" s="21" t="s">
        <v>42</v>
      </c>
    </row>
    <row r="5" spans="1:12" x14ac:dyDescent="0.3">
      <c r="A5" s="30" t="s">
        <v>46</v>
      </c>
      <c r="B5" s="26" t="s">
        <v>47</v>
      </c>
      <c r="C5" s="2" t="s">
        <v>39</v>
      </c>
      <c r="D5" s="3" t="s">
        <v>48</v>
      </c>
      <c r="E5" s="3">
        <v>347</v>
      </c>
      <c r="F5" s="3"/>
      <c r="G5" s="4">
        <v>84</v>
      </c>
      <c r="H5" s="4">
        <f>G5/1.95583</f>
        <v>42.948518020482354</v>
      </c>
      <c r="I5" s="4">
        <f>E5*G5</f>
        <v>29148</v>
      </c>
      <c r="J5" s="4">
        <f>I5/1.95583</f>
        <v>14903.135753107377</v>
      </c>
      <c r="K5" s="25">
        <f>I13*0.05</f>
        <v>3618.3199999999997</v>
      </c>
      <c r="L5" s="25">
        <f>J12*0.05</f>
        <v>1850.0176395699016</v>
      </c>
    </row>
    <row r="6" spans="1:12" x14ac:dyDescent="0.3">
      <c r="A6" s="30"/>
      <c r="B6" s="27"/>
      <c r="C6" s="2" t="s">
        <v>39</v>
      </c>
      <c r="D6" s="3" t="s">
        <v>11</v>
      </c>
      <c r="E6" s="3">
        <v>178</v>
      </c>
      <c r="F6" s="3"/>
      <c r="G6" s="4">
        <v>68</v>
      </c>
      <c r="H6" s="4">
        <f t="shared" ref="H6:J11" si="0">G6/1.95583</f>
        <v>34.767847921342856</v>
      </c>
      <c r="I6" s="4">
        <f t="shared" ref="I6:I9" si="1">E6*G6</f>
        <v>12104</v>
      </c>
      <c r="J6" s="4">
        <f t="shared" si="0"/>
        <v>6188.6769299990283</v>
      </c>
      <c r="K6" s="25"/>
      <c r="L6" s="25"/>
    </row>
    <row r="7" spans="1:12" x14ac:dyDescent="0.3">
      <c r="A7" s="30"/>
      <c r="B7" s="27"/>
      <c r="C7" s="2" t="s">
        <v>39</v>
      </c>
      <c r="D7" s="3" t="s">
        <v>53</v>
      </c>
      <c r="E7" s="3">
        <v>50</v>
      </c>
      <c r="F7" s="3"/>
      <c r="G7" s="4">
        <v>49</v>
      </c>
      <c r="H7" s="4">
        <f t="shared" si="0"/>
        <v>25.053302178614707</v>
      </c>
      <c r="I7" s="4">
        <f t="shared" si="1"/>
        <v>2450</v>
      </c>
      <c r="J7" s="4">
        <f t="shared" si="0"/>
        <v>1252.6651089307354</v>
      </c>
      <c r="K7" s="25"/>
      <c r="L7" s="25"/>
    </row>
    <row r="8" spans="1:12" x14ac:dyDescent="0.3">
      <c r="A8" s="30"/>
      <c r="B8" s="27"/>
      <c r="C8" s="2" t="s">
        <v>39</v>
      </c>
      <c r="D8" s="3" t="s">
        <v>49</v>
      </c>
      <c r="E8" s="3">
        <v>30</v>
      </c>
      <c r="F8" s="3"/>
      <c r="G8" s="4">
        <v>59</v>
      </c>
      <c r="H8" s="4">
        <f t="shared" si="0"/>
        <v>30.166220990576893</v>
      </c>
      <c r="I8" s="4">
        <f t="shared" si="1"/>
        <v>1770</v>
      </c>
      <c r="J8" s="4">
        <f t="shared" si="0"/>
        <v>904.98662971730676</v>
      </c>
      <c r="K8" s="25"/>
      <c r="L8" s="25"/>
    </row>
    <row r="9" spans="1:12" x14ac:dyDescent="0.3">
      <c r="A9" s="30"/>
      <c r="B9" s="27"/>
      <c r="C9" s="2" t="s">
        <v>39</v>
      </c>
      <c r="D9" s="3" t="s">
        <v>50</v>
      </c>
      <c r="E9" s="3">
        <v>91</v>
      </c>
      <c r="F9" s="3"/>
      <c r="G9" s="4">
        <v>29.6</v>
      </c>
      <c r="H9" s="4">
        <f t="shared" si="0"/>
        <v>15.134239683408069</v>
      </c>
      <c r="I9" s="4">
        <f t="shared" si="1"/>
        <v>2693.6</v>
      </c>
      <c r="J9" s="4">
        <f t="shared" si="0"/>
        <v>1377.215811190134</v>
      </c>
      <c r="K9" s="25"/>
      <c r="L9" s="25"/>
    </row>
    <row r="10" spans="1:12" x14ac:dyDescent="0.3">
      <c r="A10" s="30"/>
      <c r="B10" s="27"/>
      <c r="C10" s="2" t="s">
        <v>39</v>
      </c>
      <c r="D10" s="3" t="s">
        <v>51</v>
      </c>
      <c r="E10" s="3">
        <v>525</v>
      </c>
      <c r="F10" s="3">
        <v>808</v>
      </c>
      <c r="G10" s="4">
        <v>29.6</v>
      </c>
      <c r="H10" s="4">
        <f t="shared" si="0"/>
        <v>15.134239683408069</v>
      </c>
      <c r="I10" s="4">
        <f>F10*G10</f>
        <v>23916.800000000003</v>
      </c>
      <c r="J10" s="4">
        <f t="shared" si="0"/>
        <v>12228.46566419372</v>
      </c>
      <c r="K10" s="25"/>
      <c r="L10" s="25"/>
    </row>
    <row r="11" spans="1:12" x14ac:dyDescent="0.3">
      <c r="A11" s="30"/>
      <c r="B11" s="27"/>
      <c r="C11" s="2" t="s">
        <v>52</v>
      </c>
      <c r="D11" s="3" t="s">
        <v>51</v>
      </c>
      <c r="E11" s="3">
        <v>6</v>
      </c>
      <c r="F11" s="3">
        <v>10</v>
      </c>
      <c r="G11" s="4">
        <v>28.4</v>
      </c>
      <c r="H11" s="4">
        <f t="shared" si="0"/>
        <v>14.520689425972604</v>
      </c>
      <c r="I11" s="4">
        <f>F11*G11</f>
        <v>284</v>
      </c>
      <c r="J11" s="4">
        <f t="shared" si="0"/>
        <v>145.20689425972606</v>
      </c>
      <c r="K11" s="25"/>
      <c r="L11" s="25"/>
    </row>
    <row r="12" spans="1:12" x14ac:dyDescent="0.3">
      <c r="A12" s="30"/>
      <c r="B12" s="28" t="s">
        <v>12</v>
      </c>
      <c r="C12" s="29"/>
      <c r="D12" s="3"/>
      <c r="E12" s="5">
        <f>SUM(E5:E11)</f>
        <v>1227</v>
      </c>
      <c r="F12" s="5">
        <f>SUM(F5:F11)</f>
        <v>818</v>
      </c>
      <c r="G12" s="6">
        <f>I12/E12</f>
        <v>58.978321108394454</v>
      </c>
      <c r="H12" s="6"/>
      <c r="I12" s="6">
        <f>SUM(I5:I11)</f>
        <v>72366.399999999994</v>
      </c>
      <c r="J12" s="6">
        <f>SUM(J5:J11)</f>
        <v>37000.352791398029</v>
      </c>
      <c r="K12" s="25"/>
      <c r="L12" s="25"/>
    </row>
    <row r="13" spans="1:12" x14ac:dyDescent="0.3">
      <c r="A13" s="30"/>
      <c r="B13" s="31" t="s">
        <v>13</v>
      </c>
      <c r="C13" s="32"/>
      <c r="D13" s="33"/>
      <c r="E13" s="5">
        <f>SUM(E12)</f>
        <v>1227</v>
      </c>
      <c r="F13" s="5">
        <f t="shared" ref="F13" si="2">SUM(F12)</f>
        <v>818</v>
      </c>
      <c r="G13" s="6">
        <f>I13/E13</f>
        <v>58.978321108394454</v>
      </c>
      <c r="H13" s="6"/>
      <c r="I13" s="6">
        <f>SUM(I12)</f>
        <v>72366.399999999994</v>
      </c>
      <c r="J13" s="6">
        <f>SUM(J12)</f>
        <v>37000.352791398029</v>
      </c>
      <c r="K13" s="25"/>
      <c r="L13" s="25"/>
    </row>
    <row r="14" spans="1:12" x14ac:dyDescent="0.3">
      <c r="I14" s="7"/>
      <c r="J14" s="7"/>
    </row>
    <row r="15" spans="1:12" x14ac:dyDescent="0.3">
      <c r="I15" s="7"/>
      <c r="J15" s="7"/>
    </row>
  </sheetData>
  <autoFilter ref="A4:K13" xr:uid="{00000000-0009-0000-0000-000000000000}"/>
  <mergeCells count="9">
    <mergeCell ref="A1:L1"/>
    <mergeCell ref="A3:L3"/>
    <mergeCell ref="L5:L13"/>
    <mergeCell ref="A2:K2"/>
    <mergeCell ref="B5:B11"/>
    <mergeCell ref="B12:C12"/>
    <mergeCell ref="K5:K13"/>
    <mergeCell ref="A5:A13"/>
    <mergeCell ref="B13:D13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5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5"/>
  <sheetViews>
    <sheetView zoomScale="90" zoomScaleNormal="90" workbookViewId="0">
      <selection activeCell="A2" sqref="A2:K2"/>
    </sheetView>
  </sheetViews>
  <sheetFormatPr defaultColWidth="9.26953125" defaultRowHeight="14" x14ac:dyDescent="0.3"/>
  <cols>
    <col min="1" max="3" width="10.7265625" style="1" customWidth="1"/>
    <col min="4" max="4" width="30.7265625" style="1" bestFit="1" customWidth="1"/>
    <col min="5" max="6" width="12.7265625" style="1" customWidth="1"/>
    <col min="7" max="8" width="13.7265625" style="1" customWidth="1"/>
    <col min="9" max="10" width="17.7265625" style="1" customWidth="1"/>
    <col min="11" max="12" width="12" style="1" customWidth="1"/>
    <col min="13" max="16384" width="9.26953125" style="1"/>
  </cols>
  <sheetData>
    <row r="1" spans="1:12" ht="15.75" customHeight="1" x14ac:dyDescent="0.3">
      <c r="A1" s="23" t="s">
        <v>17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15.75" customHeigh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2" ht="15.75" customHeight="1" x14ac:dyDescent="0.3">
      <c r="A3" s="24" t="s">
        <v>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spans="1:12" ht="137.5" customHeight="1" x14ac:dyDescent="0.3">
      <c r="A4" s="20" t="s">
        <v>2</v>
      </c>
      <c r="B4" s="20" t="s">
        <v>3</v>
      </c>
      <c r="C4" s="20" t="s">
        <v>4</v>
      </c>
      <c r="D4" s="22" t="s">
        <v>5</v>
      </c>
      <c r="E4" s="20" t="s">
        <v>6</v>
      </c>
      <c r="F4" s="20" t="s">
        <v>7</v>
      </c>
      <c r="G4" s="20" t="s">
        <v>14</v>
      </c>
      <c r="H4" s="20" t="s">
        <v>43</v>
      </c>
      <c r="I4" s="20" t="s">
        <v>15</v>
      </c>
      <c r="J4" s="20" t="s">
        <v>44</v>
      </c>
      <c r="K4" s="20" t="s">
        <v>16</v>
      </c>
      <c r="L4" s="21" t="s">
        <v>45</v>
      </c>
    </row>
    <row r="5" spans="1:12" x14ac:dyDescent="0.3">
      <c r="A5" s="30" t="s">
        <v>46</v>
      </c>
      <c r="B5" s="26" t="s">
        <v>47</v>
      </c>
      <c r="C5" s="2" t="s">
        <v>39</v>
      </c>
      <c r="D5" s="3" t="s">
        <v>48</v>
      </c>
      <c r="E5" s="3">
        <v>347</v>
      </c>
      <c r="F5" s="3"/>
      <c r="G5" s="4"/>
      <c r="H5" s="4"/>
      <c r="I5" s="4">
        <f>E5*G5</f>
        <v>0</v>
      </c>
      <c r="J5" s="4">
        <f>I5/1.95583</f>
        <v>0</v>
      </c>
      <c r="K5" s="25">
        <f>I13*0.05</f>
        <v>0</v>
      </c>
      <c r="L5" s="25">
        <f>J12*0.05</f>
        <v>0</v>
      </c>
    </row>
    <row r="6" spans="1:12" x14ac:dyDescent="0.3">
      <c r="A6" s="30"/>
      <c r="B6" s="27"/>
      <c r="C6" s="2" t="s">
        <v>39</v>
      </c>
      <c r="D6" s="3" t="s">
        <v>11</v>
      </c>
      <c r="E6" s="3">
        <v>178</v>
      </c>
      <c r="F6" s="3"/>
      <c r="G6" s="4"/>
      <c r="H6" s="4"/>
      <c r="I6" s="4">
        <f t="shared" ref="I6:I9" si="0">E6*G6</f>
        <v>0</v>
      </c>
      <c r="J6" s="4">
        <f t="shared" ref="J6:J11" si="1">I6/1.95583</f>
        <v>0</v>
      </c>
      <c r="K6" s="25"/>
      <c r="L6" s="25"/>
    </row>
    <row r="7" spans="1:12" x14ac:dyDescent="0.3">
      <c r="A7" s="30"/>
      <c r="B7" s="27"/>
      <c r="C7" s="2" t="s">
        <v>39</v>
      </c>
      <c r="D7" s="3" t="s">
        <v>53</v>
      </c>
      <c r="E7" s="3">
        <v>50</v>
      </c>
      <c r="F7" s="3"/>
      <c r="G7" s="4"/>
      <c r="H7" s="4"/>
      <c r="I7" s="4">
        <f t="shared" si="0"/>
        <v>0</v>
      </c>
      <c r="J7" s="4">
        <f t="shared" si="1"/>
        <v>0</v>
      </c>
      <c r="K7" s="25"/>
      <c r="L7" s="25"/>
    </row>
    <row r="8" spans="1:12" x14ac:dyDescent="0.3">
      <c r="A8" s="30"/>
      <c r="B8" s="27"/>
      <c r="C8" s="2" t="s">
        <v>39</v>
      </c>
      <c r="D8" s="3" t="s">
        <v>49</v>
      </c>
      <c r="E8" s="3">
        <v>30</v>
      </c>
      <c r="F8" s="3"/>
      <c r="G8" s="4"/>
      <c r="H8" s="4"/>
      <c r="I8" s="4">
        <f t="shared" si="0"/>
        <v>0</v>
      </c>
      <c r="J8" s="4">
        <f t="shared" si="1"/>
        <v>0</v>
      </c>
      <c r="K8" s="25"/>
      <c r="L8" s="25"/>
    </row>
    <row r="9" spans="1:12" x14ac:dyDescent="0.3">
      <c r="A9" s="30"/>
      <c r="B9" s="27"/>
      <c r="C9" s="2" t="s">
        <v>39</v>
      </c>
      <c r="D9" s="3" t="s">
        <v>50</v>
      </c>
      <c r="E9" s="3">
        <v>91</v>
      </c>
      <c r="F9" s="3"/>
      <c r="G9" s="4"/>
      <c r="H9" s="4"/>
      <c r="I9" s="4">
        <f t="shared" si="0"/>
        <v>0</v>
      </c>
      <c r="J9" s="4">
        <f t="shared" si="1"/>
        <v>0</v>
      </c>
      <c r="K9" s="25"/>
      <c r="L9" s="25"/>
    </row>
    <row r="10" spans="1:12" x14ac:dyDescent="0.3">
      <c r="A10" s="30"/>
      <c r="B10" s="27"/>
      <c r="C10" s="2" t="s">
        <v>39</v>
      </c>
      <c r="D10" s="3" t="s">
        <v>51</v>
      </c>
      <c r="E10" s="3">
        <v>525</v>
      </c>
      <c r="F10" s="3">
        <v>808</v>
      </c>
      <c r="G10" s="4"/>
      <c r="H10" s="4"/>
      <c r="I10" s="4">
        <f>F10*G10</f>
        <v>0</v>
      </c>
      <c r="J10" s="4">
        <f t="shared" si="1"/>
        <v>0</v>
      </c>
      <c r="K10" s="25"/>
      <c r="L10" s="25"/>
    </row>
    <row r="11" spans="1:12" x14ac:dyDescent="0.3">
      <c r="A11" s="30"/>
      <c r="B11" s="27"/>
      <c r="C11" s="2" t="s">
        <v>52</v>
      </c>
      <c r="D11" s="3" t="s">
        <v>51</v>
      </c>
      <c r="E11" s="3">
        <v>6</v>
      </c>
      <c r="F11" s="3">
        <v>10</v>
      </c>
      <c r="G11" s="4"/>
      <c r="H11" s="4"/>
      <c r="I11" s="4">
        <f>F11*G11</f>
        <v>0</v>
      </c>
      <c r="J11" s="4">
        <f t="shared" si="1"/>
        <v>0</v>
      </c>
      <c r="K11" s="25"/>
      <c r="L11" s="25"/>
    </row>
    <row r="12" spans="1:12" x14ac:dyDescent="0.3">
      <c r="A12" s="30"/>
      <c r="B12" s="28" t="s">
        <v>12</v>
      </c>
      <c r="C12" s="29"/>
      <c r="D12" s="3"/>
      <c r="E12" s="5">
        <f>SUM(E5:E11)</f>
        <v>1227</v>
      </c>
      <c r="F12" s="5">
        <f>SUM(F5:F11)</f>
        <v>818</v>
      </c>
      <c r="G12" s="6">
        <f>I12/E12</f>
        <v>0</v>
      </c>
      <c r="H12" s="6"/>
      <c r="I12" s="6">
        <f>SUM(I5:I11)</f>
        <v>0</v>
      </c>
      <c r="J12" s="6">
        <f>SUM(J5:J11)</f>
        <v>0</v>
      </c>
      <c r="K12" s="25"/>
      <c r="L12" s="25"/>
    </row>
    <row r="13" spans="1:12" x14ac:dyDescent="0.3">
      <c r="A13" s="30"/>
      <c r="B13" s="31" t="s">
        <v>13</v>
      </c>
      <c r="C13" s="32"/>
      <c r="D13" s="33"/>
      <c r="E13" s="5">
        <f>SUM(E12)</f>
        <v>1227</v>
      </c>
      <c r="F13" s="5">
        <f t="shared" ref="F13" si="2">SUM(F12)</f>
        <v>818</v>
      </c>
      <c r="G13" s="6">
        <f>I13/E13</f>
        <v>0</v>
      </c>
      <c r="H13" s="6"/>
      <c r="I13" s="6">
        <f>SUM(I12)</f>
        <v>0</v>
      </c>
      <c r="J13" s="6">
        <f>SUM(J12)</f>
        <v>0</v>
      </c>
      <c r="K13" s="25"/>
      <c r="L13" s="25"/>
    </row>
    <row r="14" spans="1:12" x14ac:dyDescent="0.3">
      <c r="I14" s="7"/>
      <c r="J14" s="7"/>
    </row>
    <row r="15" spans="1:12" x14ac:dyDescent="0.3">
      <c r="I15" s="7"/>
      <c r="J15" s="7"/>
    </row>
  </sheetData>
  <autoFilter ref="A4:K13" xr:uid="{00000000-0009-0000-0000-000001000000}"/>
  <mergeCells count="9">
    <mergeCell ref="A1:L1"/>
    <mergeCell ref="A2:K2"/>
    <mergeCell ref="A3:L3"/>
    <mergeCell ref="A5:A13"/>
    <mergeCell ref="B5:B11"/>
    <mergeCell ref="K5:K13"/>
    <mergeCell ref="L5:L13"/>
    <mergeCell ref="B12:C12"/>
    <mergeCell ref="B13:D13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5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I25"/>
  <sheetViews>
    <sheetView workbookViewId="0">
      <selection activeCell="B25" sqref="B25:E25"/>
    </sheetView>
  </sheetViews>
  <sheetFormatPr defaultRowHeight="14.5" x14ac:dyDescent="0.35"/>
  <cols>
    <col min="2" max="2" width="9.7265625" customWidth="1"/>
    <col min="3" max="3" width="14.26953125" customWidth="1"/>
    <col min="4" max="4" width="16.26953125" customWidth="1"/>
    <col min="5" max="5" width="19.26953125" customWidth="1"/>
    <col min="6" max="6" width="20.54296875" customWidth="1"/>
    <col min="7" max="7" width="13.26953125" customWidth="1"/>
  </cols>
  <sheetData>
    <row r="2" spans="2:9" ht="15" x14ac:dyDescent="0.35">
      <c r="B2" s="35" t="s">
        <v>26</v>
      </c>
      <c r="C2" s="35"/>
      <c r="D2" s="35"/>
      <c r="E2" s="35"/>
      <c r="F2" s="35"/>
      <c r="G2" s="35"/>
      <c r="H2" s="14"/>
      <c r="I2" s="14"/>
    </row>
    <row r="3" spans="2:9" ht="15" x14ac:dyDescent="0.35">
      <c r="B3" s="36" t="s">
        <v>27</v>
      </c>
      <c r="C3" s="36"/>
      <c r="D3" s="36"/>
      <c r="E3" s="36"/>
      <c r="F3" s="36"/>
      <c r="G3" s="36"/>
      <c r="H3" s="15"/>
      <c r="I3" s="15"/>
    </row>
    <row r="4" spans="2:9" ht="15.75" customHeight="1" x14ac:dyDescent="0.35">
      <c r="B4" s="37" t="s">
        <v>28</v>
      </c>
      <c r="C4" s="37"/>
      <c r="D4" s="37"/>
      <c r="E4" s="37"/>
      <c r="F4" s="37"/>
      <c r="G4" s="37"/>
      <c r="H4" s="15"/>
      <c r="I4" s="15"/>
    </row>
    <row r="5" spans="2:9" ht="15" x14ac:dyDescent="0.35">
      <c r="B5" s="36" t="s">
        <v>29</v>
      </c>
      <c r="C5" s="36"/>
      <c r="D5" s="36"/>
      <c r="E5" s="36"/>
      <c r="F5" s="36"/>
      <c r="G5" s="36"/>
      <c r="H5" s="15"/>
      <c r="I5" s="15"/>
    </row>
    <row r="6" spans="2:9" ht="15.5" x14ac:dyDescent="0.35">
      <c r="B6" s="36" t="s">
        <v>54</v>
      </c>
      <c r="C6" s="36"/>
      <c r="D6" s="36"/>
      <c r="E6" s="36"/>
      <c r="F6" s="36"/>
      <c r="G6" s="36"/>
      <c r="H6" s="16"/>
      <c r="I6" s="16"/>
    </row>
    <row r="7" spans="2:9" ht="15.5" x14ac:dyDescent="0.35">
      <c r="B7" s="16"/>
      <c r="C7" s="16"/>
      <c r="D7" s="16"/>
      <c r="E7" s="16"/>
      <c r="F7" s="16"/>
      <c r="G7" s="16"/>
      <c r="H7" s="16"/>
      <c r="I7" s="16"/>
    </row>
    <row r="8" spans="2:9" ht="15.5" x14ac:dyDescent="0.35">
      <c r="B8" s="16"/>
      <c r="C8" s="16"/>
      <c r="D8" s="16"/>
      <c r="E8" s="16"/>
      <c r="F8" s="16"/>
      <c r="G8" s="16"/>
      <c r="H8" s="16"/>
      <c r="I8" s="16"/>
    </row>
    <row r="9" spans="2:9" ht="15.5" x14ac:dyDescent="0.35">
      <c r="B9" s="38" t="s">
        <v>30</v>
      </c>
      <c r="C9" s="40" t="s">
        <v>31</v>
      </c>
      <c r="D9" s="41"/>
      <c r="E9" s="41"/>
      <c r="F9" s="42"/>
      <c r="G9" s="43" t="s">
        <v>32</v>
      </c>
      <c r="H9" s="16"/>
      <c r="I9" s="16"/>
    </row>
    <row r="10" spans="2:9" ht="15.5" x14ac:dyDescent="0.35">
      <c r="B10" s="39"/>
      <c r="C10" s="17" t="s">
        <v>33</v>
      </c>
      <c r="D10" s="17" t="s">
        <v>34</v>
      </c>
      <c r="E10" s="17" t="s">
        <v>35</v>
      </c>
      <c r="F10" s="17" t="s">
        <v>36</v>
      </c>
      <c r="G10" s="39"/>
      <c r="H10" s="16"/>
      <c r="I10" s="16"/>
    </row>
    <row r="11" spans="2:9" ht="15.5" x14ac:dyDescent="0.35">
      <c r="B11" s="18" t="s">
        <v>37</v>
      </c>
      <c r="C11" s="17">
        <v>0</v>
      </c>
      <c r="D11" s="17">
        <v>0</v>
      </c>
      <c r="E11" s="17">
        <v>0</v>
      </c>
      <c r="F11" s="17">
        <v>1227</v>
      </c>
      <c r="G11" s="19">
        <f>SUM(C11:F11)</f>
        <v>1227</v>
      </c>
      <c r="H11" s="16"/>
      <c r="I11" s="16"/>
    </row>
    <row r="12" spans="2:9" ht="15.5" x14ac:dyDescent="0.35">
      <c r="B12" s="16"/>
      <c r="C12" s="16"/>
      <c r="D12" s="16"/>
      <c r="E12" s="16"/>
      <c r="F12" s="16"/>
      <c r="G12" s="16"/>
      <c r="H12" s="16"/>
      <c r="I12" s="16"/>
    </row>
    <row r="14" spans="2:9" ht="15" x14ac:dyDescent="0.35">
      <c r="B14" s="8" t="s">
        <v>18</v>
      </c>
      <c r="C14" s="8"/>
      <c r="D14" s="8"/>
      <c r="E14" s="8"/>
      <c r="F14" s="8" t="s">
        <v>19</v>
      </c>
      <c r="G14" s="8"/>
    </row>
    <row r="15" spans="2:9" ht="15.5" x14ac:dyDescent="0.35">
      <c r="B15" s="9" t="s">
        <v>38</v>
      </c>
      <c r="C15" s="9"/>
      <c r="D15" s="9"/>
      <c r="E15" s="9"/>
      <c r="F15" s="9" t="s">
        <v>20</v>
      </c>
      <c r="G15" s="9"/>
    </row>
    <row r="16" spans="2:9" ht="15.5" x14ac:dyDescent="0.35">
      <c r="B16" s="10" t="s">
        <v>21</v>
      </c>
      <c r="C16" s="10"/>
      <c r="D16" s="10"/>
      <c r="E16" s="10"/>
    </row>
    <row r="17" spans="2:5" ht="15.5" x14ac:dyDescent="0.35">
      <c r="B17" s="11"/>
    </row>
    <row r="18" spans="2:5" ht="15.5" x14ac:dyDescent="0.35">
      <c r="B18" s="44" t="s">
        <v>22</v>
      </c>
      <c r="C18" s="44"/>
      <c r="D18" s="44"/>
      <c r="E18" s="44"/>
    </row>
    <row r="19" spans="2:5" ht="15.5" x14ac:dyDescent="0.35">
      <c r="B19" s="45" t="s">
        <v>23</v>
      </c>
      <c r="C19" s="45"/>
      <c r="D19" s="45"/>
      <c r="E19" s="45"/>
    </row>
    <row r="20" spans="2:5" ht="15.5" x14ac:dyDescent="0.35">
      <c r="B20" s="12"/>
    </row>
    <row r="21" spans="2:5" x14ac:dyDescent="0.35">
      <c r="B21" s="34" t="s">
        <v>24</v>
      </c>
      <c r="C21" s="34"/>
    </row>
    <row r="22" spans="2:5" x14ac:dyDescent="0.35">
      <c r="B22" s="34"/>
      <c r="C22" s="34"/>
      <c r="D22" s="34"/>
      <c r="E22" s="34"/>
    </row>
    <row r="23" spans="2:5" x14ac:dyDescent="0.35">
      <c r="B23" s="13"/>
      <c r="C23" s="13"/>
      <c r="D23" s="13"/>
      <c r="E23" s="13"/>
    </row>
    <row r="24" spans="2:5" x14ac:dyDescent="0.35">
      <c r="B24" s="34" t="s">
        <v>25</v>
      </c>
      <c r="C24" s="34"/>
    </row>
    <row r="25" spans="2:5" x14ac:dyDescent="0.35">
      <c r="B25" s="34"/>
      <c r="C25" s="34"/>
      <c r="D25" s="34"/>
      <c r="E25" s="34"/>
    </row>
  </sheetData>
  <mergeCells count="14">
    <mergeCell ref="B25:E25"/>
    <mergeCell ref="B2:G2"/>
    <mergeCell ref="B3:G3"/>
    <mergeCell ref="B4:G4"/>
    <mergeCell ref="B5:G5"/>
    <mergeCell ref="B6:G6"/>
    <mergeCell ref="B9:B10"/>
    <mergeCell ref="C9:F9"/>
    <mergeCell ref="G9:G10"/>
    <mergeCell ref="B18:E18"/>
    <mergeCell ref="B19:E19"/>
    <mergeCell ref="B21:C21"/>
    <mergeCell ref="B22:E22"/>
    <mergeCell ref="B24:C24"/>
  </mergeCells>
  <pageMargins left="0.7" right="0.7" top="0.75" bottom="0.75" header="0.3" footer="0.3"/>
  <pageSetup paperSize="9" scale="72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№1 17-66-25 </vt:lpstr>
      <vt:lpstr>Приложение №2 17-66-25</vt:lpstr>
      <vt:lpstr>Приложение №3 17-66-25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Rusinov</dc:creator>
  <cp:lastModifiedBy>Krasi Hristov</cp:lastModifiedBy>
  <cp:lastPrinted>2025-10-09T11:42:38Z</cp:lastPrinted>
  <dcterms:created xsi:type="dcterms:W3CDTF">2025-06-23T11:53:00Z</dcterms:created>
  <dcterms:modified xsi:type="dcterms:W3CDTF">2025-10-17T11:02:46Z</dcterms:modified>
</cp:coreProperties>
</file>