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720" firstSheet="2" activeTab="2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2" r:id="rId4"/>
    <sheet name="Приложение №3" sheetId="30" r:id="rId5"/>
  </sheets>
  <definedNames>
    <definedName name="_xlnm._FilterDatabase" localSheetId="2" hidden="1">'Приложение №1'!$A$4:$N$24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32" l="1"/>
  <c r="I22" i="32"/>
  <c r="H22" i="32"/>
  <c r="J22" i="32" s="1"/>
  <c r="I21" i="32"/>
  <c r="H21" i="32"/>
  <c r="J21" i="32" s="1"/>
  <c r="I20" i="32"/>
  <c r="H20" i="32"/>
  <c r="J20" i="32" s="1"/>
  <c r="I19" i="32"/>
  <c r="H19" i="32"/>
  <c r="J19" i="32" s="1"/>
  <c r="I18" i="32"/>
  <c r="H18" i="32"/>
  <c r="J18" i="32" s="1"/>
  <c r="I17" i="32"/>
  <c r="H17" i="32"/>
  <c r="J17" i="32" s="1"/>
  <c r="I16" i="32"/>
  <c r="H16" i="32"/>
  <c r="J16" i="32" s="1"/>
  <c r="I15" i="32"/>
  <c r="H15" i="32"/>
  <c r="J15" i="32" s="1"/>
  <c r="I14" i="32"/>
  <c r="H14" i="32"/>
  <c r="J14" i="32" s="1"/>
  <c r="J13" i="32"/>
  <c r="I13" i="32"/>
  <c r="H13" i="32"/>
  <c r="I12" i="32"/>
  <c r="H12" i="32"/>
  <c r="J12" i="32" s="1"/>
  <c r="I11" i="32"/>
  <c r="H11" i="32"/>
  <c r="J11" i="32" s="1"/>
  <c r="J10" i="32"/>
  <c r="I10" i="32"/>
  <c r="H10" i="32"/>
  <c r="F9" i="32"/>
  <c r="F24" i="32" s="1"/>
  <c r="I8" i="32"/>
  <c r="H8" i="32"/>
  <c r="J8" i="32" s="1"/>
  <c r="I7" i="32"/>
  <c r="H7" i="32"/>
  <c r="J7" i="32" s="1"/>
  <c r="J6" i="32"/>
  <c r="I6" i="32"/>
  <c r="H6" i="32"/>
  <c r="I9" i="32" l="1"/>
  <c r="I24" i="32"/>
  <c r="I23" i="32"/>
  <c r="J9" i="32"/>
  <c r="J23" i="32"/>
  <c r="L24" i="19"/>
  <c r="K24" i="19"/>
  <c r="J24" i="32" l="1"/>
  <c r="F23" i="19"/>
  <c r="I22" i="19"/>
  <c r="H22" i="19"/>
  <c r="J22" i="19" s="1"/>
  <c r="I21" i="19"/>
  <c r="H21" i="19"/>
  <c r="J21" i="19" s="1"/>
  <c r="I20" i="19"/>
  <c r="H20" i="19"/>
  <c r="J20" i="19" s="1"/>
  <c r="I19" i="19"/>
  <c r="H19" i="19"/>
  <c r="J19" i="19" s="1"/>
  <c r="I18" i="19"/>
  <c r="H18" i="19"/>
  <c r="J18" i="19" s="1"/>
  <c r="I17" i="19"/>
  <c r="H17" i="19"/>
  <c r="J17" i="19" s="1"/>
  <c r="I16" i="19"/>
  <c r="H16" i="19"/>
  <c r="J16" i="19" s="1"/>
  <c r="I15" i="19"/>
  <c r="H15" i="19"/>
  <c r="J15" i="19" s="1"/>
  <c r="I14" i="19"/>
  <c r="H14" i="19"/>
  <c r="J14" i="19" s="1"/>
  <c r="I13" i="19"/>
  <c r="H13" i="19"/>
  <c r="J13" i="19" s="1"/>
  <c r="I12" i="19"/>
  <c r="H12" i="19"/>
  <c r="J12" i="19" s="1"/>
  <c r="I11" i="19"/>
  <c r="I23" i="19" s="1"/>
  <c r="H11" i="19"/>
  <c r="J11" i="19" s="1"/>
  <c r="I10" i="19"/>
  <c r="H10" i="19"/>
  <c r="J10" i="19" s="1"/>
  <c r="F9" i="19"/>
  <c r="I8" i="19"/>
  <c r="H8" i="19"/>
  <c r="J8" i="19" s="1"/>
  <c r="I7" i="19"/>
  <c r="H7" i="19"/>
  <c r="J7" i="19" s="1"/>
  <c r="I6" i="19"/>
  <c r="H6" i="19"/>
  <c r="J6" i="19" s="1"/>
  <c r="I9" i="19" l="1"/>
  <c r="I24" i="19" s="1"/>
  <c r="F24" i="19"/>
  <c r="J9" i="19"/>
  <c r="J23" i="19"/>
  <c r="J24" i="19" s="1"/>
  <c r="F11" i="30" l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<sst xmlns="http://schemas.openxmlformats.org/spreadsheetml/2006/main" count="2112" uniqueCount="126">
  <si>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</si>
  <si>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</si>
  <si>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</si>
  <si>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</si>
  <si>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</si>
  <si>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</si>
  <si>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</si>
  <si>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</si>
  <si>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</si>
  <si>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</si>
  <si>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</si>
  <si>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</si>
  <si>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</si>
  <si>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</si>
  <si>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</si>
  <si>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</si>
  <si>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</si>
  <si>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</si>
  <si>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</si>
  <si>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</si>
  <si>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</si>
  <si>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</si>
  <si>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</si>
  <si>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</si>
  <si>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</si>
  <si>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</si>
  <si>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</si>
  <si>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</si>
  <si>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</si>
  <si>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</si>
  <si>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</si>
  <si>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</si>
  <si>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</si>
  <si>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</si>
  <si>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</si>
  <si>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</si>
  <si>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</si>
  <si>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</si>
  <si>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</si>
  <si>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</si>
  <si>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</si>
  <si>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</si>
  <si>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</si>
  <si>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</si>
  <si>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</si>
  <si>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</si>
  <si>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</si>
  <si>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</si>
  <si>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</si>
  <si>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</si>
  <si>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</si>
  <si>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</si>
  <si>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</si>
  <si>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</si>
  <si>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</si>
  <si>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</si>
  <si>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</si>
  <si>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</si>
  <si>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</si>
  <si>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</si>
  <si>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</si>
  <si>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</si>
  <si>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</si>
  <si>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</si>
  <si>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</si>
  <si>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</si>
  <si>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</si>
  <si>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</si>
  <si>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</si>
  <si>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</si>
  <si>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</si>
  <si>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</si>
  <si>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</si>
  <si>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</si>
  <si>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</si>
  <si>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</si>
  <si>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</si>
  <si>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</si>
  <si>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</si>
  <si>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</si>
  <si>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</si>
  <si>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</si>
  <si>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</si>
  <si>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</si>
  <si>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</si>
  <si>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</si>
  <si>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</si>
  <si>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</si>
  <si>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</si>
  <si>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</si>
  <si>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</si>
  <si>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</si>
  <si>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</si>
  <si>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</si>
  <si>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t>Гаранция за участие (5%)</t>
  </si>
  <si>
    <r>
      <t>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</si>
  <si>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№1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</si>
  <si>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</si>
  <si>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t>Стъпка на наддаване (1%)</t>
  </si>
  <si>
    <t>ПРИЛОЖЕНИЕ №2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</si>
  <si>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</si>
  <si>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</si>
  <si>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</si>
  <si>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</si>
  <si>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</si>
  <si>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</si>
  <si>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</si>
  <si>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</si>
  <si>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към Договор №…... от …...........2025 г.</t>
  </si>
  <si>
    <t>Тримесечие на 2025 год. / прогнозно количество дървесина (пл.куб.м)</t>
  </si>
  <si>
    <t>ТП "ДГС Върбица"</t>
  </si>
  <si>
    <t>Мерна единица</t>
  </si>
  <si>
    <t>Начална единична цена без ДДС</t>
  </si>
  <si>
    <t>Обща стойност без ДДС</t>
  </si>
  <si>
    <t>лв.</t>
  </si>
  <si>
    <t>€</t>
  </si>
  <si>
    <t>избк</t>
  </si>
  <si>
    <t>Договорена единична цена без ДДС</t>
  </si>
  <si>
    <t>7-20-25</t>
  </si>
  <si>
    <t>213 "в"</t>
  </si>
  <si>
    <t>ОБЩО ЗА ПОДОТДЕЛ 213 "в"</t>
  </si>
  <si>
    <t>216 "б"</t>
  </si>
  <si>
    <t>Трупи за траверси</t>
  </si>
  <si>
    <t>ОБЩО ЗА ПОДОТДЕЛ 216 "б"</t>
  </si>
  <si>
    <t>ОБЩО ЗА ОБЕКТ №7-20-25</t>
  </si>
  <si>
    <t>за обект №7-20-25,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</si>
</sst>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5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11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right" vertical="center"/>
    </xf>
    <xf numFmtId="2" fontId="5" fillId="0" borderId="2" xfId="0" applyNumberFormat="1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right" vertical="center" wrapText="1"/>
    </xf>
    <xf numFmtId="2" fontId="3" fillId="4" borderId="2" xfId="1" applyNumberFormat="1" applyFont="1" applyFill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7" fillId="5" borderId="2" xfId="0" applyFont="1" applyFill="1" applyBorder="1" applyAlignment="1">
      <alignment horizontal="right" vertical="center"/>
    </xf>
    <xf numFmtId="2" fontId="7" fillId="5" borderId="2" xfId="0" applyNumberFormat="1" applyFont="1" applyFill="1" applyBorder="1" applyAlignment="1">
      <alignment horizontal="right" vertical="center"/>
    </xf>
    <xf numFmtId="2" fontId="10" fillId="0" borderId="0" xfId="0" applyNumberFormat="1" applyFont="1" applyAlignment="1">
      <alignment horizontal="center" vertical="center"/>
    </xf>
    <xf numFmtId="0" fontId="4" fillId="2" borderId="2" xfId="0" applyFont="1" applyFill="1" applyBorder="1" applyAlignment="1">
      <alignment horizontal="right" vertical="center"/>
    </xf>
    <xf numFmtId="0" fontId="4" fillId="4" borderId="2" xfId="1" applyFont="1" applyFill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left" vertical="center" wrapText="1"/>
    </xf>
    <xf numFmtId="0" fontId="3" fillId="4" borderId="4" xfId="1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0" t="s">
        <v>0</v>
      </c>
      <c r="B2" s="80"/>
      <c r="C2" s="80"/>
      <c r="D2" s="80"/>
      <c r="E2" s="80"/>
      <c r="F2" s="80"/>
      <c r="G2" s="80"/>
      <c r="H2" s="80"/>
      <c r="I2" s="80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1"/>
      <c r="B4" s="83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2"/>
      <c r="B5" s="83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2"/>
      <c r="B6" s="83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2"/>
      <c r="B7" s="83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2"/>
      <c r="B8" s="83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2"/>
      <c r="B9" s="83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2"/>
      <c r="B10" s="83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2"/>
      <c r="B11" s="83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2"/>
      <c r="B12" s="83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2"/>
      <c r="B13" s="83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2"/>
      <c r="B14" s="83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2"/>
      <c r="B15" s="83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2"/>
      <c r="B16" s="83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2"/>
      <c r="B17" s="83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2"/>
      <c r="B18" s="83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2"/>
      <c r="B19" s="83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2"/>
      <c r="B20" s="83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2"/>
      <c r="B21" s="83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2"/>
      <c r="B22" s="83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2"/>
      <c r="B23" s="83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2"/>
      <c r="B24" s="83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2"/>
      <c r="B25" s="83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2"/>
      <c r="B26" s="83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2"/>
      <c r="B27" s="83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2"/>
      <c r="B28" s="83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2"/>
      <c r="B29" s="77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2"/>
      <c r="B30" s="78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2"/>
      <c r="B31" s="78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2"/>
      <c r="B32" s="78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2"/>
      <c r="B33" s="78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2"/>
      <c r="B34" s="78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2"/>
      <c r="B35" s="78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2"/>
      <c r="B36" s="78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2"/>
      <c r="B37" s="78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2"/>
      <c r="B38" s="78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2"/>
      <c r="B39" s="78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2"/>
      <c r="B40" s="78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2"/>
      <c r="B41" s="78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2"/>
      <c r="B42" s="78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2"/>
      <c r="B43" s="78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2"/>
      <c r="B44" s="78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2"/>
      <c r="B45" s="78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2"/>
      <c r="B46" s="78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2"/>
      <c r="B47" s="78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2"/>
      <c r="B48" s="79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76"/>
      <c r="B49" s="77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76"/>
      <c r="B50" s="78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76"/>
      <c r="B51" s="78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76"/>
      <c r="B52" s="78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76"/>
      <c r="B53" s="78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76"/>
      <c r="B54" s="78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76"/>
      <c r="B55" s="78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76"/>
      <c r="B56" s="78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76"/>
      <c r="B57" s="78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76"/>
      <c r="B58" s="78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76"/>
      <c r="B59" s="78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76"/>
      <c r="B60" s="78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76"/>
      <c r="B61" s="78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76"/>
      <c r="B62" s="78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76"/>
      <c r="B63" s="78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76"/>
      <c r="B64" s="78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76"/>
      <c r="B65" s="79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76"/>
      <c r="B66" s="77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76"/>
      <c r="B67" s="78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76"/>
      <c r="B68" s="78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76"/>
      <c r="B69" s="78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76"/>
      <c r="B70" s="78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76"/>
      <c r="B71" s="78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76"/>
      <c r="B72" s="78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76"/>
      <c r="B73" s="78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76"/>
      <c r="B74" s="78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76"/>
      <c r="B75" s="78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76"/>
      <c r="B76" s="78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76"/>
      <c r="B77" s="78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76"/>
      <c r="B78" s="78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76"/>
      <c r="B79" s="78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76"/>
      <c r="B80" s="78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76"/>
      <c r="B81" s="78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76"/>
      <c r="B82" s="78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76"/>
      <c r="B83" s="78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76"/>
      <c r="B84" s="78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76"/>
      <c r="B85" s="78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76"/>
      <c r="B86" s="79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2"/>
      <c r="B87" s="83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2"/>
      <c r="B88" s="83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2"/>
      <c r="B89" s="83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2"/>
      <c r="B90" s="83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2"/>
      <c r="B91" s="83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2"/>
      <c r="B92" s="83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2"/>
      <c r="B93" s="83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2"/>
      <c r="B94" s="83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2"/>
      <c r="B95" s="83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2"/>
      <c r="B96" s="83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2"/>
      <c r="B97" s="77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2"/>
      <c r="B98" s="78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2"/>
      <c r="B99" s="78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2"/>
      <c r="B100" s="78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2"/>
      <c r="B101" s="78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2"/>
      <c r="B102" s="78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2"/>
      <c r="B103" s="78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2"/>
      <c r="B104" s="78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2"/>
      <c r="B105" s="78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2"/>
      <c r="B106" s="78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2"/>
      <c r="B107" s="79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76"/>
      <c r="B108" s="83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76"/>
      <c r="B109" s="83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76"/>
      <c r="B110" s="83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76"/>
      <c r="B111" s="83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76"/>
      <c r="B112" s="83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76"/>
      <c r="B113" s="83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76"/>
      <c r="B114" s="83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76"/>
      <c r="B115" s="83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76"/>
      <c r="B116" s="83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76"/>
      <c r="B117" s="83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76"/>
      <c r="B118" s="83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76"/>
      <c r="B119" s="83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76"/>
      <c r="B120" s="83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76"/>
      <c r="B121" s="83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76"/>
      <c r="B122" s="83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76"/>
      <c r="B123" s="83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76"/>
      <c r="B124" s="83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76"/>
      <c r="B125" s="83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76"/>
      <c r="B126" s="83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76"/>
      <c r="B127" s="83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76"/>
      <c r="B128" s="83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76"/>
      <c r="B129" s="83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76"/>
      <c r="B130" s="83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76"/>
      <c r="B131" s="83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76"/>
      <c r="B132" s="83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76"/>
      <c r="B133" s="83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76"/>
      <c r="B134" s="83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76"/>
      <c r="B135" s="83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76"/>
      <c r="B136" s="83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76"/>
      <c r="B137" s="83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76"/>
      <c r="B138" s="83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76"/>
      <c r="B139" s="83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76"/>
      <c r="B140" s="83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76"/>
      <c r="B141" s="83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76"/>
      <c r="B142" s="83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76"/>
      <c r="B143" s="83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76"/>
      <c r="B144" s="83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76"/>
      <c r="B145" s="83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76"/>
      <c r="B146" s="83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76"/>
      <c r="B147" s="83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76"/>
      <c r="B148" s="83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76"/>
      <c r="B149" s="83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76"/>
      <c r="B150" s="83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76"/>
      <c r="B151" s="83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76"/>
      <c r="B152" s="83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76"/>
      <c r="B153" s="83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76"/>
      <c r="B154" s="83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76"/>
      <c r="B155" s="83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76"/>
      <c r="B156" s="83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76"/>
      <c r="B157" s="83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76"/>
      <c r="B158" s="83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76"/>
      <c r="B159" s="83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76"/>
      <c r="B160" s="83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76"/>
      <c r="B161" s="83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76"/>
      <c r="B162" s="83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76"/>
      <c r="B163" s="83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76"/>
      <c r="B164" s="83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76"/>
      <c r="B165" s="83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76"/>
      <c r="B166" s="83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76"/>
      <c r="B167" s="83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76"/>
      <c r="B168" s="83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76"/>
      <c r="B169" s="83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76"/>
      <c r="B170" s="83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76"/>
      <c r="B171" s="83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76"/>
      <c r="B172" s="83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76"/>
      <c r="B173" s="83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76"/>
      <c r="B174" s="83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76"/>
      <c r="B175" s="83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76"/>
      <c r="B176" s="83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76"/>
      <c r="B177" s="83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76"/>
      <c r="B178" s="83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76"/>
      <c r="B179" s="83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76"/>
      <c r="B180" s="83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76"/>
      <c r="B181" s="83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76"/>
      <c r="B182" s="83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76"/>
      <c r="B183" s="83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76"/>
      <c r="B184" s="83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76"/>
      <c r="B185" s="83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76"/>
      <c r="B186" s="83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76"/>
      <c r="B187" s="83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76"/>
      <c r="B188" s="83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76"/>
      <c r="B189" s="83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76"/>
      <c r="B190" s="83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76"/>
      <c r="B191" s="83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76"/>
      <c r="B192" s="83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76"/>
      <c r="B193" s="83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76"/>
      <c r="B194" s="83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76"/>
      <c r="B195" s="83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76"/>
      <c r="B196" s="83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76"/>
      <c r="B197" s="83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76"/>
      <c r="B198" s="83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76"/>
      <c r="B199" s="83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76"/>
      <c r="B200" s="83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76"/>
      <c r="B201" s="83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76"/>
      <c r="B202" s="83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76"/>
      <c r="B203" s="83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76"/>
      <c r="B204" s="83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76"/>
      <c r="B205" s="83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76"/>
      <c r="B206" s="83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76"/>
      <c r="B207" s="83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76"/>
      <c r="B208" s="83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76"/>
      <c r="B209" s="83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76"/>
      <c r="B210" s="83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76"/>
      <c r="B211" s="83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76"/>
      <c r="B212" s="83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76"/>
      <c r="B213" s="83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76"/>
      <c r="B214" s="83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76"/>
      <c r="B215" s="83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76"/>
      <c r="B216" s="83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76"/>
      <c r="B217" s="83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76"/>
      <c r="B218" s="83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76"/>
      <c r="B219" s="83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76"/>
      <c r="B220" s="83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76"/>
      <c r="B221" s="83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76"/>
      <c r="B222" s="83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76"/>
      <c r="B223" s="83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76"/>
      <c r="B224" s="83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76"/>
      <c r="B225" s="83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76"/>
      <c r="B226" s="83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76"/>
      <c r="B227" s="83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76"/>
      <c r="B228" s="83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76"/>
      <c r="B229" s="83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76"/>
      <c r="B230" s="83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76"/>
      <c r="B231" s="83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76"/>
      <c r="B232" s="83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76"/>
      <c r="B233" s="83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76"/>
      <c r="B234" s="83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76"/>
      <c r="B235" s="83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76"/>
      <c r="B236" s="83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76"/>
      <c r="B237" s="83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76"/>
      <c r="B238" s="83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76"/>
      <c r="B239" s="83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76"/>
      <c r="B240" s="83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76"/>
      <c r="B241" s="83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76"/>
      <c r="B242" s="83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76"/>
      <c r="B243" s="83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76"/>
      <c r="B244" s="83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76"/>
      <c r="B245" s="83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76"/>
      <c r="B246" s="83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76"/>
      <c r="B247" s="83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76"/>
      <c r="B248" s="83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76"/>
      <c r="B249" s="83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76"/>
      <c r="B250" s="83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76"/>
      <c r="B251" s="83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76"/>
      <c r="B252" s="83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76"/>
      <c r="B253" s="83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76"/>
      <c r="B254" s="83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76"/>
      <c r="B255" s="83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76"/>
      <c r="B256" s="83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76"/>
      <c r="B257" s="83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76"/>
      <c r="B258" s="83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76"/>
      <c r="B259" s="83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76"/>
      <c r="B260" s="83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76"/>
      <c r="B261" s="83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76"/>
      <c r="B262" s="83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76"/>
      <c r="B263" s="83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76"/>
      <c r="B264" s="83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76"/>
      <c r="B265" s="83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76"/>
      <c r="B266" s="83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76"/>
      <c r="B267" s="83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76"/>
      <c r="B268" s="83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76"/>
      <c r="B269" s="83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76"/>
      <c r="B270" s="83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76"/>
      <c r="B271" s="83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76"/>
      <c r="B272" s="83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76"/>
      <c r="B273" s="83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76"/>
      <c r="B274" s="83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76"/>
      <c r="B275" s="83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76"/>
      <c r="B276" s="83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76"/>
      <c r="B277" s="83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76"/>
      <c r="B278" s="83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76"/>
      <c r="B279" s="83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76"/>
      <c r="B280" s="83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76"/>
      <c r="B281" s="83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76"/>
      <c r="B282" s="83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76"/>
      <c r="B283" s="83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76"/>
      <c r="B284" s="83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76"/>
      <c r="B285" s="83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76"/>
      <c r="B286" s="83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76"/>
      <c r="B287" s="83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76"/>
      <c r="B288" s="83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76"/>
      <c r="B289" s="83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76"/>
      <c r="B290" s="83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76"/>
      <c r="B291" s="83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76"/>
      <c r="B292" s="83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76"/>
      <c r="B293" s="83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76"/>
      <c r="B294" s="83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76"/>
      <c r="B295" s="83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76"/>
      <c r="B296" s="83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76"/>
      <c r="B297" s="83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76"/>
      <c r="B298" s="83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76"/>
      <c r="B299" s="83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76"/>
      <c r="B300" s="83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76"/>
      <c r="B301" s="83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76"/>
      <c r="B302" s="83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76"/>
      <c r="B303" s="83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76"/>
      <c r="B304" s="83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76"/>
      <c r="B305" s="83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76"/>
      <c r="B306" s="83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76"/>
      <c r="B307" s="83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76"/>
      <c r="B308" s="83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76"/>
      <c r="B309" s="83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76"/>
      <c r="B310" s="83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76"/>
      <c r="B311" s="83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76"/>
      <c r="B312" s="83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76"/>
      <c r="B313" s="83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76"/>
      <c r="B314" s="83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76"/>
      <c r="B315" s="83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76"/>
      <c r="B316" s="83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76"/>
      <c r="B317" s="83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76"/>
      <c r="B318" s="83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76"/>
      <c r="B319" s="83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76"/>
      <c r="B320" s="83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76"/>
      <c r="B321" s="83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76"/>
      <c r="B322" s="83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76"/>
      <c r="B323" s="83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76"/>
      <c r="B324" s="83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76"/>
      <c r="B325" s="83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76"/>
      <c r="B326" s="83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76"/>
      <c r="B327" s="83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76"/>
      <c r="B328" s="83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76"/>
      <c r="B329" s="83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76"/>
      <c r="B330" s="83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76"/>
      <c r="B331" s="83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76"/>
      <c r="B332" s="83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76"/>
      <c r="B333" s="83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76"/>
      <c r="B334" s="83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76"/>
      <c r="B335" s="83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76"/>
      <c r="B336" s="83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76"/>
      <c r="B337" s="83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76"/>
      <c r="B338" s="83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76"/>
      <c r="B339" s="83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76"/>
      <c r="B340" s="83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76"/>
      <c r="B341" s="83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76"/>
      <c r="B342" s="83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76"/>
      <c r="B343" s="83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76"/>
      <c r="B344" s="83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76"/>
      <c r="B345" s="83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76"/>
      <c r="B346" s="83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76"/>
      <c r="B347" s="83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76"/>
      <c r="B348" s="83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76"/>
      <c r="B349" s="83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76"/>
      <c r="B350" s="83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76"/>
      <c r="B351" s="83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76"/>
      <c r="B352" s="83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76"/>
      <c r="B353" s="83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76"/>
      <c r="B354" s="83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76"/>
      <c r="B355" s="83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76"/>
      <c r="B356" s="83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76"/>
      <c r="B357" s="83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76"/>
      <c r="B358" s="83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76"/>
      <c r="B359" s="83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76"/>
      <c r="B360" s="83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76"/>
      <c r="B361" s="83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76"/>
      <c r="B362" s="83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76"/>
      <c r="B363" s="83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76"/>
      <c r="B364" s="83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76"/>
      <c r="B365" s="83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76"/>
      <c r="B366" s="83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76"/>
      <c r="B367" s="83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76"/>
      <c r="B368" s="83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76"/>
      <c r="B369" s="83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76"/>
      <c r="B370" s="83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76"/>
      <c r="B371" s="83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76"/>
      <c r="B372" s="83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76"/>
      <c r="B373" s="83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76"/>
      <c r="B374" s="83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76"/>
      <c r="B375" s="83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76"/>
      <c r="B376" s="83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76"/>
      <c r="B377" s="83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76"/>
      <c r="B378" s="83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76"/>
      <c r="B379" s="83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76"/>
      <c r="B380" s="83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76"/>
      <c r="B381" s="83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76"/>
      <c r="B382" s="83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76"/>
      <c r="B383" s="83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76"/>
      <c r="B384" s="83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76"/>
      <c r="B385" s="83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351:A385"/>
    <mergeCell ref="B351:B385"/>
    <mergeCell ref="A225:A287"/>
    <mergeCell ref="B225:B249"/>
    <mergeCell ref="B250:B287"/>
    <mergeCell ref="A288:A350"/>
    <mergeCell ref="B288:B316"/>
    <mergeCell ref="B317:B350"/>
    <mergeCell ref="A163:A191"/>
    <mergeCell ref="B163:B177"/>
    <mergeCell ref="B178:B191"/>
    <mergeCell ref="A192:A224"/>
    <mergeCell ref="B192:B199"/>
    <mergeCell ref="B200:B224"/>
    <mergeCell ref="A87:A107"/>
    <mergeCell ref="B87:B96"/>
    <mergeCell ref="B97:B107"/>
    <mergeCell ref="A108:A162"/>
    <mergeCell ref="B108:B138"/>
    <mergeCell ref="B139:B162"/>
    <mergeCell ref="A49:A86"/>
    <mergeCell ref="B49:B65"/>
    <mergeCell ref="B66:B86"/>
    <mergeCell ref="A2:I2"/>
    <mergeCell ref="A4:A48"/>
    <mergeCell ref="B4:B13"/>
    <mergeCell ref="B14:B28"/>
    <mergeCell ref="B29:B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0" t="s">
        <v>0</v>
      </c>
      <c r="B2" s="80"/>
      <c r="C2" s="80"/>
      <c r="D2" s="80"/>
      <c r="E2" s="80"/>
      <c r="F2" s="80"/>
      <c r="G2" s="80"/>
      <c r="H2" s="80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1"/>
      <c r="B4" s="84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2"/>
      <c r="B5" s="84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2"/>
      <c r="B6" s="84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2"/>
      <c r="B7" s="84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2"/>
      <c r="B8" s="84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2"/>
      <c r="B9" s="84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2"/>
      <c r="B10" s="84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2"/>
      <c r="B11" s="84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2"/>
      <c r="B12" s="84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2"/>
      <c r="B13" s="84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2"/>
      <c r="B14" s="84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2"/>
      <c r="B15" s="84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2"/>
      <c r="B16" s="84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2"/>
      <c r="B17" s="84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2"/>
      <c r="B18" s="84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2"/>
      <c r="B19" s="84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2"/>
      <c r="B20" s="84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2"/>
      <c r="B21" s="83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2"/>
      <c r="B22" s="83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2"/>
      <c r="B23" s="83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2"/>
      <c r="B24" s="83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2"/>
      <c r="B25" s="83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2"/>
      <c r="B26" s="83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2"/>
      <c r="B27" s="83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2"/>
      <c r="B28" s="83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2"/>
      <c r="B29" s="83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2"/>
      <c r="B30" s="83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2"/>
      <c r="B31" s="83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2"/>
      <c r="B32" s="83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2"/>
      <c r="B33" s="77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2"/>
      <c r="B34" s="78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2"/>
      <c r="B35" s="78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2"/>
      <c r="B36" s="78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2"/>
      <c r="B37" s="78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2"/>
      <c r="B38" s="78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2"/>
      <c r="B39" s="78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2"/>
      <c r="B40" s="78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2"/>
      <c r="B41" s="78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2"/>
      <c r="B42" s="78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2"/>
      <c r="B43" s="78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2"/>
      <c r="B44" s="78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2"/>
      <c r="B45" s="78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2"/>
      <c r="B46" s="79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76"/>
      <c r="B47" s="77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76"/>
      <c r="B48" s="78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76"/>
      <c r="B49" s="78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76"/>
      <c r="B50" s="78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76"/>
      <c r="B51" s="78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76"/>
      <c r="B52" s="78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76"/>
      <c r="B53" s="78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76"/>
      <c r="B54" s="78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76"/>
      <c r="B55" s="78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76"/>
      <c r="B56" s="78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76"/>
      <c r="B57" s="78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76"/>
      <c r="B58" s="78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76"/>
      <c r="B59" s="78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76"/>
      <c r="B60" s="78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76"/>
      <c r="B61" s="78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76"/>
      <c r="B62" s="78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76"/>
      <c r="B63" s="78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76"/>
      <c r="B64" s="79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76"/>
      <c r="B65" s="77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76"/>
      <c r="B66" s="78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76"/>
      <c r="B67" s="78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76"/>
      <c r="B68" s="78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76"/>
      <c r="B69" s="78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76"/>
      <c r="B70" s="78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76"/>
      <c r="B71" s="78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76"/>
      <c r="B72" s="78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76"/>
      <c r="B73" s="78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76"/>
      <c r="B74" s="78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76"/>
      <c r="B75" s="78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76"/>
      <c r="B76" s="78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76"/>
      <c r="B77" s="78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76"/>
      <c r="B78" s="78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76"/>
      <c r="B79" s="78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76"/>
      <c r="B80" s="78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76"/>
      <c r="B81" s="78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76"/>
      <c r="B82" s="78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76"/>
      <c r="B83" s="78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76"/>
      <c r="B84" s="78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76"/>
      <c r="B85" s="78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76"/>
      <c r="B86" s="78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76"/>
      <c r="B87" s="78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76"/>
      <c r="B88" s="78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76"/>
      <c r="B89" s="78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76"/>
      <c r="B90" s="78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76"/>
      <c r="B91" s="78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76"/>
      <c r="B92" s="78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76"/>
      <c r="B93" s="78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76"/>
      <c r="B94" s="78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76"/>
      <c r="B95" s="78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76"/>
      <c r="B96" s="79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2"/>
      <c r="B97" s="83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2"/>
      <c r="B98" s="83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2"/>
      <c r="B99" s="83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2"/>
      <c r="B100" s="83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2"/>
      <c r="B101" s="83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2"/>
      <c r="B102" s="83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2"/>
      <c r="B103" s="83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2"/>
      <c r="B104" s="83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2"/>
      <c r="B105" s="83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2"/>
      <c r="B106" s="83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2"/>
      <c r="B107" s="83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2"/>
      <c r="B108" s="83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2"/>
      <c r="B109" s="83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2"/>
      <c r="B110" s="83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2"/>
      <c r="B111" s="83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2"/>
      <c r="B112" s="77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2"/>
      <c r="B113" s="78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2"/>
      <c r="B114" s="78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2"/>
      <c r="B115" s="78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2"/>
      <c r="B116" s="78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2"/>
      <c r="B117" s="78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2"/>
      <c r="B118" s="78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2"/>
      <c r="B119" s="78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2"/>
      <c r="B120" s="78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2"/>
      <c r="B121" s="78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2"/>
      <c r="B122" s="78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2"/>
      <c r="B123" s="78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2"/>
      <c r="B124" s="78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2"/>
      <c r="B125" s="78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2"/>
      <c r="B126" s="78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2"/>
      <c r="B127" s="78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2"/>
      <c r="B128" s="78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2"/>
      <c r="B129" s="78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2"/>
      <c r="B130" s="78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2"/>
      <c r="B131" s="79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1"/>
      <c r="B132" s="83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2"/>
      <c r="B133" s="83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2"/>
      <c r="B134" s="83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2"/>
      <c r="B135" s="83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2"/>
      <c r="B136" s="83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2"/>
      <c r="B137" s="83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2"/>
      <c r="B138" s="83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2"/>
      <c r="B139" s="83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2"/>
      <c r="B140" s="83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2"/>
      <c r="B141" s="83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2"/>
      <c r="B142" s="83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2"/>
      <c r="B143" s="83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2"/>
      <c r="B144" s="83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2"/>
      <c r="B145" s="83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2"/>
      <c r="B146" s="83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2"/>
      <c r="B147" s="83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2"/>
      <c r="B148" s="83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2"/>
      <c r="B149" s="83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2"/>
      <c r="B150" s="83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1"/>
      <c r="B151" s="83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2"/>
      <c r="B152" s="83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2"/>
      <c r="B153" s="83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2"/>
      <c r="B154" s="83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2"/>
      <c r="B155" s="83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1"/>
      <c r="B156" s="83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2"/>
      <c r="B157" s="83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2"/>
      <c r="B158" s="83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2"/>
      <c r="B159" s="83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2"/>
      <c r="B160" s="83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2"/>
      <c r="B161" s="83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2"/>
      <c r="B162" s="83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2"/>
      <c r="B163" s="83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2"/>
      <c r="B164" s="83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2"/>
      <c r="B165" s="83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2"/>
      <c r="B166" s="83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2"/>
      <c r="B167" s="83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2"/>
      <c r="B168" s="83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2"/>
      <c r="B169" s="83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2"/>
      <c r="B170" s="83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2"/>
      <c r="B171" s="83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1"/>
      <c r="B172" s="84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2"/>
      <c r="B173" s="84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2"/>
      <c r="B174" s="84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2"/>
      <c r="B175" s="84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2"/>
      <c r="B176" s="84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2"/>
      <c r="B177" s="84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2"/>
      <c r="B178" s="84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2"/>
      <c r="B179" s="84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2"/>
      <c r="B180" s="84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2"/>
      <c r="B181" s="84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2"/>
      <c r="B182" s="84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2"/>
      <c r="B183" s="84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2"/>
      <c r="B184" s="84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1"/>
      <c r="B185" s="83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2"/>
      <c r="B186" s="83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2"/>
      <c r="B187" s="83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2"/>
      <c r="B188" s="83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2"/>
      <c r="B189" s="83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2"/>
      <c r="B190" s="83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2"/>
      <c r="B191" s="83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2"/>
      <c r="B192" s="83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1"/>
      <c r="B193" s="77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2"/>
      <c r="B194" s="78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2"/>
      <c r="B195" s="78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2"/>
      <c r="B196" s="78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2"/>
      <c r="B197" s="78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2"/>
      <c r="B198" s="78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2"/>
      <c r="B199" s="78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2"/>
      <c r="B200" s="78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2"/>
      <c r="B201" s="78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2"/>
      <c r="B202" s="78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2"/>
      <c r="B203" s="78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85"/>
      <c r="B204" s="79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1"/>
      <c r="B205" s="86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2"/>
      <c r="B206" s="87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2"/>
      <c r="B207" s="87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2"/>
      <c r="B208" s="87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2"/>
      <c r="B209" s="87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2"/>
      <c r="B210" s="87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2"/>
      <c r="B211" s="87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2"/>
      <c r="B212" s="87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2"/>
      <c r="B213" s="87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2"/>
      <c r="B214" s="87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2"/>
      <c r="B215" s="87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2"/>
      <c r="B216" s="87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2"/>
      <c r="B217" s="87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2"/>
      <c r="B218" s="87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2"/>
      <c r="B219" s="87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2"/>
      <c r="B220" s="87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2"/>
      <c r="B221" s="87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2"/>
      <c r="B222" s="87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1"/>
      <c r="B223" s="77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2"/>
      <c r="B224" s="78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2"/>
      <c r="B225" s="78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2"/>
      <c r="B226" s="78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2"/>
      <c r="B227" s="78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2"/>
      <c r="B228" s="78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2"/>
      <c r="B229" s="78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2"/>
      <c r="B230" s="78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2"/>
      <c r="B231" s="78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2"/>
      <c r="B232" s="78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2"/>
      <c r="B233" s="78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2"/>
      <c r="B234" s="78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2"/>
      <c r="B235" s="78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2"/>
      <c r="B236" s="78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2"/>
      <c r="B237" s="77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2"/>
      <c r="B238" s="78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2"/>
      <c r="B239" s="78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2"/>
      <c r="B240" s="78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2"/>
      <c r="B241" s="78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2"/>
      <c r="B242" s="78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2"/>
      <c r="B243" s="78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2"/>
      <c r="B244" s="78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2"/>
      <c r="B245" s="78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2"/>
      <c r="B246" s="78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2"/>
      <c r="B247" s="78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2"/>
      <c r="B248" s="78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2"/>
      <c r="B249" s="78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2"/>
      <c r="B250" s="78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2"/>
      <c r="B251" s="78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2"/>
      <c r="B252" s="78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2"/>
      <c r="B253" s="78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2"/>
      <c r="B254" s="78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2"/>
      <c r="B255" s="78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2"/>
      <c r="B256" s="78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2"/>
      <c r="B257" s="78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2"/>
      <c r="B258" s="78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2"/>
      <c r="B259" s="78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2"/>
      <c r="B260" s="78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2"/>
      <c r="B261" s="78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2"/>
      <c r="B262" s="78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2"/>
      <c r="B263" s="78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2"/>
      <c r="B264" s="78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85"/>
      <c r="B265" s="79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1"/>
      <c r="B267" s="77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2"/>
      <c r="B268" s="78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2"/>
      <c r="B269" s="78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2"/>
      <c r="B270" s="78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2"/>
      <c r="B271" s="78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2"/>
      <c r="B272" s="78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2"/>
      <c r="B273" s="78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2"/>
      <c r="B274" s="78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2"/>
      <c r="B275" s="78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2"/>
      <c r="B276" s="78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2"/>
      <c r="B277" s="78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2"/>
      <c r="B278" s="78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2"/>
      <c r="B279" s="77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2"/>
      <c r="B280" s="78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2"/>
      <c r="B281" s="78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2"/>
      <c r="B282" s="78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2"/>
      <c r="B283" s="78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2"/>
      <c r="B284" s="78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2"/>
      <c r="B285" s="78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2"/>
      <c r="B286" s="78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2"/>
      <c r="B287" s="78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2"/>
      <c r="B288" s="78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2"/>
      <c r="B289" s="78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2"/>
      <c r="B290" s="78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2"/>
      <c r="B291" s="78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2"/>
      <c r="B292" s="78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2"/>
      <c r="B293" s="78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2"/>
      <c r="B294" s="78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2"/>
      <c r="B295" s="78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2"/>
      <c r="B296" s="78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2"/>
      <c r="B297" s="78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2"/>
      <c r="B298" s="78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1"/>
      <c r="B300" s="77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2"/>
      <c r="B301" s="78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2"/>
      <c r="B302" s="78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2"/>
      <c r="B303" s="78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2"/>
      <c r="B304" s="78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2"/>
      <c r="B305" s="78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2"/>
      <c r="B306" s="78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2"/>
      <c r="B307" s="78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2"/>
      <c r="B308" s="78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2"/>
      <c r="B309" s="78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2"/>
      <c r="B310" s="78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2"/>
      <c r="B311" s="78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2"/>
      <c r="B312" s="78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2"/>
      <c r="B313" s="78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2"/>
      <c r="B314" s="78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2"/>
      <c r="B315" s="78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2"/>
      <c r="B316" s="78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2"/>
      <c r="B317" s="78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2"/>
      <c r="B318" s="77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2"/>
      <c r="B319" s="78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2"/>
      <c r="B320" s="78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2"/>
      <c r="B321" s="78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2"/>
      <c r="B322" s="78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2"/>
      <c r="B323" s="78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2"/>
      <c r="B324" s="78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2"/>
      <c r="B325" s="78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2"/>
      <c r="B326" s="78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2"/>
      <c r="B327" s="78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2"/>
      <c r="B328" s="78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2"/>
      <c r="B329" s="78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2"/>
      <c r="B330" s="78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2"/>
      <c r="B331" s="78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2"/>
      <c r="B332" s="78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2"/>
      <c r="B333" s="78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2"/>
      <c r="B334" s="78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2"/>
      <c r="B336" s="77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2"/>
      <c r="B337" s="78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2"/>
      <c r="B338" s="78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2"/>
      <c r="B339" s="78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2"/>
      <c r="B340" s="78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2"/>
      <c r="B341" s="78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2"/>
      <c r="B342" s="78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2"/>
      <c r="B343" s="78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2"/>
      <c r="B344" s="78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2"/>
      <c r="B345" s="78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2"/>
      <c r="B346" s="78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2"/>
      <c r="B347" s="78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2"/>
      <c r="B348" s="78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2"/>
      <c r="B349" s="78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2"/>
      <c r="B350" s="78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2"/>
      <c r="B351" s="78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2"/>
      <c r="B352" s="78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2"/>
      <c r="B353" s="78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2"/>
      <c r="B354" s="78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1"/>
      <c r="B356" s="77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2"/>
      <c r="B357" s="78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2"/>
      <c r="B358" s="78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2"/>
      <c r="B359" s="78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2"/>
      <c r="B360" s="78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2"/>
      <c r="B361" s="78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2"/>
      <c r="B362" s="78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2"/>
      <c r="B363" s="78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2"/>
      <c r="B364" s="78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2"/>
      <c r="B365" s="77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2"/>
      <c r="B366" s="78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2"/>
      <c r="B367" s="78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2"/>
      <c r="B368" s="78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2"/>
      <c r="B369" s="78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2"/>
      <c r="B370" s="78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2"/>
      <c r="B371" s="78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2"/>
      <c r="B372" s="78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2"/>
      <c r="B373" s="78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2"/>
      <c r="B374" s="78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2"/>
      <c r="B375" s="78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2"/>
      <c r="B376" s="78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78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79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1"/>
      <c r="B380" s="86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2"/>
      <c r="B381" s="87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2"/>
      <c r="B382" s="87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2"/>
      <c r="B383" s="87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2"/>
      <c r="B384" s="87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2"/>
      <c r="B385" s="87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2"/>
      <c r="B386" s="87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2"/>
      <c r="B387" s="87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2"/>
      <c r="B388" s="87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2"/>
      <c r="B389" s="87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2"/>
      <c r="B390" s="77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2"/>
      <c r="B391" s="78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2"/>
      <c r="B392" s="78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2"/>
      <c r="B393" s="78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2"/>
      <c r="B394" s="78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2"/>
      <c r="B395" s="78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2"/>
      <c r="B396" s="78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76"/>
      <c r="B398" s="88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76"/>
      <c r="B399" s="89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76"/>
      <c r="B400" s="89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76"/>
      <c r="B401" s="89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76"/>
      <c r="B402" s="89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76"/>
      <c r="B403" s="89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76"/>
      <c r="B404" s="89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76"/>
      <c r="B405" s="89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76"/>
      <c r="B406" s="89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76"/>
      <c r="B407" s="89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76"/>
      <c r="B408" s="77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76"/>
      <c r="B409" s="78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76"/>
      <c r="B410" s="78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76"/>
      <c r="B411" s="78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76"/>
      <c r="B412" s="78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76"/>
      <c r="B413" s="78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76"/>
      <c r="B414" s="78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76"/>
      <c r="B415" s="78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76"/>
      <c r="B416" s="78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76"/>
      <c r="B417" s="79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76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  <mergeCell ref="A267:A298"/>
    <mergeCell ref="B267:B278"/>
    <mergeCell ref="B279:B298"/>
    <mergeCell ref="A300:A334"/>
    <mergeCell ref="B300:B317"/>
    <mergeCell ref="B318:B334"/>
    <mergeCell ref="A193:A204"/>
    <mergeCell ref="B193:B204"/>
    <mergeCell ref="A205:A222"/>
    <mergeCell ref="B205:B222"/>
    <mergeCell ref="A223:A265"/>
    <mergeCell ref="B223:B236"/>
    <mergeCell ref="B237:B265"/>
    <mergeCell ref="A156:A171"/>
    <mergeCell ref="B156:B171"/>
    <mergeCell ref="A172:A184"/>
    <mergeCell ref="B172:B184"/>
    <mergeCell ref="A185:A192"/>
    <mergeCell ref="B185:B192"/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54"/>
  <sheetViews>
    <sheetView tabSelected="1" zoomScaleNormal="100" workbookViewId="0">
      <selection activeCell="N24" sqref="N24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0.7109375" style="60" customWidth="1"/>
    <col min="5" max="6" width="12.7109375" style="60" customWidth="1"/>
    <col min="7" max="10" width="10.7109375" style="60" customWidth="1"/>
    <col min="11" max="14" width="9.7109375" style="60" customWidth="1"/>
    <col min="15" max="15" width="9.140625" style="60"/>
    <col min="16" max="16" width="10.140625" style="60" bestFit="1" customWidth="1"/>
    <col min="17" max="16384" width="9.140625" style="60"/>
  </cols>
  <sheetData>
    <row r="3" spans="1:14" ht="18" customHeight="1" x14ac:dyDescent="0.25">
      <c r="A3" s="93" t="s">
        <v>96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</row>
    <row r="4" spans="1:14" ht="90" customHeight="1" x14ac:dyDescent="0.25">
      <c r="A4" s="94" t="s">
        <v>1</v>
      </c>
      <c r="B4" s="86" t="s">
        <v>2</v>
      </c>
      <c r="C4" s="86" t="s">
        <v>3</v>
      </c>
      <c r="D4" s="97" t="s">
        <v>4</v>
      </c>
      <c r="E4" s="86" t="s">
        <v>111</v>
      </c>
      <c r="F4" s="86" t="s">
        <v>97</v>
      </c>
      <c r="G4" s="99" t="s">
        <v>112</v>
      </c>
      <c r="H4" s="99"/>
      <c r="I4" s="99" t="s">
        <v>113</v>
      </c>
      <c r="J4" s="99"/>
      <c r="K4" s="99" t="s">
        <v>94</v>
      </c>
      <c r="L4" s="99"/>
      <c r="M4" s="99" t="s">
        <v>98</v>
      </c>
      <c r="N4" s="99"/>
    </row>
    <row r="5" spans="1:14" ht="15.75" x14ac:dyDescent="0.25">
      <c r="A5" s="95"/>
      <c r="B5" s="96"/>
      <c r="C5" s="96"/>
      <c r="D5" s="98"/>
      <c r="E5" s="96"/>
      <c r="F5" s="96"/>
      <c r="G5" s="61" t="s">
        <v>114</v>
      </c>
      <c r="H5" s="61" t="s">
        <v>115</v>
      </c>
      <c r="I5" s="61" t="s">
        <v>114</v>
      </c>
      <c r="J5" s="61" t="s">
        <v>115</v>
      </c>
      <c r="K5" s="61" t="s">
        <v>114</v>
      </c>
      <c r="L5" s="61" t="s">
        <v>115</v>
      </c>
      <c r="M5" s="61" t="s">
        <v>114</v>
      </c>
      <c r="N5" s="61" t="s">
        <v>115</v>
      </c>
    </row>
    <row r="6" spans="1:14" ht="18" customHeight="1" x14ac:dyDescent="0.25">
      <c r="A6" s="102" t="s">
        <v>118</v>
      </c>
      <c r="B6" s="62" t="s">
        <v>119</v>
      </c>
      <c r="C6" s="3" t="s">
        <v>116</v>
      </c>
      <c r="D6" s="4" t="s">
        <v>43</v>
      </c>
      <c r="E6" s="61" t="s">
        <v>95</v>
      </c>
      <c r="F6" s="63">
        <v>1</v>
      </c>
      <c r="G6" s="64">
        <v>160</v>
      </c>
      <c r="H6" s="64">
        <f>G6/1.95583</f>
        <v>81.806700991394962</v>
      </c>
      <c r="I6" s="64">
        <f>F6*G6</f>
        <v>160</v>
      </c>
      <c r="J6" s="64">
        <f>F6*H6</f>
        <v>81.806700991394962</v>
      </c>
      <c r="K6" s="103"/>
      <c r="L6" s="103"/>
      <c r="M6" s="103"/>
      <c r="N6" s="103"/>
    </row>
    <row r="7" spans="1:14" ht="18" customHeight="1" x14ac:dyDescent="0.25">
      <c r="A7" s="102"/>
      <c r="B7" s="65"/>
      <c r="C7" s="3" t="s">
        <v>116</v>
      </c>
      <c r="D7" s="4" t="s">
        <v>27</v>
      </c>
      <c r="E7" s="61" t="s">
        <v>95</v>
      </c>
      <c r="F7" s="63">
        <v>6</v>
      </c>
      <c r="G7" s="64">
        <v>150</v>
      </c>
      <c r="H7" s="64">
        <f>G7/1.95583</f>
        <v>76.693782179432773</v>
      </c>
      <c r="I7" s="64">
        <f t="shared" ref="I7:I8" si="0">F7*G7</f>
        <v>900</v>
      </c>
      <c r="J7" s="64">
        <f t="shared" ref="J7:J8" si="1">F7*H7</f>
        <v>460.16269307659661</v>
      </c>
      <c r="K7" s="104"/>
      <c r="L7" s="104"/>
      <c r="M7" s="104"/>
      <c r="N7" s="104"/>
    </row>
    <row r="8" spans="1:14" ht="18" customHeight="1" x14ac:dyDescent="0.25">
      <c r="A8" s="102"/>
      <c r="B8" s="65"/>
      <c r="C8" s="3" t="s">
        <v>116</v>
      </c>
      <c r="D8" s="4" t="s">
        <v>29</v>
      </c>
      <c r="E8" s="61" t="s">
        <v>95</v>
      </c>
      <c r="F8" s="63">
        <v>1</v>
      </c>
      <c r="G8" s="64">
        <v>120</v>
      </c>
      <c r="H8" s="64">
        <f>G8/1.95583</f>
        <v>61.355025743546221</v>
      </c>
      <c r="I8" s="64">
        <f t="shared" si="0"/>
        <v>120</v>
      </c>
      <c r="J8" s="64">
        <f t="shared" si="1"/>
        <v>61.355025743546221</v>
      </c>
      <c r="K8" s="104"/>
      <c r="L8" s="104"/>
      <c r="M8" s="104"/>
      <c r="N8" s="104"/>
    </row>
    <row r="9" spans="1:14" ht="18" customHeight="1" x14ac:dyDescent="0.25">
      <c r="A9" s="102"/>
      <c r="B9" s="69"/>
      <c r="C9" s="100" t="s">
        <v>120</v>
      </c>
      <c r="D9" s="101"/>
      <c r="E9" s="66"/>
      <c r="F9" s="67">
        <f>SUM(F6:F8)</f>
        <v>8</v>
      </c>
      <c r="G9" s="67"/>
      <c r="H9" s="67"/>
      <c r="I9" s="68">
        <f>SUM(I6:I8)</f>
        <v>1180</v>
      </c>
      <c r="J9" s="68">
        <f>SUM(J6:J8)</f>
        <v>603.32441981153772</v>
      </c>
      <c r="K9" s="104"/>
      <c r="L9" s="104"/>
      <c r="M9" s="104"/>
      <c r="N9" s="104"/>
    </row>
    <row r="10" spans="1:14" ht="18" customHeight="1" x14ac:dyDescent="0.25">
      <c r="A10" s="102"/>
      <c r="B10" s="62" t="s">
        <v>121</v>
      </c>
      <c r="C10" s="3" t="s">
        <v>41</v>
      </c>
      <c r="D10" s="4" t="s">
        <v>47</v>
      </c>
      <c r="E10" s="61" t="s">
        <v>95</v>
      </c>
      <c r="F10" s="73">
        <v>2</v>
      </c>
      <c r="G10" s="64">
        <v>300</v>
      </c>
      <c r="H10" s="64">
        <f>G10/1.95583</f>
        <v>153.38756435886555</v>
      </c>
      <c r="I10" s="64">
        <f>F10*G10</f>
        <v>600</v>
      </c>
      <c r="J10" s="64">
        <f>F10*H10</f>
        <v>306.77512871773109</v>
      </c>
      <c r="K10" s="104"/>
      <c r="L10" s="104"/>
      <c r="M10" s="104"/>
      <c r="N10" s="104"/>
    </row>
    <row r="11" spans="1:14" ht="18" customHeight="1" x14ac:dyDescent="0.25">
      <c r="A11" s="102"/>
      <c r="B11" s="65"/>
      <c r="C11" s="3" t="s">
        <v>41</v>
      </c>
      <c r="D11" s="4" t="s">
        <v>122</v>
      </c>
      <c r="E11" s="61" t="s">
        <v>95</v>
      </c>
      <c r="F11" s="73">
        <v>2</v>
      </c>
      <c r="G11" s="64">
        <v>220</v>
      </c>
      <c r="H11" s="64">
        <f t="shared" ref="H11:H22" si="2">G11/1.95583</f>
        <v>112.48421386316807</v>
      </c>
      <c r="I11" s="64">
        <f t="shared" ref="I11:I22" si="3">F11*G11</f>
        <v>440</v>
      </c>
      <c r="J11" s="64">
        <f t="shared" ref="J11:J22" si="4">F11*H11</f>
        <v>224.96842772633613</v>
      </c>
      <c r="K11" s="104"/>
      <c r="L11" s="104"/>
      <c r="M11" s="104"/>
      <c r="N11" s="104"/>
    </row>
    <row r="12" spans="1:14" ht="18" customHeight="1" x14ac:dyDescent="0.25">
      <c r="A12" s="102"/>
      <c r="B12" s="65"/>
      <c r="C12" s="3" t="s">
        <v>41</v>
      </c>
      <c r="D12" s="4" t="s">
        <v>43</v>
      </c>
      <c r="E12" s="61" t="s">
        <v>95</v>
      </c>
      <c r="F12" s="73">
        <v>5</v>
      </c>
      <c r="G12" s="64">
        <v>210</v>
      </c>
      <c r="H12" s="64">
        <f t="shared" si="2"/>
        <v>107.37129505120589</v>
      </c>
      <c r="I12" s="64">
        <f t="shared" si="3"/>
        <v>1050</v>
      </c>
      <c r="J12" s="64">
        <f t="shared" si="4"/>
        <v>536.8564752560294</v>
      </c>
      <c r="K12" s="104"/>
      <c r="L12" s="104"/>
      <c r="M12" s="104"/>
      <c r="N12" s="104"/>
    </row>
    <row r="13" spans="1:14" ht="18" customHeight="1" x14ac:dyDescent="0.25">
      <c r="A13" s="102"/>
      <c r="B13" s="65"/>
      <c r="C13" s="3" t="s">
        <v>41</v>
      </c>
      <c r="D13" s="4" t="s">
        <v>27</v>
      </c>
      <c r="E13" s="61" t="s">
        <v>95</v>
      </c>
      <c r="F13" s="73">
        <v>12</v>
      </c>
      <c r="G13" s="64">
        <v>190</v>
      </c>
      <c r="H13" s="64">
        <f t="shared" si="2"/>
        <v>97.145457427281514</v>
      </c>
      <c r="I13" s="64">
        <f t="shared" si="3"/>
        <v>2280</v>
      </c>
      <c r="J13" s="64">
        <f t="shared" si="4"/>
        <v>1165.7454891273783</v>
      </c>
      <c r="K13" s="104"/>
      <c r="L13" s="104"/>
      <c r="M13" s="104"/>
      <c r="N13" s="104"/>
    </row>
    <row r="14" spans="1:14" ht="18" customHeight="1" x14ac:dyDescent="0.25">
      <c r="A14" s="102"/>
      <c r="B14" s="65"/>
      <c r="C14" s="3" t="s">
        <v>41</v>
      </c>
      <c r="D14" s="4" t="s">
        <v>29</v>
      </c>
      <c r="E14" s="61" t="s">
        <v>95</v>
      </c>
      <c r="F14" s="73">
        <v>7</v>
      </c>
      <c r="G14" s="64">
        <v>150</v>
      </c>
      <c r="H14" s="64">
        <f t="shared" si="2"/>
        <v>76.693782179432773</v>
      </c>
      <c r="I14" s="64">
        <f t="shared" si="3"/>
        <v>1050</v>
      </c>
      <c r="J14" s="64">
        <f t="shared" si="4"/>
        <v>536.8564752560294</v>
      </c>
      <c r="K14" s="104"/>
      <c r="L14" s="104"/>
      <c r="M14" s="104"/>
      <c r="N14" s="104"/>
    </row>
    <row r="15" spans="1:14" ht="18" customHeight="1" x14ac:dyDescent="0.25">
      <c r="A15" s="102"/>
      <c r="B15" s="65"/>
      <c r="C15" s="3" t="s">
        <v>32</v>
      </c>
      <c r="D15" s="4" t="s">
        <v>47</v>
      </c>
      <c r="E15" s="61" t="s">
        <v>95</v>
      </c>
      <c r="F15" s="73">
        <v>1</v>
      </c>
      <c r="G15" s="64">
        <v>300</v>
      </c>
      <c r="H15" s="64">
        <f t="shared" si="2"/>
        <v>153.38756435886555</v>
      </c>
      <c r="I15" s="64">
        <f t="shared" si="3"/>
        <v>300</v>
      </c>
      <c r="J15" s="64">
        <f t="shared" si="4"/>
        <v>153.38756435886555</v>
      </c>
      <c r="K15" s="104"/>
      <c r="L15" s="104"/>
      <c r="M15" s="104"/>
      <c r="N15" s="104"/>
    </row>
    <row r="16" spans="1:14" ht="18" customHeight="1" x14ac:dyDescent="0.25">
      <c r="A16" s="102"/>
      <c r="B16" s="65"/>
      <c r="C16" s="3" t="s">
        <v>32</v>
      </c>
      <c r="D16" s="4" t="s">
        <v>122</v>
      </c>
      <c r="E16" s="61" t="s">
        <v>95</v>
      </c>
      <c r="F16" s="73">
        <v>1</v>
      </c>
      <c r="G16" s="64">
        <v>220</v>
      </c>
      <c r="H16" s="64">
        <f t="shared" si="2"/>
        <v>112.48421386316807</v>
      </c>
      <c r="I16" s="64">
        <f t="shared" si="3"/>
        <v>220</v>
      </c>
      <c r="J16" s="64">
        <f t="shared" si="4"/>
        <v>112.48421386316807</v>
      </c>
      <c r="K16" s="104"/>
      <c r="L16" s="104"/>
      <c r="M16" s="104"/>
      <c r="N16" s="104"/>
    </row>
    <row r="17" spans="1:14" ht="18" customHeight="1" x14ac:dyDescent="0.25">
      <c r="A17" s="102"/>
      <c r="B17" s="65"/>
      <c r="C17" s="3" t="s">
        <v>32</v>
      </c>
      <c r="D17" s="4" t="s">
        <v>43</v>
      </c>
      <c r="E17" s="61" t="s">
        <v>95</v>
      </c>
      <c r="F17" s="73">
        <v>2</v>
      </c>
      <c r="G17" s="64">
        <v>210</v>
      </c>
      <c r="H17" s="64">
        <f t="shared" si="2"/>
        <v>107.37129505120589</v>
      </c>
      <c r="I17" s="64">
        <f t="shared" si="3"/>
        <v>420</v>
      </c>
      <c r="J17" s="64">
        <f t="shared" si="4"/>
        <v>214.74259010241178</v>
      </c>
      <c r="K17" s="104"/>
      <c r="L17" s="104"/>
      <c r="M17" s="104"/>
      <c r="N17" s="104"/>
    </row>
    <row r="18" spans="1:14" ht="18" customHeight="1" x14ac:dyDescent="0.25">
      <c r="A18" s="102"/>
      <c r="B18" s="65"/>
      <c r="C18" s="3" t="s">
        <v>32</v>
      </c>
      <c r="D18" s="4" t="s">
        <v>27</v>
      </c>
      <c r="E18" s="61" t="s">
        <v>95</v>
      </c>
      <c r="F18" s="73">
        <v>10</v>
      </c>
      <c r="G18" s="64">
        <v>190</v>
      </c>
      <c r="H18" s="64">
        <f t="shared" si="2"/>
        <v>97.145457427281514</v>
      </c>
      <c r="I18" s="64">
        <f t="shared" si="3"/>
        <v>1900</v>
      </c>
      <c r="J18" s="64">
        <f t="shared" si="4"/>
        <v>971.45457427281508</v>
      </c>
      <c r="K18" s="104"/>
      <c r="L18" s="104"/>
      <c r="M18" s="104"/>
      <c r="N18" s="104"/>
    </row>
    <row r="19" spans="1:14" ht="18" customHeight="1" x14ac:dyDescent="0.25">
      <c r="A19" s="102"/>
      <c r="B19" s="65"/>
      <c r="C19" s="3" t="s">
        <v>32</v>
      </c>
      <c r="D19" s="4" t="s">
        <v>29</v>
      </c>
      <c r="E19" s="61" t="s">
        <v>95</v>
      </c>
      <c r="F19" s="73">
        <v>7</v>
      </c>
      <c r="G19" s="64">
        <v>150</v>
      </c>
      <c r="H19" s="64">
        <f t="shared" si="2"/>
        <v>76.693782179432773</v>
      </c>
      <c r="I19" s="64">
        <f t="shared" si="3"/>
        <v>1050</v>
      </c>
      <c r="J19" s="64">
        <f t="shared" si="4"/>
        <v>536.8564752560294</v>
      </c>
      <c r="K19" s="104"/>
      <c r="L19" s="104"/>
      <c r="M19" s="104"/>
      <c r="N19" s="104"/>
    </row>
    <row r="20" spans="1:14" ht="18" customHeight="1" x14ac:dyDescent="0.25">
      <c r="A20" s="102"/>
      <c r="B20" s="65"/>
      <c r="C20" s="3" t="s">
        <v>21</v>
      </c>
      <c r="D20" s="4" t="s">
        <v>43</v>
      </c>
      <c r="E20" s="61" t="s">
        <v>95</v>
      </c>
      <c r="F20" s="73">
        <v>2</v>
      </c>
      <c r="G20" s="64">
        <v>160</v>
      </c>
      <c r="H20" s="64">
        <f t="shared" si="2"/>
        <v>81.806700991394962</v>
      </c>
      <c r="I20" s="64">
        <f t="shared" si="3"/>
        <v>320</v>
      </c>
      <c r="J20" s="64">
        <f t="shared" si="4"/>
        <v>163.61340198278992</v>
      </c>
      <c r="K20" s="104"/>
      <c r="L20" s="104"/>
      <c r="M20" s="104"/>
      <c r="N20" s="104"/>
    </row>
    <row r="21" spans="1:14" ht="18" customHeight="1" x14ac:dyDescent="0.25">
      <c r="A21" s="102"/>
      <c r="B21" s="65"/>
      <c r="C21" s="3" t="s">
        <v>21</v>
      </c>
      <c r="D21" s="4" t="s">
        <v>27</v>
      </c>
      <c r="E21" s="61" t="s">
        <v>95</v>
      </c>
      <c r="F21" s="73">
        <v>3</v>
      </c>
      <c r="G21" s="64">
        <v>150</v>
      </c>
      <c r="H21" s="64">
        <f t="shared" si="2"/>
        <v>76.693782179432773</v>
      </c>
      <c r="I21" s="64">
        <f t="shared" si="3"/>
        <v>450</v>
      </c>
      <c r="J21" s="64">
        <f t="shared" si="4"/>
        <v>230.08134653829831</v>
      </c>
      <c r="K21" s="104"/>
      <c r="L21" s="104"/>
      <c r="M21" s="104"/>
      <c r="N21" s="104"/>
    </row>
    <row r="22" spans="1:14" ht="18" customHeight="1" x14ac:dyDescent="0.25">
      <c r="A22" s="102"/>
      <c r="B22" s="65"/>
      <c r="C22" s="3" t="s">
        <v>21</v>
      </c>
      <c r="D22" s="4" t="s">
        <v>29</v>
      </c>
      <c r="E22" s="61" t="s">
        <v>95</v>
      </c>
      <c r="F22" s="73">
        <v>1</v>
      </c>
      <c r="G22" s="64">
        <v>120</v>
      </c>
      <c r="H22" s="64">
        <f t="shared" si="2"/>
        <v>61.355025743546221</v>
      </c>
      <c r="I22" s="64">
        <f t="shared" si="3"/>
        <v>120</v>
      </c>
      <c r="J22" s="64">
        <f t="shared" si="4"/>
        <v>61.355025743546221</v>
      </c>
      <c r="K22" s="104"/>
      <c r="L22" s="104"/>
      <c r="M22" s="104"/>
      <c r="N22" s="104"/>
    </row>
    <row r="23" spans="1:14" ht="18" customHeight="1" x14ac:dyDescent="0.25">
      <c r="A23" s="102"/>
      <c r="B23" s="69"/>
      <c r="C23" s="100" t="s">
        <v>123</v>
      </c>
      <c r="D23" s="101"/>
      <c r="E23" s="74"/>
      <c r="F23" s="67">
        <f>SUM(F10:F22)</f>
        <v>55</v>
      </c>
      <c r="G23" s="67"/>
      <c r="H23" s="67"/>
      <c r="I23" s="68">
        <f>SUM(I10:I22)</f>
        <v>10200</v>
      </c>
      <c r="J23" s="68">
        <f>SUM(J10:J22)</f>
        <v>5215.1771882014273</v>
      </c>
      <c r="K23" s="105"/>
      <c r="L23" s="105"/>
      <c r="M23" s="105"/>
      <c r="N23" s="105"/>
    </row>
    <row r="24" spans="1:14" ht="18" customHeight="1" x14ac:dyDescent="0.25">
      <c r="A24" s="102"/>
      <c r="B24" s="75"/>
      <c r="C24" s="90" t="s">
        <v>124</v>
      </c>
      <c r="D24" s="91"/>
      <c r="E24" s="92"/>
      <c r="F24" s="70">
        <f>F9+F23</f>
        <v>63</v>
      </c>
      <c r="G24" s="70"/>
      <c r="H24" s="70"/>
      <c r="I24" s="71">
        <f t="shared" ref="I24:J24" si="5">I9+I23</f>
        <v>11380</v>
      </c>
      <c r="J24" s="71">
        <f t="shared" si="5"/>
        <v>5818.5016080129653</v>
      </c>
      <c r="K24" s="71">
        <f>I24*0.05</f>
        <v>569</v>
      </c>
      <c r="L24" s="71">
        <f>J24*0.05</f>
        <v>290.92508040064826</v>
      </c>
      <c r="M24" s="71">
        <v>114</v>
      </c>
      <c r="N24" s="71">
        <v>58</v>
      </c>
    </row>
    <row r="26" spans="1:14" ht="15.75" customHeight="1" x14ac:dyDescent="0.25"/>
    <row r="51" spans="9:9" x14ac:dyDescent="0.25">
      <c r="I51" s="72"/>
    </row>
    <row r="52" spans="9:9" x14ac:dyDescent="0.25">
      <c r="I52" s="72"/>
    </row>
    <row r="54" spans="9:9" x14ac:dyDescent="0.25">
      <c r="I54" s="72"/>
    </row>
  </sheetData>
  <autoFilter ref="A4:N24">
    <filterColumn colId="6" showButton="0"/>
    <filterColumn colId="8" showButton="0"/>
    <filterColumn colId="10" showButton="0"/>
    <filterColumn colId="12" showButton="0"/>
  </autoFilter>
  <mergeCells count="19">
    <mergeCell ref="M6:M23"/>
    <mergeCell ref="N6:N23"/>
    <mergeCell ref="C23:D23"/>
    <mergeCell ref="C24:E24"/>
    <mergeCell ref="A3:N3"/>
    <mergeCell ref="A4:A5"/>
    <mergeCell ref="B4:B5"/>
    <mergeCell ref="C4:C5"/>
    <mergeCell ref="D4:D5"/>
    <mergeCell ref="E4:E5"/>
    <mergeCell ref="F4:F5"/>
    <mergeCell ref="G4:H4"/>
    <mergeCell ref="I4:J4"/>
    <mergeCell ref="K4:L4"/>
    <mergeCell ref="M4:N4"/>
    <mergeCell ref="C9:D9"/>
    <mergeCell ref="A6:A24"/>
    <mergeCell ref="K6:K23"/>
    <mergeCell ref="L6:L23"/>
  </mergeCells>
  <pageMargins left="0.7" right="0.7" top="0.75" bottom="0.75" header="0.3" footer="0.3"/>
  <pageSetup paperSize="9" scale="4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54"/>
  <sheetViews>
    <sheetView workbookViewId="0">
      <selection activeCell="N21" sqref="N21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0.7109375" style="60" customWidth="1"/>
    <col min="5" max="6" width="12.7109375" style="60" customWidth="1"/>
    <col min="7" max="10" width="10.7109375" style="60" customWidth="1"/>
    <col min="11" max="11" width="9.140625" style="60"/>
    <col min="12" max="12" width="10.140625" style="60" bestFit="1" customWidth="1"/>
    <col min="13" max="16384" width="9.140625" style="60"/>
  </cols>
  <sheetData>
    <row r="3" spans="1:10" ht="18" customHeight="1" x14ac:dyDescent="0.25">
      <c r="A3" s="93" t="s">
        <v>99</v>
      </c>
      <c r="B3" s="93"/>
      <c r="C3" s="93"/>
      <c r="D3" s="93"/>
      <c r="E3" s="93"/>
      <c r="F3" s="93"/>
      <c r="G3" s="93"/>
      <c r="H3" s="93"/>
      <c r="I3" s="93"/>
      <c r="J3" s="93"/>
    </row>
    <row r="4" spans="1:10" ht="90" customHeight="1" x14ac:dyDescent="0.25">
      <c r="A4" s="94" t="s">
        <v>1</v>
      </c>
      <c r="B4" s="86" t="s">
        <v>2</v>
      </c>
      <c r="C4" s="86" t="s">
        <v>3</v>
      </c>
      <c r="D4" s="97" t="s">
        <v>4</v>
      </c>
      <c r="E4" s="86" t="s">
        <v>111</v>
      </c>
      <c r="F4" s="86" t="s">
        <v>97</v>
      </c>
      <c r="G4" s="99" t="s">
        <v>117</v>
      </c>
      <c r="H4" s="99"/>
      <c r="I4" s="99" t="s">
        <v>113</v>
      </c>
      <c r="J4" s="99"/>
    </row>
    <row r="5" spans="1:10" ht="15.75" x14ac:dyDescent="0.25">
      <c r="A5" s="95"/>
      <c r="B5" s="96"/>
      <c r="C5" s="96"/>
      <c r="D5" s="98"/>
      <c r="E5" s="96"/>
      <c r="F5" s="96"/>
      <c r="G5" s="61" t="s">
        <v>114</v>
      </c>
      <c r="H5" s="61" t="s">
        <v>115</v>
      </c>
      <c r="I5" s="61" t="s">
        <v>114</v>
      </c>
      <c r="J5" s="61" t="s">
        <v>115</v>
      </c>
    </row>
    <row r="6" spans="1:10" ht="18" customHeight="1" x14ac:dyDescent="0.25">
      <c r="A6" s="102" t="s">
        <v>118</v>
      </c>
      <c r="B6" s="62" t="s">
        <v>119</v>
      </c>
      <c r="C6" s="3" t="s">
        <v>116</v>
      </c>
      <c r="D6" s="4" t="s">
        <v>43</v>
      </c>
      <c r="E6" s="61" t="s">
        <v>95</v>
      </c>
      <c r="F6" s="63">
        <v>1</v>
      </c>
      <c r="G6" s="64"/>
      <c r="H6" s="64">
        <f>G6/1.95583</f>
        <v>0</v>
      </c>
      <c r="I6" s="64">
        <f>F6*G6</f>
        <v>0</v>
      </c>
      <c r="J6" s="64">
        <f>F6*H6</f>
        <v>0</v>
      </c>
    </row>
    <row r="7" spans="1:10" ht="18" customHeight="1" x14ac:dyDescent="0.25">
      <c r="A7" s="102"/>
      <c r="B7" s="65"/>
      <c r="C7" s="3" t="s">
        <v>116</v>
      </c>
      <c r="D7" s="4" t="s">
        <v>27</v>
      </c>
      <c r="E7" s="61" t="s">
        <v>95</v>
      </c>
      <c r="F7" s="63">
        <v>6</v>
      </c>
      <c r="G7" s="64"/>
      <c r="H7" s="64">
        <f>G7/1.95583</f>
        <v>0</v>
      </c>
      <c r="I7" s="64">
        <f t="shared" ref="I7:I8" si="0">F7*G7</f>
        <v>0</v>
      </c>
      <c r="J7" s="64">
        <f t="shared" ref="J7:J8" si="1">F7*H7</f>
        <v>0</v>
      </c>
    </row>
    <row r="8" spans="1:10" ht="18" customHeight="1" x14ac:dyDescent="0.25">
      <c r="A8" s="102"/>
      <c r="B8" s="65"/>
      <c r="C8" s="3" t="s">
        <v>116</v>
      </c>
      <c r="D8" s="4" t="s">
        <v>29</v>
      </c>
      <c r="E8" s="61" t="s">
        <v>95</v>
      </c>
      <c r="F8" s="63">
        <v>1</v>
      </c>
      <c r="G8" s="64"/>
      <c r="H8" s="64">
        <f>G8/1.95583</f>
        <v>0</v>
      </c>
      <c r="I8" s="64">
        <f t="shared" si="0"/>
        <v>0</v>
      </c>
      <c r="J8" s="64">
        <f t="shared" si="1"/>
        <v>0</v>
      </c>
    </row>
    <row r="9" spans="1:10" ht="18" customHeight="1" x14ac:dyDescent="0.25">
      <c r="A9" s="102"/>
      <c r="B9" s="69"/>
      <c r="C9" s="100" t="s">
        <v>120</v>
      </c>
      <c r="D9" s="101"/>
      <c r="E9" s="66"/>
      <c r="F9" s="67">
        <f>SUM(F6:F8)</f>
        <v>8</v>
      </c>
      <c r="G9" s="67"/>
      <c r="H9" s="67"/>
      <c r="I9" s="68">
        <f>SUM(I6:I8)</f>
        <v>0</v>
      </c>
      <c r="J9" s="68">
        <f>SUM(J6:J8)</f>
        <v>0</v>
      </c>
    </row>
    <row r="10" spans="1:10" ht="18" customHeight="1" x14ac:dyDescent="0.25">
      <c r="A10" s="102"/>
      <c r="B10" s="62" t="s">
        <v>121</v>
      </c>
      <c r="C10" s="3" t="s">
        <v>41</v>
      </c>
      <c r="D10" s="4" t="s">
        <v>47</v>
      </c>
      <c r="E10" s="61" t="s">
        <v>95</v>
      </c>
      <c r="F10" s="73">
        <v>2</v>
      </c>
      <c r="G10" s="64"/>
      <c r="H10" s="64">
        <f>G10/1.95583</f>
        <v>0</v>
      </c>
      <c r="I10" s="64">
        <f>F10*G10</f>
        <v>0</v>
      </c>
      <c r="J10" s="64">
        <f>F10*H10</f>
        <v>0</v>
      </c>
    </row>
    <row r="11" spans="1:10" ht="18" customHeight="1" x14ac:dyDescent="0.25">
      <c r="A11" s="102"/>
      <c r="B11" s="65"/>
      <c r="C11" s="3" t="s">
        <v>41</v>
      </c>
      <c r="D11" s="4" t="s">
        <v>122</v>
      </c>
      <c r="E11" s="61" t="s">
        <v>95</v>
      </c>
      <c r="F11" s="73">
        <v>2</v>
      </c>
      <c r="G11" s="64"/>
      <c r="H11" s="64">
        <f t="shared" ref="H11:H22" si="2">G11/1.95583</f>
        <v>0</v>
      </c>
      <c r="I11" s="64">
        <f t="shared" ref="I11:I22" si="3">F11*G11</f>
        <v>0</v>
      </c>
      <c r="J11" s="64">
        <f t="shared" ref="J11:J22" si="4">F11*H11</f>
        <v>0</v>
      </c>
    </row>
    <row r="12" spans="1:10" ht="18" customHeight="1" x14ac:dyDescent="0.25">
      <c r="A12" s="102"/>
      <c r="B12" s="65"/>
      <c r="C12" s="3" t="s">
        <v>41</v>
      </c>
      <c r="D12" s="4" t="s">
        <v>43</v>
      </c>
      <c r="E12" s="61" t="s">
        <v>95</v>
      </c>
      <c r="F12" s="73">
        <v>5</v>
      </c>
      <c r="G12" s="64"/>
      <c r="H12" s="64">
        <f t="shared" si="2"/>
        <v>0</v>
      </c>
      <c r="I12" s="64">
        <f t="shared" si="3"/>
        <v>0</v>
      </c>
      <c r="J12" s="64">
        <f t="shared" si="4"/>
        <v>0</v>
      </c>
    </row>
    <row r="13" spans="1:10" ht="18" customHeight="1" x14ac:dyDescent="0.25">
      <c r="A13" s="102"/>
      <c r="B13" s="65"/>
      <c r="C13" s="3" t="s">
        <v>41</v>
      </c>
      <c r="D13" s="4" t="s">
        <v>27</v>
      </c>
      <c r="E13" s="61" t="s">
        <v>95</v>
      </c>
      <c r="F13" s="73">
        <v>12</v>
      </c>
      <c r="G13" s="64"/>
      <c r="H13" s="64">
        <f t="shared" si="2"/>
        <v>0</v>
      </c>
      <c r="I13" s="64">
        <f t="shared" si="3"/>
        <v>0</v>
      </c>
      <c r="J13" s="64">
        <f t="shared" si="4"/>
        <v>0</v>
      </c>
    </row>
    <row r="14" spans="1:10" ht="18" customHeight="1" x14ac:dyDescent="0.25">
      <c r="A14" s="102"/>
      <c r="B14" s="65"/>
      <c r="C14" s="3" t="s">
        <v>41</v>
      </c>
      <c r="D14" s="4" t="s">
        <v>29</v>
      </c>
      <c r="E14" s="61" t="s">
        <v>95</v>
      </c>
      <c r="F14" s="73">
        <v>7</v>
      </c>
      <c r="G14" s="64"/>
      <c r="H14" s="64">
        <f t="shared" si="2"/>
        <v>0</v>
      </c>
      <c r="I14" s="64">
        <f t="shared" si="3"/>
        <v>0</v>
      </c>
      <c r="J14" s="64">
        <f t="shared" si="4"/>
        <v>0</v>
      </c>
    </row>
    <row r="15" spans="1:10" ht="18" customHeight="1" x14ac:dyDescent="0.25">
      <c r="A15" s="102"/>
      <c r="B15" s="65"/>
      <c r="C15" s="3" t="s">
        <v>32</v>
      </c>
      <c r="D15" s="4" t="s">
        <v>47</v>
      </c>
      <c r="E15" s="61" t="s">
        <v>95</v>
      </c>
      <c r="F15" s="73">
        <v>1</v>
      </c>
      <c r="G15" s="64"/>
      <c r="H15" s="64">
        <f t="shared" si="2"/>
        <v>0</v>
      </c>
      <c r="I15" s="64">
        <f t="shared" si="3"/>
        <v>0</v>
      </c>
      <c r="J15" s="64">
        <f t="shared" si="4"/>
        <v>0</v>
      </c>
    </row>
    <row r="16" spans="1:10" ht="18" customHeight="1" x14ac:dyDescent="0.25">
      <c r="A16" s="102"/>
      <c r="B16" s="65"/>
      <c r="C16" s="3" t="s">
        <v>32</v>
      </c>
      <c r="D16" s="4" t="s">
        <v>122</v>
      </c>
      <c r="E16" s="61" t="s">
        <v>95</v>
      </c>
      <c r="F16" s="73">
        <v>1</v>
      </c>
      <c r="G16" s="64"/>
      <c r="H16" s="64">
        <f t="shared" si="2"/>
        <v>0</v>
      </c>
      <c r="I16" s="64">
        <f t="shared" si="3"/>
        <v>0</v>
      </c>
      <c r="J16" s="64">
        <f t="shared" si="4"/>
        <v>0</v>
      </c>
    </row>
    <row r="17" spans="1:10" ht="18" customHeight="1" x14ac:dyDescent="0.25">
      <c r="A17" s="102"/>
      <c r="B17" s="65"/>
      <c r="C17" s="3" t="s">
        <v>32</v>
      </c>
      <c r="D17" s="4" t="s">
        <v>43</v>
      </c>
      <c r="E17" s="61" t="s">
        <v>95</v>
      </c>
      <c r="F17" s="73">
        <v>2</v>
      </c>
      <c r="G17" s="64"/>
      <c r="H17" s="64">
        <f t="shared" si="2"/>
        <v>0</v>
      </c>
      <c r="I17" s="64">
        <f t="shared" si="3"/>
        <v>0</v>
      </c>
      <c r="J17" s="64">
        <f t="shared" si="4"/>
        <v>0</v>
      </c>
    </row>
    <row r="18" spans="1:10" ht="18" customHeight="1" x14ac:dyDescent="0.25">
      <c r="A18" s="102"/>
      <c r="B18" s="65"/>
      <c r="C18" s="3" t="s">
        <v>32</v>
      </c>
      <c r="D18" s="4" t="s">
        <v>27</v>
      </c>
      <c r="E18" s="61" t="s">
        <v>95</v>
      </c>
      <c r="F18" s="73">
        <v>10</v>
      </c>
      <c r="G18" s="64"/>
      <c r="H18" s="64">
        <f t="shared" si="2"/>
        <v>0</v>
      </c>
      <c r="I18" s="64">
        <f t="shared" si="3"/>
        <v>0</v>
      </c>
      <c r="J18" s="64">
        <f t="shared" si="4"/>
        <v>0</v>
      </c>
    </row>
    <row r="19" spans="1:10" ht="18" customHeight="1" x14ac:dyDescent="0.25">
      <c r="A19" s="102"/>
      <c r="B19" s="65"/>
      <c r="C19" s="3" t="s">
        <v>32</v>
      </c>
      <c r="D19" s="4" t="s">
        <v>29</v>
      </c>
      <c r="E19" s="61" t="s">
        <v>95</v>
      </c>
      <c r="F19" s="73">
        <v>7</v>
      </c>
      <c r="G19" s="64"/>
      <c r="H19" s="64">
        <f t="shared" si="2"/>
        <v>0</v>
      </c>
      <c r="I19" s="64">
        <f t="shared" si="3"/>
        <v>0</v>
      </c>
      <c r="J19" s="64">
        <f t="shared" si="4"/>
        <v>0</v>
      </c>
    </row>
    <row r="20" spans="1:10" ht="18" customHeight="1" x14ac:dyDescent="0.25">
      <c r="A20" s="102"/>
      <c r="B20" s="65"/>
      <c r="C20" s="3" t="s">
        <v>21</v>
      </c>
      <c r="D20" s="4" t="s">
        <v>43</v>
      </c>
      <c r="E20" s="61" t="s">
        <v>95</v>
      </c>
      <c r="F20" s="73">
        <v>2</v>
      </c>
      <c r="G20" s="64"/>
      <c r="H20" s="64">
        <f t="shared" si="2"/>
        <v>0</v>
      </c>
      <c r="I20" s="64">
        <f t="shared" si="3"/>
        <v>0</v>
      </c>
      <c r="J20" s="64">
        <f t="shared" si="4"/>
        <v>0</v>
      </c>
    </row>
    <row r="21" spans="1:10" ht="18" customHeight="1" x14ac:dyDescent="0.25">
      <c r="A21" s="102"/>
      <c r="B21" s="65"/>
      <c r="C21" s="3" t="s">
        <v>21</v>
      </c>
      <c r="D21" s="4" t="s">
        <v>27</v>
      </c>
      <c r="E21" s="61" t="s">
        <v>95</v>
      </c>
      <c r="F21" s="73">
        <v>3</v>
      </c>
      <c r="G21" s="64"/>
      <c r="H21" s="64">
        <f t="shared" si="2"/>
        <v>0</v>
      </c>
      <c r="I21" s="64">
        <f t="shared" si="3"/>
        <v>0</v>
      </c>
      <c r="J21" s="64">
        <f t="shared" si="4"/>
        <v>0</v>
      </c>
    </row>
    <row r="22" spans="1:10" ht="18" customHeight="1" x14ac:dyDescent="0.25">
      <c r="A22" s="102"/>
      <c r="B22" s="65"/>
      <c r="C22" s="3" t="s">
        <v>21</v>
      </c>
      <c r="D22" s="4" t="s">
        <v>29</v>
      </c>
      <c r="E22" s="61" t="s">
        <v>95</v>
      </c>
      <c r="F22" s="73">
        <v>1</v>
      </c>
      <c r="G22" s="64"/>
      <c r="H22" s="64">
        <f t="shared" si="2"/>
        <v>0</v>
      </c>
      <c r="I22" s="64">
        <f t="shared" si="3"/>
        <v>0</v>
      </c>
      <c r="J22" s="64">
        <f t="shared" si="4"/>
        <v>0</v>
      </c>
    </row>
    <row r="23" spans="1:10" ht="18" customHeight="1" x14ac:dyDescent="0.25">
      <c r="A23" s="102"/>
      <c r="B23" s="69"/>
      <c r="C23" s="100" t="s">
        <v>123</v>
      </c>
      <c r="D23" s="101"/>
      <c r="E23" s="74"/>
      <c r="F23" s="67">
        <f>SUM(F10:F22)</f>
        <v>55</v>
      </c>
      <c r="G23" s="67"/>
      <c r="H23" s="67"/>
      <c r="I23" s="68">
        <f>SUM(I10:I22)</f>
        <v>0</v>
      </c>
      <c r="J23" s="68">
        <f>SUM(J10:J22)</f>
        <v>0</v>
      </c>
    </row>
    <row r="24" spans="1:10" ht="18" customHeight="1" x14ac:dyDescent="0.25">
      <c r="A24" s="102"/>
      <c r="B24" s="75"/>
      <c r="C24" s="90" t="s">
        <v>124</v>
      </c>
      <c r="D24" s="91"/>
      <c r="E24" s="92"/>
      <c r="F24" s="70">
        <f>F9+F23</f>
        <v>63</v>
      </c>
      <c r="G24" s="70"/>
      <c r="H24" s="70"/>
      <c r="I24" s="71">
        <f t="shared" ref="I24:J24" si="5">I9+I23</f>
        <v>0</v>
      </c>
      <c r="J24" s="71">
        <f t="shared" si="5"/>
        <v>0</v>
      </c>
    </row>
    <row r="26" spans="1:10" ht="15.75" customHeight="1" x14ac:dyDescent="0.25"/>
    <row r="51" spans="9:9" x14ac:dyDescent="0.25">
      <c r="I51" s="72"/>
    </row>
    <row r="52" spans="9:9" x14ac:dyDescent="0.25">
      <c r="I52" s="72"/>
    </row>
    <row r="54" spans="9:9" x14ac:dyDescent="0.25">
      <c r="I54" s="72"/>
    </row>
  </sheetData>
  <mergeCells count="13">
    <mergeCell ref="A6:A24"/>
    <mergeCell ref="C9:D9"/>
    <mergeCell ref="F4:F5"/>
    <mergeCell ref="G4:H4"/>
    <mergeCell ref="C23:D23"/>
    <mergeCell ref="C24:E24"/>
    <mergeCell ref="A3:J3"/>
    <mergeCell ref="I4:J4"/>
    <mergeCell ref="A4:A5"/>
    <mergeCell ref="B4:B5"/>
    <mergeCell ref="C4:C5"/>
    <mergeCell ref="D4:D5"/>
    <mergeCell ref="E4:E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D32" sqref="D32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12" t="s">
        <v>107</v>
      </c>
      <c r="B2" s="112"/>
      <c r="C2" s="112"/>
      <c r="D2" s="112"/>
      <c r="E2" s="112"/>
      <c r="F2" s="112"/>
    </row>
    <row r="3" spans="1:8" x14ac:dyDescent="0.25">
      <c r="A3" s="113" t="s">
        <v>108</v>
      </c>
      <c r="B3" s="113"/>
      <c r="C3" s="113"/>
      <c r="D3" s="113"/>
      <c r="E3" s="113"/>
      <c r="F3" s="113"/>
    </row>
    <row r="4" spans="1:8" ht="15.75" customHeight="1" x14ac:dyDescent="0.25">
      <c r="A4" s="114" t="s">
        <v>100</v>
      </c>
      <c r="B4" s="114"/>
      <c r="C4" s="114"/>
      <c r="D4" s="114"/>
      <c r="E4" s="114"/>
      <c r="F4" s="114"/>
    </row>
    <row r="5" spans="1:8" x14ac:dyDescent="0.25">
      <c r="A5" s="113" t="s">
        <v>125</v>
      </c>
      <c r="B5" s="113"/>
      <c r="C5" s="113"/>
      <c r="D5" s="113"/>
      <c r="E5" s="113"/>
      <c r="F5" s="113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06" t="s">
        <v>110</v>
      </c>
      <c r="B9" s="108" t="s">
        <v>109</v>
      </c>
      <c r="C9" s="109"/>
      <c r="D9" s="109"/>
      <c r="E9" s="110"/>
      <c r="F9" s="111" t="s">
        <v>101</v>
      </c>
      <c r="G9" s="57"/>
      <c r="H9" s="57"/>
    </row>
    <row r="10" spans="1:8" x14ac:dyDescent="0.25">
      <c r="A10" s="107"/>
      <c r="B10" s="58" t="s">
        <v>102</v>
      </c>
      <c r="C10" s="58" t="s">
        <v>103</v>
      </c>
      <c r="D10" s="58" t="s">
        <v>104</v>
      </c>
      <c r="E10" s="58" t="s">
        <v>105</v>
      </c>
      <c r="F10" s="107"/>
      <c r="G10" s="57"/>
      <c r="H10" s="57"/>
    </row>
    <row r="11" spans="1:8" x14ac:dyDescent="0.25">
      <c r="A11" s="59" t="s">
        <v>106</v>
      </c>
      <c r="B11" s="59"/>
      <c r="C11" s="59"/>
      <c r="D11" s="59"/>
      <c r="E11" s="59">
        <v>63</v>
      </c>
      <c r="F11" s="59">
        <f>SUM(B11:E11)</f>
        <v>63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2025-10-02T08:23:00Z</dcterms:modified>
</cp:coreProperties>
</file>