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 firstSheet="2" activeTab="4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2" r:id="rId4"/>
    <sheet name="Приложение №3" sheetId="30" r:id="rId5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32" l="1"/>
  <c r="I12" i="32"/>
  <c r="H12" i="32"/>
  <c r="J12" i="32" s="1"/>
  <c r="J11" i="32"/>
  <c r="I11" i="32"/>
  <c r="H11" i="32"/>
  <c r="I10" i="32"/>
  <c r="H10" i="32"/>
  <c r="J10" i="32" s="1"/>
  <c r="F9" i="32"/>
  <c r="F14" i="32" s="1"/>
  <c r="I8" i="32"/>
  <c r="H8" i="32"/>
  <c r="J8" i="32" s="1"/>
  <c r="I7" i="32"/>
  <c r="H7" i="32"/>
  <c r="J7" i="32" s="1"/>
  <c r="I6" i="32"/>
  <c r="H6" i="32"/>
  <c r="J6" i="32" s="1"/>
  <c r="L14" i="19"/>
  <c r="K14" i="19"/>
  <c r="I13" i="32" l="1"/>
  <c r="I9" i="32"/>
  <c r="I14" i="32" s="1"/>
  <c r="J13" i="32"/>
  <c r="J9" i="32"/>
  <c r="J14" i="32" s="1"/>
  <c r="F13" i="19"/>
  <c r="I12" i="19"/>
  <c r="H12" i="19"/>
  <c r="J12" i="19" s="1"/>
  <c r="I11" i="19"/>
  <c r="H11" i="19"/>
  <c r="J11" i="19" s="1"/>
  <c r="I10" i="19"/>
  <c r="I13" i="19" s="1"/>
  <c r="H10" i="19"/>
  <c r="J10" i="19" s="1"/>
  <c r="F9" i="19"/>
  <c r="F14" i="19" s="1"/>
  <c r="I8" i="19"/>
  <c r="H8" i="19"/>
  <c r="J8" i="19" s="1"/>
  <c r="I7" i="19"/>
  <c r="H7" i="19"/>
  <c r="J7" i="19" s="1"/>
  <c r="I6" i="19"/>
  <c r="I9" i="19" s="1"/>
  <c r="H6" i="19"/>
  <c r="J6" i="19" s="1"/>
  <c r="I14" i="19" l="1"/>
  <c r="J13" i="19"/>
  <c r="J9" i="19"/>
  <c r="J14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<sst xmlns="http://schemas.openxmlformats.org/spreadsheetml/2006/main" count="2052" uniqueCount="125">
  <si>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</si>
  <si>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</si>
  <si>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</si>
  <si>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</si>
  <si>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</si>
  <si>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</si>
  <si>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</si>
  <si>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</si>
  <si>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</si>
  <si>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</si>
  <si>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</si>
  <si>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</si>
  <si>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</si>
  <si>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</si>
  <si>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</si>
  <si>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</si>
  <si>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</si>
  <si>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</si>
  <si>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</si>
  <si>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</si>
  <si>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</si>
  <si>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</si>
  <si>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</si>
  <si>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</si>
  <si>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</si>
  <si>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</si>
  <si>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</si>
  <si>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</si>
  <si>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</si>
  <si>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</si>
  <si>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</si>
  <si>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</si>
  <si>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</si>
  <si>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</si>
  <si>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</si>
  <si>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</si>
  <si>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</si>
  <si>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</si>
  <si>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</si>
  <si>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</si>
  <si>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</si>
  <si>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</si>
  <si>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</si>
  <si>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</si>
  <si>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</si>
  <si>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</si>
  <si>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</si>
  <si>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</si>
  <si>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</si>
  <si>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</si>
  <si>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</si>
  <si>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</si>
  <si>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</si>
  <si>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</si>
  <si>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</si>
  <si>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</si>
  <si>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</si>
  <si>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</si>
  <si>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</si>
  <si>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</si>
  <si>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</si>
  <si>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</si>
  <si>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</si>
  <si>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</si>
  <si>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</si>
  <si>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</si>
  <si>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</si>
  <si>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</si>
  <si>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</si>
  <si>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</si>
  <si>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</si>
  <si>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</si>
  <si>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</si>
  <si>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</si>
  <si>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</si>
  <si>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</si>
  <si>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</si>
  <si>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</si>
  <si>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</si>
  <si>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</si>
  <si>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</si>
  <si>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</si>
  <si>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</si>
  <si>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</si>
  <si>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</si>
  <si>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</si>
  <si>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</si>
  <si>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</si>
  <si>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</si>
  <si>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</si>
  <si>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</si>
  <si>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</si>
  <si>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</si>
  <si>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</si>
  <si>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t>Гаранция за участие (5%)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</si>
  <si>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</si>
  <si>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№1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</si>
  <si>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</si>
  <si>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t>Стъпка на наддаване (1%)</t>
  </si>
  <si>
    <t>ПРИЛОЖЕНИЕ №2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</si>
  <si>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</si>
  <si>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</si>
  <si>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</si>
  <si>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</si>
  <si>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</si>
  <si>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</si>
  <si>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</si>
  <si>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</si>
  <si>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към Договор №…... от …...........2025 г.</t>
  </si>
  <si>
    <t>Тримесечие на 2025 год. / прогнозно количество дървесина (пл.куб.м)</t>
  </si>
  <si>
    <t>ТП "ДГС Върбица"</t>
  </si>
  <si>
    <t>Мерна единица</t>
  </si>
  <si>
    <t>Начална единична цена без ДДС</t>
  </si>
  <si>
    <t>Обща стойност без ДДС</t>
  </si>
  <si>
    <t>лв.</t>
  </si>
  <si>
    <t>€</t>
  </si>
  <si>
    <t>7-19-25</t>
  </si>
  <si>
    <t>64 "б"</t>
  </si>
  <si>
    <t>избк</t>
  </si>
  <si>
    <t>ОБЩО ЗА ПОДОТДЕЛ 64 "б"</t>
  </si>
  <si>
    <t>64 "ж"</t>
  </si>
  <si>
    <t>ОБЩО ЗА ПОДОТДЕЛ 64 "ж"</t>
  </si>
  <si>
    <t>ОБЩО ЗА ОБЕКТ №7-19-25</t>
  </si>
  <si>
    <t>Договорена единична цена без ДДС</t>
  </si>
  <si>
    <t>за обект №7-19-25,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</si>
</sst>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14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11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right" vertical="center"/>
    </xf>
    <xf numFmtId="2" fontId="5" fillId="0" borderId="2" xfId="0" applyNumberFormat="1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right" vertical="center" wrapText="1"/>
    </xf>
    <xf numFmtId="2" fontId="3" fillId="4" borderId="2" xfId="1" applyNumberFormat="1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7" fillId="5" borderId="2" xfId="0" applyFont="1" applyFill="1" applyBorder="1" applyAlignment="1">
      <alignment horizontal="right" vertical="center"/>
    </xf>
    <xf numFmtId="2" fontId="7" fillId="5" borderId="2" xfId="0" applyNumberFormat="1" applyFont="1" applyFill="1" applyBorder="1" applyAlignment="1">
      <alignment horizontal="right" vertical="center"/>
    </xf>
    <xf numFmtId="2" fontId="10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10" xfId="1" applyFont="1" applyFill="1" applyBorder="1" applyAlignment="1">
      <alignment horizontal="left" vertical="center" wrapText="1"/>
    </xf>
    <xf numFmtId="0" fontId="3" fillId="4" borderId="4" xfId="1" applyFont="1" applyFill="1" applyBorder="1" applyAlignment="1">
      <alignment horizontal="left" vertical="center" wrapText="1"/>
    </xf>
    <xf numFmtId="0" fontId="7" fillId="5" borderId="10" xfId="0" applyFont="1" applyFill="1" applyBorder="1" applyAlignment="1">
      <alignment horizontal="left" vertical="center"/>
    </xf>
    <xf numFmtId="0" fontId="7" fillId="5" borderId="6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3" fillId="4" borderId="2" xfId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  <c r="I2" s="81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2"/>
      <c r="B4" s="76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77"/>
      <c r="B5" s="76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77"/>
      <c r="B6" s="76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77"/>
      <c r="B7" s="76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77"/>
      <c r="B8" s="76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77"/>
      <c r="B9" s="76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77"/>
      <c r="B10" s="76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77"/>
      <c r="B11" s="76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77"/>
      <c r="B12" s="76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77"/>
      <c r="B13" s="76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77"/>
      <c r="B14" s="76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77"/>
      <c r="B15" s="76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77"/>
      <c r="B16" s="76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77"/>
      <c r="B17" s="76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77"/>
      <c r="B18" s="76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77"/>
      <c r="B19" s="76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77"/>
      <c r="B20" s="76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77"/>
      <c r="B21" s="76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77"/>
      <c r="B22" s="76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77"/>
      <c r="B23" s="76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77"/>
      <c r="B24" s="76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77"/>
      <c r="B25" s="76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77"/>
      <c r="B26" s="76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77"/>
      <c r="B27" s="76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77"/>
      <c r="B28" s="76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77"/>
      <c r="B29" s="78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77"/>
      <c r="B30" s="79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77"/>
      <c r="B31" s="79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77"/>
      <c r="B32" s="79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77"/>
      <c r="B33" s="79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77"/>
      <c r="B34" s="79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77"/>
      <c r="B35" s="79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77"/>
      <c r="B36" s="79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77"/>
      <c r="B37" s="79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77"/>
      <c r="B38" s="79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77"/>
      <c r="B39" s="79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77"/>
      <c r="B40" s="79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77"/>
      <c r="B41" s="79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77"/>
      <c r="B42" s="79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77"/>
      <c r="B43" s="79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77"/>
      <c r="B44" s="79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77"/>
      <c r="B45" s="79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77"/>
      <c r="B46" s="79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77"/>
      <c r="B47" s="79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77"/>
      <c r="B48" s="80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5"/>
      <c r="B49" s="78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5"/>
      <c r="B50" s="79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5"/>
      <c r="B51" s="79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5"/>
      <c r="B52" s="79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5"/>
      <c r="B53" s="79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5"/>
      <c r="B54" s="79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5"/>
      <c r="B55" s="79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5"/>
      <c r="B56" s="79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5"/>
      <c r="B57" s="79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5"/>
      <c r="B58" s="79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5"/>
      <c r="B59" s="79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5"/>
      <c r="B60" s="79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5"/>
      <c r="B61" s="79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5"/>
      <c r="B62" s="79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5"/>
      <c r="B63" s="79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5"/>
      <c r="B64" s="79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5"/>
      <c r="B65" s="80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5"/>
      <c r="B66" s="78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5"/>
      <c r="B67" s="79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5"/>
      <c r="B68" s="79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5"/>
      <c r="B69" s="79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5"/>
      <c r="B70" s="79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5"/>
      <c r="B71" s="79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5"/>
      <c r="B72" s="79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5"/>
      <c r="B73" s="79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5"/>
      <c r="B74" s="79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5"/>
      <c r="B75" s="79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5"/>
      <c r="B76" s="79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5"/>
      <c r="B77" s="79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5"/>
      <c r="B78" s="79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5"/>
      <c r="B79" s="79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5"/>
      <c r="B80" s="79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5"/>
      <c r="B81" s="79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5"/>
      <c r="B82" s="79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5"/>
      <c r="B83" s="79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5"/>
      <c r="B84" s="79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5"/>
      <c r="B85" s="79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5"/>
      <c r="B86" s="80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77"/>
      <c r="B87" s="76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77"/>
      <c r="B88" s="76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77"/>
      <c r="B89" s="76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77"/>
      <c r="B90" s="76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77"/>
      <c r="B91" s="76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77"/>
      <c r="B92" s="76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77"/>
      <c r="B93" s="76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77"/>
      <c r="B94" s="76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77"/>
      <c r="B95" s="76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77"/>
      <c r="B96" s="76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77"/>
      <c r="B97" s="78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77"/>
      <c r="B98" s="79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77"/>
      <c r="B99" s="79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77"/>
      <c r="B100" s="79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77"/>
      <c r="B101" s="79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77"/>
      <c r="B102" s="79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77"/>
      <c r="B103" s="79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77"/>
      <c r="B104" s="79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77"/>
      <c r="B105" s="79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77"/>
      <c r="B106" s="79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77"/>
      <c r="B107" s="80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5"/>
      <c r="B108" s="76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5"/>
      <c r="B109" s="76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5"/>
      <c r="B110" s="76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5"/>
      <c r="B111" s="76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5"/>
      <c r="B112" s="76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5"/>
      <c r="B113" s="76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5"/>
      <c r="B114" s="76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5"/>
      <c r="B115" s="76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5"/>
      <c r="B116" s="76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5"/>
      <c r="B117" s="76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5"/>
      <c r="B118" s="76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5"/>
      <c r="B119" s="76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5"/>
      <c r="B120" s="76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5"/>
      <c r="B121" s="76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5"/>
      <c r="B122" s="76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5"/>
      <c r="B123" s="76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5"/>
      <c r="B124" s="76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5"/>
      <c r="B125" s="76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5"/>
      <c r="B126" s="76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5"/>
      <c r="B127" s="76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5"/>
      <c r="B128" s="76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5"/>
      <c r="B129" s="76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5"/>
      <c r="B130" s="76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5"/>
      <c r="B131" s="76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5"/>
      <c r="B132" s="76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5"/>
      <c r="B133" s="76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5"/>
      <c r="B134" s="76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5"/>
      <c r="B135" s="76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5"/>
      <c r="B136" s="76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5"/>
      <c r="B137" s="76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5"/>
      <c r="B138" s="76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5"/>
      <c r="B139" s="76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5"/>
      <c r="B140" s="76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5"/>
      <c r="B141" s="76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5"/>
      <c r="B142" s="76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5"/>
      <c r="B143" s="76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5"/>
      <c r="B144" s="76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5"/>
      <c r="B145" s="76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5"/>
      <c r="B146" s="76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5"/>
      <c r="B147" s="76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5"/>
      <c r="B148" s="76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5"/>
      <c r="B149" s="76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5"/>
      <c r="B150" s="76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5"/>
      <c r="B151" s="76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5"/>
      <c r="B152" s="76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5"/>
      <c r="B153" s="76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5"/>
      <c r="B154" s="76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5"/>
      <c r="B155" s="76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5"/>
      <c r="B156" s="76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5"/>
      <c r="B157" s="76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5"/>
      <c r="B158" s="76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5"/>
      <c r="B159" s="76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5"/>
      <c r="B160" s="76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5"/>
      <c r="B161" s="76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5"/>
      <c r="B162" s="76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5"/>
      <c r="B163" s="76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5"/>
      <c r="B164" s="76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5"/>
      <c r="B165" s="76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5"/>
      <c r="B166" s="76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5"/>
      <c r="B167" s="76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5"/>
      <c r="B168" s="76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5"/>
      <c r="B169" s="76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5"/>
      <c r="B170" s="76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5"/>
      <c r="B171" s="76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5"/>
      <c r="B172" s="76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5"/>
      <c r="B173" s="76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5"/>
      <c r="B174" s="76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5"/>
      <c r="B175" s="76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5"/>
      <c r="B176" s="76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5"/>
      <c r="B177" s="76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5"/>
      <c r="B178" s="76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5"/>
      <c r="B179" s="76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5"/>
      <c r="B180" s="76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5"/>
      <c r="B181" s="76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5"/>
      <c r="B182" s="76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5"/>
      <c r="B183" s="76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5"/>
      <c r="B184" s="76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5"/>
      <c r="B185" s="76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5"/>
      <c r="B186" s="76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5"/>
      <c r="B187" s="76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5"/>
      <c r="B188" s="76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5"/>
      <c r="B189" s="76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5"/>
      <c r="B190" s="76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5"/>
      <c r="B191" s="76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5"/>
      <c r="B192" s="76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5"/>
      <c r="B193" s="76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5"/>
      <c r="B194" s="76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5"/>
      <c r="B195" s="76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5"/>
      <c r="B196" s="76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5"/>
      <c r="B197" s="76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5"/>
      <c r="B198" s="76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5"/>
      <c r="B199" s="76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5"/>
      <c r="B200" s="76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5"/>
      <c r="B201" s="76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5"/>
      <c r="B202" s="76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5"/>
      <c r="B203" s="76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5"/>
      <c r="B204" s="76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5"/>
      <c r="B205" s="76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5"/>
      <c r="B206" s="76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5"/>
      <c r="B207" s="76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5"/>
      <c r="B208" s="76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5"/>
      <c r="B209" s="76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5"/>
      <c r="B210" s="76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5"/>
      <c r="B211" s="76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5"/>
      <c r="B212" s="76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5"/>
      <c r="B213" s="76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5"/>
      <c r="B214" s="76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5"/>
      <c r="B215" s="76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5"/>
      <c r="B216" s="76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5"/>
      <c r="B217" s="76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5"/>
      <c r="B218" s="76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5"/>
      <c r="B219" s="76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5"/>
      <c r="B220" s="76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5"/>
      <c r="B221" s="76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5"/>
      <c r="B222" s="76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5"/>
      <c r="B223" s="76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5"/>
      <c r="B224" s="76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5"/>
      <c r="B225" s="76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5"/>
      <c r="B226" s="76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5"/>
      <c r="B227" s="76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5"/>
      <c r="B228" s="76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5"/>
      <c r="B229" s="76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5"/>
      <c r="B230" s="76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5"/>
      <c r="B231" s="76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5"/>
      <c r="B232" s="76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5"/>
      <c r="B233" s="76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5"/>
      <c r="B234" s="76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5"/>
      <c r="B235" s="76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5"/>
      <c r="B236" s="76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5"/>
      <c r="B237" s="76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5"/>
      <c r="B238" s="76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5"/>
      <c r="B239" s="76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5"/>
      <c r="B240" s="76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5"/>
      <c r="B241" s="76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5"/>
      <c r="B242" s="76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5"/>
      <c r="B243" s="76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5"/>
      <c r="B244" s="76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5"/>
      <c r="B245" s="76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5"/>
      <c r="B246" s="76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5"/>
      <c r="B247" s="76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5"/>
      <c r="B248" s="76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5"/>
      <c r="B249" s="76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5"/>
      <c r="B250" s="76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5"/>
      <c r="B251" s="76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5"/>
      <c r="B252" s="76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5"/>
      <c r="B253" s="76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5"/>
      <c r="B254" s="76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5"/>
      <c r="B255" s="76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5"/>
      <c r="B256" s="76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5"/>
      <c r="B257" s="76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5"/>
      <c r="B258" s="76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5"/>
      <c r="B259" s="76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5"/>
      <c r="B260" s="76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5"/>
      <c r="B261" s="76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5"/>
      <c r="B262" s="76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5"/>
      <c r="B263" s="76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5"/>
      <c r="B264" s="76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5"/>
      <c r="B265" s="76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5"/>
      <c r="B266" s="76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5"/>
      <c r="B267" s="76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5"/>
      <c r="B268" s="76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5"/>
      <c r="B269" s="76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5"/>
      <c r="B270" s="76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5"/>
      <c r="B271" s="76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5"/>
      <c r="B272" s="76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5"/>
      <c r="B273" s="76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5"/>
      <c r="B274" s="76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5"/>
      <c r="B275" s="76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5"/>
      <c r="B276" s="76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5"/>
      <c r="B277" s="76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5"/>
      <c r="B278" s="76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5"/>
      <c r="B279" s="76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5"/>
      <c r="B280" s="76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5"/>
      <c r="B281" s="76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5"/>
      <c r="B282" s="76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5"/>
      <c r="B283" s="76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5"/>
      <c r="B284" s="76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5"/>
      <c r="B285" s="76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5"/>
      <c r="B286" s="76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5"/>
      <c r="B287" s="76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5"/>
      <c r="B288" s="76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5"/>
      <c r="B289" s="76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5"/>
      <c r="B290" s="76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5"/>
      <c r="B291" s="76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5"/>
      <c r="B292" s="76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5"/>
      <c r="B293" s="76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5"/>
      <c r="B294" s="76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5"/>
      <c r="B295" s="76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5"/>
      <c r="B296" s="76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5"/>
      <c r="B297" s="76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5"/>
      <c r="B298" s="76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5"/>
      <c r="B299" s="76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5"/>
      <c r="B300" s="76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5"/>
      <c r="B301" s="76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5"/>
      <c r="B302" s="76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5"/>
      <c r="B303" s="76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5"/>
      <c r="B304" s="76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5"/>
      <c r="B305" s="76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5"/>
      <c r="B306" s="76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5"/>
      <c r="B307" s="76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5"/>
      <c r="B308" s="76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5"/>
      <c r="B309" s="76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5"/>
      <c r="B310" s="76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5"/>
      <c r="B311" s="76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5"/>
      <c r="B312" s="76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5"/>
      <c r="B313" s="76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5"/>
      <c r="B314" s="76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5"/>
      <c r="B315" s="76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5"/>
      <c r="B316" s="76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5"/>
      <c r="B317" s="76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5"/>
      <c r="B318" s="76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5"/>
      <c r="B319" s="76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5"/>
      <c r="B320" s="76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5"/>
      <c r="B321" s="76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5"/>
      <c r="B322" s="76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5"/>
      <c r="B323" s="76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5"/>
      <c r="B324" s="76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5"/>
      <c r="B325" s="76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5"/>
      <c r="B326" s="76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5"/>
      <c r="B327" s="76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5"/>
      <c r="B328" s="76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5"/>
      <c r="B329" s="76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5"/>
      <c r="B330" s="76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5"/>
      <c r="B331" s="76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5"/>
      <c r="B332" s="76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5"/>
      <c r="B333" s="76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5"/>
      <c r="B334" s="76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5"/>
      <c r="B335" s="76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5"/>
      <c r="B336" s="76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5"/>
      <c r="B337" s="76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5"/>
      <c r="B338" s="76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5"/>
      <c r="B339" s="76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5"/>
      <c r="B340" s="76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5"/>
      <c r="B341" s="76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5"/>
      <c r="B342" s="76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5"/>
      <c r="B343" s="76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5"/>
      <c r="B344" s="76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5"/>
      <c r="B345" s="76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5"/>
      <c r="B346" s="76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5"/>
      <c r="B347" s="76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5"/>
      <c r="B348" s="76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5"/>
      <c r="B349" s="76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5"/>
      <c r="B350" s="76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5"/>
      <c r="B351" s="76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5"/>
      <c r="B352" s="76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5"/>
      <c r="B353" s="76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5"/>
      <c r="B354" s="76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5"/>
      <c r="B355" s="76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5"/>
      <c r="B356" s="76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5"/>
      <c r="B357" s="76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5"/>
      <c r="B358" s="76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5"/>
      <c r="B359" s="76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5"/>
      <c r="B360" s="76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5"/>
      <c r="B361" s="76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5"/>
      <c r="B362" s="76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5"/>
      <c r="B363" s="76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5"/>
      <c r="B364" s="76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5"/>
      <c r="B365" s="76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5"/>
      <c r="B366" s="76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5"/>
      <c r="B367" s="76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5"/>
      <c r="B368" s="76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5"/>
      <c r="B369" s="76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5"/>
      <c r="B370" s="76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5"/>
      <c r="B371" s="76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5"/>
      <c r="B372" s="76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5"/>
      <c r="B373" s="76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5"/>
      <c r="B374" s="76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5"/>
      <c r="B375" s="76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5"/>
      <c r="B376" s="76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5"/>
      <c r="B377" s="76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5"/>
      <c r="B378" s="76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5"/>
      <c r="B379" s="76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5"/>
      <c r="B380" s="76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5"/>
      <c r="B381" s="76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5"/>
      <c r="B382" s="76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5"/>
      <c r="B383" s="76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5"/>
      <c r="B384" s="76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5"/>
      <c r="B385" s="76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2"/>
      <c r="B4" s="88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77"/>
      <c r="B5" s="88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77"/>
      <c r="B6" s="88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77"/>
      <c r="B7" s="88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77"/>
      <c r="B8" s="88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77"/>
      <c r="B9" s="88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77"/>
      <c r="B10" s="88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77"/>
      <c r="B11" s="88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77"/>
      <c r="B12" s="88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77"/>
      <c r="B13" s="88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77"/>
      <c r="B14" s="88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77"/>
      <c r="B15" s="88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77"/>
      <c r="B16" s="88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77"/>
      <c r="B17" s="88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77"/>
      <c r="B18" s="88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77"/>
      <c r="B19" s="88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77"/>
      <c r="B20" s="88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77"/>
      <c r="B21" s="76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77"/>
      <c r="B22" s="76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77"/>
      <c r="B23" s="76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77"/>
      <c r="B24" s="76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77"/>
      <c r="B25" s="76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77"/>
      <c r="B26" s="76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77"/>
      <c r="B27" s="76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77"/>
      <c r="B28" s="76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77"/>
      <c r="B29" s="76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77"/>
      <c r="B30" s="76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77"/>
      <c r="B31" s="76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77"/>
      <c r="B32" s="76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77"/>
      <c r="B33" s="78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77"/>
      <c r="B34" s="79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77"/>
      <c r="B35" s="79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77"/>
      <c r="B36" s="79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77"/>
      <c r="B37" s="79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77"/>
      <c r="B38" s="79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77"/>
      <c r="B39" s="79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77"/>
      <c r="B40" s="79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77"/>
      <c r="B41" s="79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77"/>
      <c r="B42" s="79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77"/>
      <c r="B43" s="79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77"/>
      <c r="B44" s="79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77"/>
      <c r="B45" s="79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77"/>
      <c r="B46" s="80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5"/>
      <c r="B47" s="78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5"/>
      <c r="B48" s="79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5"/>
      <c r="B49" s="79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5"/>
      <c r="B50" s="79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5"/>
      <c r="B51" s="79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5"/>
      <c r="B52" s="79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5"/>
      <c r="B53" s="79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5"/>
      <c r="B54" s="79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5"/>
      <c r="B55" s="79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5"/>
      <c r="B56" s="79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5"/>
      <c r="B57" s="79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5"/>
      <c r="B58" s="79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5"/>
      <c r="B59" s="79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5"/>
      <c r="B60" s="79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5"/>
      <c r="B61" s="79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5"/>
      <c r="B62" s="79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5"/>
      <c r="B63" s="79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5"/>
      <c r="B64" s="80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5"/>
      <c r="B65" s="78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5"/>
      <c r="B66" s="79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5"/>
      <c r="B67" s="79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5"/>
      <c r="B68" s="79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5"/>
      <c r="B69" s="79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5"/>
      <c r="B70" s="79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5"/>
      <c r="B71" s="79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5"/>
      <c r="B72" s="79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5"/>
      <c r="B73" s="79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5"/>
      <c r="B74" s="79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5"/>
      <c r="B75" s="79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5"/>
      <c r="B76" s="79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5"/>
      <c r="B77" s="79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5"/>
      <c r="B78" s="79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5"/>
      <c r="B79" s="79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5"/>
      <c r="B80" s="79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5"/>
      <c r="B81" s="79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5"/>
      <c r="B82" s="79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5"/>
      <c r="B83" s="79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5"/>
      <c r="B84" s="79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5"/>
      <c r="B85" s="79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5"/>
      <c r="B86" s="79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5"/>
      <c r="B87" s="79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5"/>
      <c r="B88" s="79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5"/>
      <c r="B89" s="79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5"/>
      <c r="B90" s="79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5"/>
      <c r="B91" s="79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5"/>
      <c r="B92" s="79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5"/>
      <c r="B93" s="79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5"/>
      <c r="B94" s="79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5"/>
      <c r="B95" s="79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5"/>
      <c r="B96" s="80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77"/>
      <c r="B97" s="76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77"/>
      <c r="B98" s="76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77"/>
      <c r="B99" s="76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77"/>
      <c r="B100" s="76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77"/>
      <c r="B101" s="76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77"/>
      <c r="B102" s="76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77"/>
      <c r="B103" s="76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77"/>
      <c r="B104" s="76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77"/>
      <c r="B105" s="76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77"/>
      <c r="B106" s="76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77"/>
      <c r="B107" s="76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77"/>
      <c r="B108" s="76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77"/>
      <c r="B109" s="76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77"/>
      <c r="B110" s="76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77"/>
      <c r="B111" s="76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77"/>
      <c r="B112" s="78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77"/>
      <c r="B113" s="79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77"/>
      <c r="B114" s="79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77"/>
      <c r="B115" s="79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77"/>
      <c r="B116" s="79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77"/>
      <c r="B117" s="79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77"/>
      <c r="B118" s="79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77"/>
      <c r="B119" s="79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77"/>
      <c r="B120" s="79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77"/>
      <c r="B121" s="79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77"/>
      <c r="B122" s="79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77"/>
      <c r="B123" s="79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77"/>
      <c r="B124" s="79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77"/>
      <c r="B125" s="79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77"/>
      <c r="B126" s="79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77"/>
      <c r="B127" s="79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77"/>
      <c r="B128" s="79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77"/>
      <c r="B129" s="79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77"/>
      <c r="B130" s="79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77"/>
      <c r="B131" s="80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2"/>
      <c r="B132" s="76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77"/>
      <c r="B133" s="76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77"/>
      <c r="B134" s="76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77"/>
      <c r="B135" s="76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77"/>
      <c r="B136" s="76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77"/>
      <c r="B137" s="76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77"/>
      <c r="B138" s="76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77"/>
      <c r="B139" s="76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77"/>
      <c r="B140" s="76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77"/>
      <c r="B141" s="76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77"/>
      <c r="B142" s="76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77"/>
      <c r="B143" s="76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77"/>
      <c r="B144" s="76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77"/>
      <c r="B145" s="76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77"/>
      <c r="B146" s="76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77"/>
      <c r="B147" s="76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77"/>
      <c r="B148" s="76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77"/>
      <c r="B149" s="76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77"/>
      <c r="B150" s="76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2"/>
      <c r="B151" s="76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77"/>
      <c r="B152" s="76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77"/>
      <c r="B153" s="76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77"/>
      <c r="B154" s="76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77"/>
      <c r="B155" s="76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2"/>
      <c r="B156" s="76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77"/>
      <c r="B157" s="76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77"/>
      <c r="B158" s="76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77"/>
      <c r="B159" s="76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77"/>
      <c r="B160" s="76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77"/>
      <c r="B161" s="76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77"/>
      <c r="B162" s="76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77"/>
      <c r="B163" s="76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77"/>
      <c r="B164" s="76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77"/>
      <c r="B165" s="76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77"/>
      <c r="B166" s="76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77"/>
      <c r="B167" s="76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77"/>
      <c r="B168" s="76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77"/>
      <c r="B169" s="76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77"/>
      <c r="B170" s="76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77"/>
      <c r="B171" s="76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2"/>
      <c r="B172" s="88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77"/>
      <c r="B173" s="88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77"/>
      <c r="B174" s="88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77"/>
      <c r="B175" s="88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77"/>
      <c r="B176" s="88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77"/>
      <c r="B177" s="88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77"/>
      <c r="B178" s="88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77"/>
      <c r="B179" s="88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77"/>
      <c r="B180" s="88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77"/>
      <c r="B181" s="88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77"/>
      <c r="B182" s="88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77"/>
      <c r="B183" s="88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77"/>
      <c r="B184" s="88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2"/>
      <c r="B185" s="76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77"/>
      <c r="B186" s="76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77"/>
      <c r="B187" s="76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77"/>
      <c r="B188" s="76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77"/>
      <c r="B189" s="76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77"/>
      <c r="B190" s="76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77"/>
      <c r="B191" s="76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77"/>
      <c r="B192" s="76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2"/>
      <c r="B193" s="78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77"/>
      <c r="B194" s="79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77"/>
      <c r="B195" s="79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77"/>
      <c r="B196" s="79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77"/>
      <c r="B197" s="79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77"/>
      <c r="B198" s="79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77"/>
      <c r="B199" s="79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77"/>
      <c r="B200" s="79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77"/>
      <c r="B201" s="79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77"/>
      <c r="B202" s="79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77"/>
      <c r="B203" s="79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7"/>
      <c r="B204" s="80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2"/>
      <c r="B205" s="85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77"/>
      <c r="B206" s="86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77"/>
      <c r="B207" s="86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77"/>
      <c r="B208" s="86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77"/>
      <c r="B209" s="86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77"/>
      <c r="B210" s="86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77"/>
      <c r="B211" s="86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77"/>
      <c r="B212" s="86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77"/>
      <c r="B213" s="86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77"/>
      <c r="B214" s="86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77"/>
      <c r="B215" s="86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77"/>
      <c r="B216" s="86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77"/>
      <c r="B217" s="86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77"/>
      <c r="B218" s="86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77"/>
      <c r="B219" s="86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77"/>
      <c r="B220" s="86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77"/>
      <c r="B221" s="86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77"/>
      <c r="B222" s="86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2"/>
      <c r="B223" s="78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77"/>
      <c r="B224" s="79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77"/>
      <c r="B225" s="79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77"/>
      <c r="B226" s="79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77"/>
      <c r="B227" s="79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77"/>
      <c r="B228" s="79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77"/>
      <c r="B229" s="79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77"/>
      <c r="B230" s="79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77"/>
      <c r="B231" s="79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77"/>
      <c r="B232" s="79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77"/>
      <c r="B233" s="79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77"/>
      <c r="B234" s="79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77"/>
      <c r="B235" s="79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77"/>
      <c r="B236" s="79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77"/>
      <c r="B237" s="78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77"/>
      <c r="B238" s="79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77"/>
      <c r="B239" s="79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77"/>
      <c r="B240" s="79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77"/>
      <c r="B241" s="79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77"/>
      <c r="B242" s="79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77"/>
      <c r="B243" s="79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77"/>
      <c r="B244" s="79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77"/>
      <c r="B245" s="79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77"/>
      <c r="B246" s="79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77"/>
      <c r="B247" s="79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77"/>
      <c r="B248" s="79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77"/>
      <c r="B249" s="79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77"/>
      <c r="B250" s="79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77"/>
      <c r="B251" s="79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77"/>
      <c r="B252" s="79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77"/>
      <c r="B253" s="79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77"/>
      <c r="B254" s="79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77"/>
      <c r="B255" s="79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77"/>
      <c r="B256" s="79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77"/>
      <c r="B257" s="79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77"/>
      <c r="B258" s="79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77"/>
      <c r="B259" s="79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77"/>
      <c r="B260" s="79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77"/>
      <c r="B261" s="79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77"/>
      <c r="B262" s="79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77"/>
      <c r="B263" s="79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77"/>
      <c r="B264" s="79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7"/>
      <c r="B265" s="80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2"/>
      <c r="B267" s="78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77"/>
      <c r="B268" s="79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77"/>
      <c r="B269" s="79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77"/>
      <c r="B270" s="79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77"/>
      <c r="B271" s="79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77"/>
      <c r="B272" s="79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77"/>
      <c r="B273" s="79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77"/>
      <c r="B274" s="79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77"/>
      <c r="B275" s="79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77"/>
      <c r="B276" s="79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77"/>
      <c r="B277" s="79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77"/>
      <c r="B278" s="79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77"/>
      <c r="B279" s="78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77"/>
      <c r="B280" s="79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77"/>
      <c r="B281" s="79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77"/>
      <c r="B282" s="79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77"/>
      <c r="B283" s="79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77"/>
      <c r="B284" s="79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77"/>
      <c r="B285" s="79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77"/>
      <c r="B286" s="79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77"/>
      <c r="B287" s="79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77"/>
      <c r="B288" s="79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77"/>
      <c r="B289" s="79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77"/>
      <c r="B290" s="79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77"/>
      <c r="B291" s="79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77"/>
      <c r="B292" s="79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77"/>
      <c r="B293" s="79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77"/>
      <c r="B294" s="79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77"/>
      <c r="B295" s="79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77"/>
      <c r="B296" s="79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77"/>
      <c r="B297" s="79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77"/>
      <c r="B298" s="79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2"/>
      <c r="B300" s="78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77"/>
      <c r="B301" s="79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77"/>
      <c r="B302" s="79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77"/>
      <c r="B303" s="79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77"/>
      <c r="B304" s="79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77"/>
      <c r="B305" s="79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77"/>
      <c r="B306" s="79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77"/>
      <c r="B307" s="79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77"/>
      <c r="B308" s="79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77"/>
      <c r="B309" s="79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77"/>
      <c r="B310" s="79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77"/>
      <c r="B311" s="79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77"/>
      <c r="B312" s="79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77"/>
      <c r="B313" s="79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77"/>
      <c r="B314" s="79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77"/>
      <c r="B315" s="79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77"/>
      <c r="B316" s="79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77"/>
      <c r="B317" s="79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77"/>
      <c r="B318" s="78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77"/>
      <c r="B319" s="79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77"/>
      <c r="B320" s="79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77"/>
      <c r="B321" s="79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77"/>
      <c r="B322" s="79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77"/>
      <c r="B323" s="79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77"/>
      <c r="B324" s="79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77"/>
      <c r="B325" s="79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77"/>
      <c r="B326" s="79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77"/>
      <c r="B327" s="79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77"/>
      <c r="B328" s="79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77"/>
      <c r="B329" s="79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77"/>
      <c r="B330" s="79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77"/>
      <c r="B331" s="79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77"/>
      <c r="B332" s="79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77"/>
      <c r="B333" s="79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77"/>
      <c r="B334" s="79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77"/>
      <c r="B336" s="78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77"/>
      <c r="B337" s="79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77"/>
      <c r="B338" s="79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77"/>
      <c r="B339" s="79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77"/>
      <c r="B340" s="79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77"/>
      <c r="B341" s="79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77"/>
      <c r="B342" s="79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77"/>
      <c r="B343" s="79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77"/>
      <c r="B344" s="79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77"/>
      <c r="B345" s="79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77"/>
      <c r="B346" s="79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77"/>
      <c r="B347" s="79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77"/>
      <c r="B348" s="79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77"/>
      <c r="B349" s="79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77"/>
      <c r="B350" s="79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77"/>
      <c r="B351" s="79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77"/>
      <c r="B352" s="79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77"/>
      <c r="B353" s="79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77"/>
      <c r="B354" s="79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2"/>
      <c r="B356" s="78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77"/>
      <c r="B357" s="79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77"/>
      <c r="B358" s="79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77"/>
      <c r="B359" s="79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77"/>
      <c r="B360" s="79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77"/>
      <c r="B361" s="79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77"/>
      <c r="B362" s="79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77"/>
      <c r="B363" s="79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77"/>
      <c r="B364" s="79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77"/>
      <c r="B365" s="78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77"/>
      <c r="B366" s="79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77"/>
      <c r="B367" s="79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77"/>
      <c r="B368" s="79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77"/>
      <c r="B369" s="79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77"/>
      <c r="B370" s="79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77"/>
      <c r="B371" s="79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77"/>
      <c r="B372" s="79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77"/>
      <c r="B373" s="79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77"/>
      <c r="B374" s="79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77"/>
      <c r="B375" s="79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77"/>
      <c r="B376" s="79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9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0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2"/>
      <c r="B380" s="85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77"/>
      <c r="B381" s="86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77"/>
      <c r="B382" s="86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77"/>
      <c r="B383" s="86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77"/>
      <c r="B384" s="86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77"/>
      <c r="B385" s="86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77"/>
      <c r="B386" s="86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77"/>
      <c r="B387" s="86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77"/>
      <c r="B388" s="86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77"/>
      <c r="B389" s="86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77"/>
      <c r="B390" s="78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77"/>
      <c r="B391" s="79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77"/>
      <c r="B392" s="79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77"/>
      <c r="B393" s="79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77"/>
      <c r="B394" s="79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77"/>
      <c r="B395" s="79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77"/>
      <c r="B396" s="79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5"/>
      <c r="B398" s="83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5"/>
      <c r="B399" s="84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5"/>
      <c r="B400" s="84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5"/>
      <c r="B401" s="84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5"/>
      <c r="B402" s="84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5"/>
      <c r="B403" s="84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5"/>
      <c r="B404" s="84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5"/>
      <c r="B405" s="84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5"/>
      <c r="B406" s="84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5"/>
      <c r="B407" s="84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5"/>
      <c r="B408" s="78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5"/>
      <c r="B409" s="79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5"/>
      <c r="B410" s="79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5"/>
      <c r="B411" s="79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5"/>
      <c r="B412" s="79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5"/>
      <c r="B413" s="79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5"/>
      <c r="B414" s="79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5"/>
      <c r="B415" s="79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5"/>
      <c r="B416" s="79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5"/>
      <c r="B417" s="80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5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44"/>
  <sheetViews>
    <sheetView zoomScaleNormal="100" workbookViewId="0">
      <selection activeCell="N14" sqref="N14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4" width="9.7109375" style="60" customWidth="1"/>
    <col min="15" max="15" width="9.140625" style="60"/>
    <col min="16" max="16" width="10.140625" style="60" bestFit="1" customWidth="1"/>
    <col min="17" max="16384" width="9.140625" style="60"/>
  </cols>
  <sheetData>
    <row r="3" spans="1:14" ht="18" customHeight="1" x14ac:dyDescent="0.25">
      <c r="A3" s="98" t="s">
        <v>96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</row>
    <row r="4" spans="1:14" ht="90" customHeight="1" x14ac:dyDescent="0.25">
      <c r="A4" s="99" t="s">
        <v>1</v>
      </c>
      <c r="B4" s="85" t="s">
        <v>2</v>
      </c>
      <c r="C4" s="85" t="s">
        <v>3</v>
      </c>
      <c r="D4" s="102" t="s">
        <v>4</v>
      </c>
      <c r="E4" s="85" t="s">
        <v>111</v>
      </c>
      <c r="F4" s="85" t="s">
        <v>97</v>
      </c>
      <c r="G4" s="104" t="s">
        <v>112</v>
      </c>
      <c r="H4" s="104"/>
      <c r="I4" s="104" t="s">
        <v>113</v>
      </c>
      <c r="J4" s="104"/>
      <c r="K4" s="104" t="s">
        <v>94</v>
      </c>
      <c r="L4" s="104"/>
      <c r="M4" s="104" t="s">
        <v>98</v>
      </c>
      <c r="N4" s="104"/>
    </row>
    <row r="5" spans="1:14" ht="15.75" x14ac:dyDescent="0.25">
      <c r="A5" s="100"/>
      <c r="B5" s="101"/>
      <c r="C5" s="101"/>
      <c r="D5" s="103"/>
      <c r="E5" s="101"/>
      <c r="F5" s="101"/>
      <c r="G5" s="61" t="s">
        <v>114</v>
      </c>
      <c r="H5" s="61" t="s">
        <v>115</v>
      </c>
      <c r="I5" s="61" t="s">
        <v>114</v>
      </c>
      <c r="J5" s="61" t="s">
        <v>115</v>
      </c>
      <c r="K5" s="61" t="s">
        <v>114</v>
      </c>
      <c r="L5" s="61" t="s">
        <v>115</v>
      </c>
      <c r="M5" s="61" t="s">
        <v>114</v>
      </c>
      <c r="N5" s="61" t="s">
        <v>115</v>
      </c>
    </row>
    <row r="6" spans="1:14" ht="18" customHeight="1" x14ac:dyDescent="0.25">
      <c r="A6" s="89" t="s">
        <v>116</v>
      </c>
      <c r="B6" s="62" t="s">
        <v>117</v>
      </c>
      <c r="C6" s="3" t="s">
        <v>118</v>
      </c>
      <c r="D6" s="4" t="s">
        <v>43</v>
      </c>
      <c r="E6" s="61" t="s">
        <v>95</v>
      </c>
      <c r="F6" s="63">
        <v>29</v>
      </c>
      <c r="G6" s="64">
        <v>160</v>
      </c>
      <c r="H6" s="64">
        <f>G6/1.95583</f>
        <v>81.806700991394962</v>
      </c>
      <c r="I6" s="64">
        <f>F6*G6</f>
        <v>4640</v>
      </c>
      <c r="J6" s="64">
        <f>F6*H6</f>
        <v>2372.394328750454</v>
      </c>
      <c r="K6" s="90"/>
      <c r="L6" s="90"/>
      <c r="M6" s="90"/>
      <c r="N6" s="90"/>
    </row>
    <row r="7" spans="1:14" ht="18" customHeight="1" x14ac:dyDescent="0.25">
      <c r="A7" s="89"/>
      <c r="B7" s="65"/>
      <c r="C7" s="3" t="s">
        <v>118</v>
      </c>
      <c r="D7" s="4" t="s">
        <v>27</v>
      </c>
      <c r="E7" s="61" t="s">
        <v>95</v>
      </c>
      <c r="F7" s="63">
        <v>149</v>
      </c>
      <c r="G7" s="64">
        <v>150</v>
      </c>
      <c r="H7" s="64">
        <f>G7/1.95583</f>
        <v>76.693782179432773</v>
      </c>
      <c r="I7" s="64">
        <f t="shared" ref="I7:I8" si="0">F7*G7</f>
        <v>22350</v>
      </c>
      <c r="J7" s="64">
        <f t="shared" ref="J7:J8" si="1">F7*H7</f>
        <v>11427.373544735483</v>
      </c>
      <c r="K7" s="91"/>
      <c r="L7" s="91"/>
      <c r="M7" s="91"/>
      <c r="N7" s="91"/>
    </row>
    <row r="8" spans="1:14" ht="18" customHeight="1" x14ac:dyDescent="0.25">
      <c r="A8" s="89"/>
      <c r="B8" s="65"/>
      <c r="C8" s="3" t="s">
        <v>118</v>
      </c>
      <c r="D8" s="4" t="s">
        <v>29</v>
      </c>
      <c r="E8" s="61" t="s">
        <v>95</v>
      </c>
      <c r="F8" s="63">
        <v>5</v>
      </c>
      <c r="G8" s="64">
        <v>120</v>
      </c>
      <c r="H8" s="64">
        <f>G8/1.95583</f>
        <v>61.355025743546221</v>
      </c>
      <c r="I8" s="64">
        <f t="shared" si="0"/>
        <v>600</v>
      </c>
      <c r="J8" s="64">
        <f t="shared" si="1"/>
        <v>306.77512871773109</v>
      </c>
      <c r="K8" s="91"/>
      <c r="L8" s="91"/>
      <c r="M8" s="91"/>
      <c r="N8" s="91"/>
    </row>
    <row r="9" spans="1:14" ht="18" customHeight="1" x14ac:dyDescent="0.25">
      <c r="A9" s="89"/>
      <c r="B9" s="66"/>
      <c r="C9" s="92" t="s">
        <v>119</v>
      </c>
      <c r="D9" s="93"/>
      <c r="E9" s="67"/>
      <c r="F9" s="68">
        <f>SUM(F6:F8)</f>
        <v>183</v>
      </c>
      <c r="G9" s="68"/>
      <c r="H9" s="68"/>
      <c r="I9" s="69">
        <f>SUM(I6:I8)</f>
        <v>27590</v>
      </c>
      <c r="J9" s="69">
        <f>SUM(J6:J8)</f>
        <v>14106.543002203667</v>
      </c>
      <c r="K9" s="91"/>
      <c r="L9" s="91"/>
      <c r="M9" s="91"/>
      <c r="N9" s="91"/>
    </row>
    <row r="10" spans="1:14" ht="18" customHeight="1" x14ac:dyDescent="0.25">
      <c r="A10" s="89"/>
      <c r="B10" s="62" t="s">
        <v>120</v>
      </c>
      <c r="C10" s="3" t="s">
        <v>118</v>
      </c>
      <c r="D10" s="4" t="s">
        <v>43</v>
      </c>
      <c r="E10" s="61" t="s">
        <v>95</v>
      </c>
      <c r="F10" s="63">
        <v>1</v>
      </c>
      <c r="G10" s="64">
        <v>160</v>
      </c>
      <c r="H10" s="64">
        <f>G10/1.95583</f>
        <v>81.806700991394962</v>
      </c>
      <c r="I10" s="64">
        <f>F10*G10</f>
        <v>160</v>
      </c>
      <c r="J10" s="64">
        <f>F10*H10</f>
        <v>81.806700991394962</v>
      </c>
      <c r="K10" s="91"/>
      <c r="L10" s="91"/>
      <c r="M10" s="91"/>
      <c r="N10" s="91"/>
    </row>
    <row r="11" spans="1:14" ht="18" customHeight="1" x14ac:dyDescent="0.25">
      <c r="A11" s="89"/>
      <c r="B11" s="65"/>
      <c r="C11" s="3" t="s">
        <v>118</v>
      </c>
      <c r="D11" s="4" t="s">
        <v>27</v>
      </c>
      <c r="E11" s="61" t="s">
        <v>95</v>
      </c>
      <c r="F11" s="63">
        <v>4</v>
      </c>
      <c r="G11" s="64">
        <v>150</v>
      </c>
      <c r="H11" s="64">
        <f>G11/1.95583</f>
        <v>76.693782179432773</v>
      </c>
      <c r="I11" s="64">
        <f>F11*G11</f>
        <v>600</v>
      </c>
      <c r="J11" s="64">
        <f>F11*H11</f>
        <v>306.77512871773109</v>
      </c>
      <c r="K11" s="91"/>
      <c r="L11" s="91"/>
      <c r="M11" s="91"/>
      <c r="N11" s="91"/>
    </row>
    <row r="12" spans="1:14" ht="18" customHeight="1" x14ac:dyDescent="0.25">
      <c r="A12" s="89"/>
      <c r="B12" s="65"/>
      <c r="C12" s="3" t="s">
        <v>118</v>
      </c>
      <c r="D12" s="4" t="s">
        <v>29</v>
      </c>
      <c r="E12" s="61" t="s">
        <v>95</v>
      </c>
      <c r="F12" s="63">
        <v>1</v>
      </c>
      <c r="G12" s="64">
        <v>120</v>
      </c>
      <c r="H12" s="64">
        <f>G12/1.95583</f>
        <v>61.355025743546221</v>
      </c>
      <c r="I12" s="64">
        <f>F12*G12</f>
        <v>120</v>
      </c>
      <c r="J12" s="64">
        <f>F12*H12</f>
        <v>61.355025743546221</v>
      </c>
      <c r="K12" s="91"/>
      <c r="L12" s="91"/>
      <c r="M12" s="91"/>
      <c r="N12" s="91"/>
    </row>
    <row r="13" spans="1:14" ht="18" customHeight="1" x14ac:dyDescent="0.25">
      <c r="A13" s="89"/>
      <c r="B13" s="70"/>
      <c r="C13" s="97" t="s">
        <v>121</v>
      </c>
      <c r="D13" s="97"/>
      <c r="E13" s="67"/>
      <c r="F13" s="68">
        <f>SUM(F10:F12)</f>
        <v>6</v>
      </c>
      <c r="G13" s="68"/>
      <c r="H13" s="68"/>
      <c r="I13" s="69">
        <f>SUM(I10:I12)</f>
        <v>880</v>
      </c>
      <c r="J13" s="69">
        <f>SUM(J10:J12)</f>
        <v>449.93685545267226</v>
      </c>
      <c r="K13" s="91"/>
      <c r="L13" s="91"/>
      <c r="M13" s="91"/>
      <c r="N13" s="91"/>
    </row>
    <row r="14" spans="1:14" ht="18" customHeight="1" x14ac:dyDescent="0.25">
      <c r="A14" s="89"/>
      <c r="B14" s="71"/>
      <c r="C14" s="94" t="s">
        <v>122</v>
      </c>
      <c r="D14" s="95"/>
      <c r="E14" s="96"/>
      <c r="F14" s="72">
        <f>F9+F13</f>
        <v>189</v>
      </c>
      <c r="G14" s="72"/>
      <c r="H14" s="72"/>
      <c r="I14" s="73">
        <f t="shared" ref="I14:J14" si="2">I9+I13</f>
        <v>28470</v>
      </c>
      <c r="J14" s="72">
        <f t="shared" si="2"/>
        <v>14556.479857656339</v>
      </c>
      <c r="K14" s="73">
        <f>I14*0.05</f>
        <v>1423.5</v>
      </c>
      <c r="L14" s="73">
        <f>J14*0.05</f>
        <v>727.82399288281704</v>
      </c>
      <c r="M14" s="73">
        <v>285</v>
      </c>
      <c r="N14" s="73">
        <v>146</v>
      </c>
    </row>
    <row r="15" spans="1:14" ht="18" customHeight="1" x14ac:dyDescent="0.25"/>
    <row r="16" spans="1:14" ht="15.75" customHeight="1" x14ac:dyDescent="0.25"/>
    <row r="17" spans="14:14" ht="18" customHeight="1" x14ac:dyDescent="0.25"/>
    <row r="18" spans="14:14" ht="18" customHeight="1" x14ac:dyDescent="0.25">
      <c r="N18" s="74"/>
    </row>
    <row r="19" spans="14:14" ht="18" customHeight="1" x14ac:dyDescent="0.25"/>
    <row r="20" spans="14:14" ht="18" customHeight="1" x14ac:dyDescent="0.25"/>
    <row r="21" spans="14:14" ht="18" customHeight="1" x14ac:dyDescent="0.25"/>
    <row r="22" spans="14:14" ht="18" customHeight="1" x14ac:dyDescent="0.25"/>
    <row r="23" spans="14:14" ht="18" customHeight="1" x14ac:dyDescent="0.25"/>
    <row r="24" spans="14:14" ht="18" customHeight="1" x14ac:dyDescent="0.25"/>
    <row r="25" spans="14:14" ht="18" customHeight="1" x14ac:dyDescent="0.25"/>
    <row r="26" spans="14:14" ht="18" customHeight="1" x14ac:dyDescent="0.25"/>
    <row r="27" spans="14:14" ht="18" customHeight="1" x14ac:dyDescent="0.25"/>
    <row r="28" spans="14:14" ht="18" customHeight="1" x14ac:dyDescent="0.25"/>
    <row r="29" spans="14:14" ht="18" customHeight="1" x14ac:dyDescent="0.25"/>
    <row r="30" spans="14:14" ht="18" customHeight="1" x14ac:dyDescent="0.25"/>
    <row r="41" spans="9:9" x14ac:dyDescent="0.25">
      <c r="I41" s="74"/>
    </row>
    <row r="42" spans="9:9" x14ac:dyDescent="0.25">
      <c r="I42" s="74"/>
    </row>
    <row r="44" spans="9:9" x14ac:dyDescent="0.25">
      <c r="I44" s="74"/>
    </row>
  </sheetData>
  <mergeCells count="19">
    <mergeCell ref="A3:N3"/>
    <mergeCell ref="A4:A5"/>
    <mergeCell ref="B4:B5"/>
    <mergeCell ref="C4:C5"/>
    <mergeCell ref="D4:D5"/>
    <mergeCell ref="E4:E5"/>
    <mergeCell ref="F4:F5"/>
    <mergeCell ref="G4:H4"/>
    <mergeCell ref="I4:J4"/>
    <mergeCell ref="K4:L4"/>
    <mergeCell ref="M4:N4"/>
    <mergeCell ref="A6:A14"/>
    <mergeCell ref="K6:K13"/>
    <mergeCell ref="L6:L13"/>
    <mergeCell ref="M6:M13"/>
    <mergeCell ref="N6:N13"/>
    <mergeCell ref="C9:D9"/>
    <mergeCell ref="C14:E14"/>
    <mergeCell ref="C13:D13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44"/>
  <sheetViews>
    <sheetView zoomScaleNormal="100" workbookViewId="0">
      <selection activeCell="N20" sqref="N20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0.7109375" style="60" customWidth="1"/>
    <col min="5" max="6" width="12.7109375" style="60" customWidth="1"/>
    <col min="7" max="10" width="10.7109375" style="60" customWidth="1"/>
    <col min="11" max="11" width="9.140625" style="60"/>
    <col min="12" max="12" width="10.140625" style="60" bestFit="1" customWidth="1"/>
    <col min="13" max="16384" width="9.140625" style="60"/>
  </cols>
  <sheetData>
    <row r="3" spans="1:10" ht="18" customHeight="1" x14ac:dyDescent="0.25">
      <c r="A3" s="98" t="s">
        <v>99</v>
      </c>
      <c r="B3" s="98"/>
      <c r="C3" s="98"/>
      <c r="D3" s="98"/>
      <c r="E3" s="98"/>
      <c r="F3" s="98"/>
      <c r="G3" s="98"/>
      <c r="H3" s="98"/>
      <c r="I3" s="98"/>
      <c r="J3" s="98"/>
    </row>
    <row r="4" spans="1:10" ht="90" customHeight="1" x14ac:dyDescent="0.25">
      <c r="A4" s="99" t="s">
        <v>1</v>
      </c>
      <c r="B4" s="85" t="s">
        <v>2</v>
      </c>
      <c r="C4" s="85" t="s">
        <v>3</v>
      </c>
      <c r="D4" s="102" t="s">
        <v>4</v>
      </c>
      <c r="E4" s="85" t="s">
        <v>111</v>
      </c>
      <c r="F4" s="85" t="s">
        <v>97</v>
      </c>
      <c r="G4" s="104" t="s">
        <v>123</v>
      </c>
      <c r="H4" s="104"/>
      <c r="I4" s="104" t="s">
        <v>113</v>
      </c>
      <c r="J4" s="104"/>
    </row>
    <row r="5" spans="1:10" ht="15.75" x14ac:dyDescent="0.25">
      <c r="A5" s="100"/>
      <c r="B5" s="101"/>
      <c r="C5" s="101"/>
      <c r="D5" s="103"/>
      <c r="E5" s="101"/>
      <c r="F5" s="101"/>
      <c r="G5" s="61" t="s">
        <v>114</v>
      </c>
      <c r="H5" s="61" t="s">
        <v>115</v>
      </c>
      <c r="I5" s="61" t="s">
        <v>114</v>
      </c>
      <c r="J5" s="61" t="s">
        <v>115</v>
      </c>
    </row>
    <row r="6" spans="1:10" ht="18" customHeight="1" x14ac:dyDescent="0.25">
      <c r="A6" s="89" t="s">
        <v>116</v>
      </c>
      <c r="B6" s="62" t="s">
        <v>117</v>
      </c>
      <c r="C6" s="3" t="s">
        <v>118</v>
      </c>
      <c r="D6" s="4" t="s">
        <v>43</v>
      </c>
      <c r="E6" s="61" t="s">
        <v>95</v>
      </c>
      <c r="F6" s="63">
        <v>29</v>
      </c>
      <c r="G6" s="64"/>
      <c r="H6" s="64">
        <f>G6/1.95583</f>
        <v>0</v>
      </c>
      <c r="I6" s="64">
        <f>F6*G6</f>
        <v>0</v>
      </c>
      <c r="J6" s="64">
        <f>F6*H6</f>
        <v>0</v>
      </c>
    </row>
    <row r="7" spans="1:10" ht="18" customHeight="1" x14ac:dyDescent="0.25">
      <c r="A7" s="89"/>
      <c r="B7" s="65"/>
      <c r="C7" s="3" t="s">
        <v>118</v>
      </c>
      <c r="D7" s="4" t="s">
        <v>27</v>
      </c>
      <c r="E7" s="61" t="s">
        <v>95</v>
      </c>
      <c r="F7" s="63">
        <v>149</v>
      </c>
      <c r="G7" s="64"/>
      <c r="H7" s="64">
        <f>G7/1.95583</f>
        <v>0</v>
      </c>
      <c r="I7" s="64">
        <f t="shared" ref="I7:I8" si="0">F7*G7</f>
        <v>0</v>
      </c>
      <c r="J7" s="64">
        <f t="shared" ref="J7:J8" si="1">F7*H7</f>
        <v>0</v>
      </c>
    </row>
    <row r="8" spans="1:10" ht="18" customHeight="1" x14ac:dyDescent="0.25">
      <c r="A8" s="89"/>
      <c r="B8" s="65"/>
      <c r="C8" s="3" t="s">
        <v>118</v>
      </c>
      <c r="D8" s="4" t="s">
        <v>29</v>
      </c>
      <c r="E8" s="61" t="s">
        <v>95</v>
      </c>
      <c r="F8" s="63">
        <v>5</v>
      </c>
      <c r="G8" s="64"/>
      <c r="H8" s="64">
        <f>G8/1.95583</f>
        <v>0</v>
      </c>
      <c r="I8" s="64">
        <f t="shared" si="0"/>
        <v>0</v>
      </c>
      <c r="J8" s="64">
        <f t="shared" si="1"/>
        <v>0</v>
      </c>
    </row>
    <row r="9" spans="1:10" ht="18" customHeight="1" x14ac:dyDescent="0.25">
      <c r="A9" s="89"/>
      <c r="B9" s="66"/>
      <c r="C9" s="92" t="s">
        <v>119</v>
      </c>
      <c r="D9" s="93"/>
      <c r="E9" s="67"/>
      <c r="F9" s="68">
        <f>SUM(F6:F8)</f>
        <v>183</v>
      </c>
      <c r="G9" s="68"/>
      <c r="H9" s="68"/>
      <c r="I9" s="69">
        <f>SUM(I6:I8)</f>
        <v>0</v>
      </c>
      <c r="J9" s="69">
        <f>SUM(J6:J8)</f>
        <v>0</v>
      </c>
    </row>
    <row r="10" spans="1:10" ht="18" customHeight="1" x14ac:dyDescent="0.25">
      <c r="A10" s="89"/>
      <c r="B10" s="62" t="s">
        <v>120</v>
      </c>
      <c r="C10" s="3" t="s">
        <v>118</v>
      </c>
      <c r="D10" s="4" t="s">
        <v>43</v>
      </c>
      <c r="E10" s="61" t="s">
        <v>95</v>
      </c>
      <c r="F10" s="63">
        <v>1</v>
      </c>
      <c r="G10" s="64"/>
      <c r="H10" s="64">
        <f>G10/1.95583</f>
        <v>0</v>
      </c>
      <c r="I10" s="64">
        <f>F10*G10</f>
        <v>0</v>
      </c>
      <c r="J10" s="64">
        <f>F10*H10</f>
        <v>0</v>
      </c>
    </row>
    <row r="11" spans="1:10" ht="18" customHeight="1" x14ac:dyDescent="0.25">
      <c r="A11" s="89"/>
      <c r="B11" s="65"/>
      <c r="C11" s="3" t="s">
        <v>118</v>
      </c>
      <c r="D11" s="4" t="s">
        <v>27</v>
      </c>
      <c r="E11" s="61" t="s">
        <v>95</v>
      </c>
      <c r="F11" s="63">
        <v>4</v>
      </c>
      <c r="G11" s="64"/>
      <c r="H11" s="64">
        <f>G11/1.95583</f>
        <v>0</v>
      </c>
      <c r="I11" s="64">
        <f>F11*G11</f>
        <v>0</v>
      </c>
      <c r="J11" s="64">
        <f>F11*H11</f>
        <v>0</v>
      </c>
    </row>
    <row r="12" spans="1:10" ht="18" customHeight="1" x14ac:dyDescent="0.25">
      <c r="A12" s="89"/>
      <c r="B12" s="65"/>
      <c r="C12" s="3" t="s">
        <v>118</v>
      </c>
      <c r="D12" s="4" t="s">
        <v>29</v>
      </c>
      <c r="E12" s="61" t="s">
        <v>95</v>
      </c>
      <c r="F12" s="63">
        <v>1</v>
      </c>
      <c r="G12" s="64"/>
      <c r="H12" s="64">
        <f>G12/1.95583</f>
        <v>0</v>
      </c>
      <c r="I12" s="64">
        <f>F12*G12</f>
        <v>0</v>
      </c>
      <c r="J12" s="64">
        <f>F12*H12</f>
        <v>0</v>
      </c>
    </row>
    <row r="13" spans="1:10" ht="18" customHeight="1" x14ac:dyDescent="0.25">
      <c r="A13" s="89"/>
      <c r="B13" s="70"/>
      <c r="C13" s="97" t="s">
        <v>121</v>
      </c>
      <c r="D13" s="97"/>
      <c r="E13" s="67"/>
      <c r="F13" s="68">
        <f>SUM(F10:F12)</f>
        <v>6</v>
      </c>
      <c r="G13" s="68"/>
      <c r="H13" s="68"/>
      <c r="I13" s="69">
        <f>SUM(I10:I12)</f>
        <v>0</v>
      </c>
      <c r="J13" s="69">
        <f>SUM(J10:J12)</f>
        <v>0</v>
      </c>
    </row>
    <row r="14" spans="1:10" ht="18" customHeight="1" x14ac:dyDescent="0.25">
      <c r="A14" s="89"/>
      <c r="B14" s="71"/>
      <c r="C14" s="94" t="s">
        <v>122</v>
      </c>
      <c r="D14" s="95"/>
      <c r="E14" s="96"/>
      <c r="F14" s="72">
        <f>F9+F13</f>
        <v>189</v>
      </c>
      <c r="G14" s="72"/>
      <c r="H14" s="72"/>
      <c r="I14" s="73">
        <f t="shared" ref="I14:J14" si="2">I9+I13</f>
        <v>0</v>
      </c>
      <c r="J14" s="73">
        <f t="shared" si="2"/>
        <v>0</v>
      </c>
    </row>
    <row r="15" spans="1:10" ht="18" customHeight="1" x14ac:dyDescent="0.25"/>
    <row r="16" spans="1:10" ht="15.75" customHeight="1" x14ac:dyDescent="0.25"/>
    <row r="17" ht="18" customHeight="1" x14ac:dyDescent="0.25"/>
    <row r="18" ht="18" customHeight="1" x14ac:dyDescent="0.25"/>
    <row r="19" ht="18" customHeight="1" x14ac:dyDescent="0.25"/>
    <row r="20" ht="18" customHeight="1" x14ac:dyDescent="0.25"/>
    <row r="21" ht="18" customHeight="1" x14ac:dyDescent="0.25"/>
    <row r="22" ht="18" customHeight="1" x14ac:dyDescent="0.25"/>
    <row r="23" ht="18" customHeight="1" x14ac:dyDescent="0.25"/>
    <row r="24" ht="18" customHeight="1" x14ac:dyDescent="0.25"/>
    <row r="25" ht="18" customHeight="1" x14ac:dyDescent="0.25"/>
    <row r="26" ht="18" customHeight="1" x14ac:dyDescent="0.25"/>
    <row r="27" ht="18" customHeight="1" x14ac:dyDescent="0.25"/>
    <row r="28" ht="18" customHeight="1" x14ac:dyDescent="0.25"/>
    <row r="29" ht="18" customHeight="1" x14ac:dyDescent="0.25"/>
    <row r="30" ht="18" customHeight="1" x14ac:dyDescent="0.25"/>
    <row r="41" spans="9:9" x14ac:dyDescent="0.25">
      <c r="I41" s="74"/>
    </row>
    <row r="42" spans="9:9" x14ac:dyDescent="0.25">
      <c r="I42" s="74"/>
    </row>
    <row r="44" spans="9:9" x14ac:dyDescent="0.25">
      <c r="I44" s="74"/>
    </row>
  </sheetData>
  <mergeCells count="13">
    <mergeCell ref="A3:J3"/>
    <mergeCell ref="A6:A14"/>
    <mergeCell ref="C9:D9"/>
    <mergeCell ref="C14:E14"/>
    <mergeCell ref="F4:F5"/>
    <mergeCell ref="G4:H4"/>
    <mergeCell ref="I4:J4"/>
    <mergeCell ref="C13:D13"/>
    <mergeCell ref="A4:A5"/>
    <mergeCell ref="B4:B5"/>
    <mergeCell ref="C4:C5"/>
    <mergeCell ref="D4:D5"/>
    <mergeCell ref="E4:E5"/>
  </mergeCells>
  <pageMargins left="0.7" right="0.7" top="0.75" bottom="0.75" header="0.3" footer="0.3"/>
  <pageSetup paperSize="9" scale="67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tabSelected="1" workbookViewId="0">
      <selection activeCell="E18" sqref="E18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1" t="s">
        <v>107</v>
      </c>
      <c r="B2" s="111"/>
      <c r="C2" s="111"/>
      <c r="D2" s="111"/>
      <c r="E2" s="111"/>
      <c r="F2" s="111"/>
    </row>
    <row r="3" spans="1:8" x14ac:dyDescent="0.25">
      <c r="A3" s="112" t="s">
        <v>108</v>
      </c>
      <c r="B3" s="112"/>
      <c r="C3" s="112"/>
      <c r="D3" s="112"/>
      <c r="E3" s="112"/>
      <c r="F3" s="112"/>
    </row>
    <row r="4" spans="1:8" ht="15.75" customHeight="1" x14ac:dyDescent="0.25">
      <c r="A4" s="113" t="s">
        <v>100</v>
      </c>
      <c r="B4" s="113"/>
      <c r="C4" s="113"/>
      <c r="D4" s="113"/>
      <c r="E4" s="113"/>
      <c r="F4" s="113"/>
    </row>
    <row r="5" spans="1:8" x14ac:dyDescent="0.25">
      <c r="A5" s="112" t="s">
        <v>124</v>
      </c>
      <c r="B5" s="112"/>
      <c r="C5" s="112"/>
      <c r="D5" s="112"/>
      <c r="E5" s="112"/>
      <c r="F5" s="112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5" t="s">
        <v>110</v>
      </c>
      <c r="B9" s="107" t="s">
        <v>109</v>
      </c>
      <c r="C9" s="108"/>
      <c r="D9" s="108"/>
      <c r="E9" s="109"/>
      <c r="F9" s="110" t="s">
        <v>101</v>
      </c>
      <c r="G9" s="57"/>
      <c r="H9" s="57"/>
    </row>
    <row r="10" spans="1:8" x14ac:dyDescent="0.25">
      <c r="A10" s="106"/>
      <c r="B10" s="58" t="s">
        <v>102</v>
      </c>
      <c r="C10" s="58" t="s">
        <v>103</v>
      </c>
      <c r="D10" s="58" t="s">
        <v>104</v>
      </c>
      <c r="E10" s="58" t="s">
        <v>105</v>
      </c>
      <c r="F10" s="106"/>
      <c r="G10" s="57"/>
      <c r="H10" s="57"/>
    </row>
    <row r="11" spans="1:8" x14ac:dyDescent="0.25">
      <c r="A11" s="59" t="s">
        <v>106</v>
      </c>
      <c r="B11" s="59"/>
      <c r="C11" s="59"/>
      <c r="D11" s="59"/>
      <c r="E11" s="59">
        <v>189</v>
      </c>
      <c r="F11" s="59">
        <f>SUM(B11:E11)</f>
        <v>189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2025-10-02T08:19:00Z</dcterms:modified>
</cp:coreProperties>
</file>