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gsom\Desktop\ЕЛЕКТРОНЕН ТЪРГ- 2022-2023\ЕЛЕКТРОННИ ТЪРГОВЕ - 2025\17-65-25\"/>
    </mc:Choice>
  </mc:AlternateContent>
  <xr:revisionPtr revIDLastSave="0" documentId="13_ncr:1_{3B9B2765-48EC-4020-80F5-7668F47C7FB7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Приложение №1 17-65-25 " sheetId="1" r:id="rId1"/>
    <sheet name="Приложение №2 17-65-25" sheetId="6" r:id="rId2"/>
    <sheet name="Приложение №3 17-65-25" sheetId="3" r:id="rId3"/>
  </sheets>
  <definedNames>
    <definedName name="_xlnm._FilterDatabase" localSheetId="0" hidden="1">'Приложение №1 17-65-25 '!$A$4:$K$76</definedName>
    <definedName name="_xlnm._FilterDatabase" localSheetId="1" hidden="1">'Приложение №2 17-65-25'!$A$4:$K$76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6" i="6" l="1"/>
  <c r="F75" i="6"/>
  <c r="E75" i="6"/>
  <c r="E76" i="6" s="1"/>
  <c r="J74" i="6"/>
  <c r="I74" i="6"/>
  <c r="I73" i="6"/>
  <c r="J73" i="6"/>
  <c r="I72" i="6"/>
  <c r="J72" i="6"/>
  <c r="J71" i="6"/>
  <c r="I71" i="6"/>
  <c r="J70" i="6"/>
  <c r="I70" i="6"/>
  <c r="I69" i="6"/>
  <c r="J69" i="6"/>
  <c r="I68" i="6"/>
  <c r="J68" i="6"/>
  <c r="J67" i="6"/>
  <c r="I67" i="6"/>
  <c r="J66" i="6"/>
  <c r="I66" i="6"/>
  <c r="I65" i="6"/>
  <c r="J65" i="6"/>
  <c r="I64" i="6"/>
  <c r="J64" i="6"/>
  <c r="J63" i="6"/>
  <c r="I63" i="6"/>
  <c r="J62" i="6"/>
  <c r="I62" i="6"/>
  <c r="I61" i="6"/>
  <c r="J61" i="6"/>
  <c r="I60" i="6"/>
  <c r="J60" i="6"/>
  <c r="F59" i="6"/>
  <c r="E59" i="6"/>
  <c r="I58" i="6"/>
  <c r="J58" i="6"/>
  <c r="J57" i="6"/>
  <c r="I57" i="6"/>
  <c r="J56" i="6"/>
  <c r="I56" i="6"/>
  <c r="I55" i="6"/>
  <c r="J55" i="6"/>
  <c r="I54" i="6"/>
  <c r="J54" i="6"/>
  <c r="J53" i="6"/>
  <c r="I53" i="6"/>
  <c r="J52" i="6"/>
  <c r="I52" i="6"/>
  <c r="I51" i="6"/>
  <c r="J51" i="6"/>
  <c r="I50" i="6"/>
  <c r="J50" i="6"/>
  <c r="J49" i="6"/>
  <c r="I49" i="6"/>
  <c r="J48" i="6"/>
  <c r="I48" i="6"/>
  <c r="I47" i="6"/>
  <c r="J47" i="6"/>
  <c r="I46" i="6"/>
  <c r="J46" i="6"/>
  <c r="J45" i="6"/>
  <c r="I45" i="6"/>
  <c r="J44" i="6"/>
  <c r="I44" i="6"/>
  <c r="I43" i="6"/>
  <c r="J43" i="6"/>
  <c r="I42" i="6"/>
  <c r="J42" i="6"/>
  <c r="J41" i="6"/>
  <c r="I41" i="6"/>
  <c r="J40" i="6"/>
  <c r="I40" i="6"/>
  <c r="I39" i="6"/>
  <c r="J39" i="6"/>
  <c r="I38" i="6"/>
  <c r="J38" i="6"/>
  <c r="J37" i="6"/>
  <c r="I37" i="6"/>
  <c r="J36" i="6"/>
  <c r="I36" i="6"/>
  <c r="I35" i="6"/>
  <c r="J35" i="6"/>
  <c r="I34" i="6"/>
  <c r="J34" i="6"/>
  <c r="J33" i="6"/>
  <c r="I33" i="6"/>
  <c r="J32" i="6"/>
  <c r="I32" i="6"/>
  <c r="F31" i="6"/>
  <c r="E31" i="6"/>
  <c r="J30" i="6"/>
  <c r="I30" i="6"/>
  <c r="I29" i="6"/>
  <c r="J29" i="6"/>
  <c r="I28" i="6"/>
  <c r="J28" i="6"/>
  <c r="J27" i="6"/>
  <c r="I27" i="6"/>
  <c r="J26" i="6"/>
  <c r="I26" i="6"/>
  <c r="I25" i="6"/>
  <c r="J25" i="6"/>
  <c r="I24" i="6"/>
  <c r="J24" i="6"/>
  <c r="J23" i="6"/>
  <c r="I23" i="6"/>
  <c r="J22" i="6"/>
  <c r="I22" i="6"/>
  <c r="I21" i="6"/>
  <c r="J21" i="6"/>
  <c r="I20" i="6"/>
  <c r="J20" i="6"/>
  <c r="J19" i="6"/>
  <c r="I19" i="6"/>
  <c r="J18" i="6"/>
  <c r="I18" i="6"/>
  <c r="I17" i="6"/>
  <c r="J17" i="6"/>
  <c r="I16" i="6"/>
  <c r="J16" i="6"/>
  <c r="J15" i="6"/>
  <c r="I15" i="6"/>
  <c r="J14" i="6"/>
  <c r="I14" i="6"/>
  <c r="I13" i="6"/>
  <c r="J13" i="6"/>
  <c r="I12" i="6"/>
  <c r="J12" i="6"/>
  <c r="J11" i="6"/>
  <c r="I11" i="6"/>
  <c r="J10" i="6"/>
  <c r="I10" i="6"/>
  <c r="I9" i="6"/>
  <c r="J9" i="6"/>
  <c r="I8" i="6"/>
  <c r="J8" i="6"/>
  <c r="J7" i="6"/>
  <c r="I7" i="6"/>
  <c r="J6" i="6"/>
  <c r="I6" i="6"/>
  <c r="J5" i="6"/>
  <c r="I5" i="6"/>
  <c r="J64" i="1"/>
  <c r="J75" i="1" s="1"/>
  <c r="J43" i="1"/>
  <c r="J22" i="1"/>
  <c r="H70" i="1"/>
  <c r="J70" i="1" s="1"/>
  <c r="H69" i="1"/>
  <c r="J69" i="1" s="1"/>
  <c r="H68" i="1"/>
  <c r="J68" i="1" s="1"/>
  <c r="H64" i="1"/>
  <c r="H63" i="1"/>
  <c r="J63" i="1" s="1"/>
  <c r="H60" i="1"/>
  <c r="J60" i="1" s="1"/>
  <c r="H56" i="1"/>
  <c r="J56" i="1" s="1"/>
  <c r="H55" i="1"/>
  <c r="J55" i="1" s="1"/>
  <c r="H49" i="1"/>
  <c r="J49" i="1" s="1"/>
  <c r="H48" i="1"/>
  <c r="J48" i="1" s="1"/>
  <c r="H44" i="1"/>
  <c r="J44" i="1" s="1"/>
  <c r="H43" i="1"/>
  <c r="H38" i="1"/>
  <c r="J38" i="1" s="1"/>
  <c r="H37" i="1"/>
  <c r="J37" i="1" s="1"/>
  <c r="H33" i="1"/>
  <c r="J33" i="1" s="1"/>
  <c r="H32" i="1"/>
  <c r="J32" i="1" s="1"/>
  <c r="J59" i="1" s="1"/>
  <c r="H28" i="1"/>
  <c r="J28" i="1" s="1"/>
  <c r="H27" i="1"/>
  <c r="J27" i="1" s="1"/>
  <c r="H23" i="1"/>
  <c r="J23" i="1" s="1"/>
  <c r="H22" i="1"/>
  <c r="H17" i="1"/>
  <c r="J17" i="1" s="1"/>
  <c r="H16" i="1"/>
  <c r="J16" i="1" s="1"/>
  <c r="H12" i="1"/>
  <c r="J12" i="1" s="1"/>
  <c r="H11" i="1"/>
  <c r="J11" i="1" s="1"/>
  <c r="H6" i="1"/>
  <c r="J6" i="1" s="1"/>
  <c r="H5" i="1"/>
  <c r="J5" i="1" s="1"/>
  <c r="J50" i="1"/>
  <c r="H74" i="1"/>
  <c r="J74" i="1" s="1"/>
  <c r="H73" i="1"/>
  <c r="J73" i="1" s="1"/>
  <c r="H72" i="1"/>
  <c r="J72" i="1" s="1"/>
  <c r="H71" i="1"/>
  <c r="J71" i="1" s="1"/>
  <c r="H67" i="1"/>
  <c r="J67" i="1" s="1"/>
  <c r="H66" i="1"/>
  <c r="J66" i="1" s="1"/>
  <c r="H65" i="1"/>
  <c r="J65" i="1" s="1"/>
  <c r="H62" i="1"/>
  <c r="J62" i="1" s="1"/>
  <c r="H61" i="1"/>
  <c r="J61" i="1" s="1"/>
  <c r="H58" i="1"/>
  <c r="J58" i="1" s="1"/>
  <c r="H57" i="1"/>
  <c r="J57" i="1" s="1"/>
  <c r="H54" i="1"/>
  <c r="J54" i="1" s="1"/>
  <c r="H53" i="1"/>
  <c r="J53" i="1" s="1"/>
  <c r="H52" i="1"/>
  <c r="J52" i="1" s="1"/>
  <c r="H51" i="1"/>
  <c r="J51" i="1" s="1"/>
  <c r="H50" i="1"/>
  <c r="H47" i="1"/>
  <c r="J47" i="1" s="1"/>
  <c r="H46" i="1"/>
  <c r="J46" i="1" s="1"/>
  <c r="H45" i="1"/>
  <c r="J45" i="1" s="1"/>
  <c r="H42" i="1"/>
  <c r="J42" i="1" s="1"/>
  <c r="H41" i="1"/>
  <c r="J41" i="1" s="1"/>
  <c r="H40" i="1"/>
  <c r="J40" i="1" s="1"/>
  <c r="H39" i="1"/>
  <c r="J39" i="1" s="1"/>
  <c r="H36" i="1"/>
  <c r="J36" i="1" s="1"/>
  <c r="H35" i="1"/>
  <c r="J35" i="1" s="1"/>
  <c r="H34" i="1"/>
  <c r="J34" i="1" s="1"/>
  <c r="H30" i="1"/>
  <c r="J30" i="1" s="1"/>
  <c r="H29" i="1"/>
  <c r="J29" i="1" s="1"/>
  <c r="H26" i="1"/>
  <c r="J26" i="1" s="1"/>
  <c r="H25" i="1"/>
  <c r="J25" i="1" s="1"/>
  <c r="H24" i="1"/>
  <c r="J24" i="1" s="1"/>
  <c r="H21" i="1"/>
  <c r="J21" i="1" s="1"/>
  <c r="H20" i="1"/>
  <c r="J20" i="1" s="1"/>
  <c r="H19" i="1"/>
  <c r="J19" i="1" s="1"/>
  <c r="H18" i="1"/>
  <c r="J18" i="1" s="1"/>
  <c r="H15" i="1"/>
  <c r="J15" i="1" s="1"/>
  <c r="H14" i="1"/>
  <c r="J14" i="1" s="1"/>
  <c r="H13" i="1"/>
  <c r="J13" i="1" s="1"/>
  <c r="H10" i="1"/>
  <c r="J10" i="1" s="1"/>
  <c r="H9" i="1"/>
  <c r="J9" i="1" s="1"/>
  <c r="H8" i="1"/>
  <c r="J8" i="1" s="1"/>
  <c r="H7" i="1"/>
  <c r="J7" i="1" s="1"/>
  <c r="J31" i="1" l="1"/>
  <c r="J76" i="1" s="1"/>
  <c r="J31" i="6"/>
  <c r="I75" i="6"/>
  <c r="I31" i="6"/>
  <c r="I59" i="6"/>
  <c r="I76" i="6" s="1"/>
  <c r="J75" i="6"/>
  <c r="J59" i="6"/>
  <c r="J76" i="6" s="1"/>
  <c r="L5" i="6" s="1"/>
  <c r="K5" i="6" l="1"/>
  <c r="I6" i="1" l="1"/>
  <c r="I5" i="1"/>
  <c r="I12" i="1"/>
  <c r="I11" i="1"/>
  <c r="I17" i="1"/>
  <c r="I16" i="1"/>
  <c r="I23" i="1"/>
  <c r="I22" i="1"/>
  <c r="I28" i="1"/>
  <c r="I27" i="1"/>
  <c r="I33" i="1"/>
  <c r="I32" i="1"/>
  <c r="I38" i="1"/>
  <c r="I37" i="1"/>
  <c r="I44" i="1"/>
  <c r="I43" i="1"/>
  <c r="I49" i="1"/>
  <c r="I48" i="1"/>
  <c r="I56" i="1"/>
  <c r="I55" i="1"/>
  <c r="I60" i="1"/>
  <c r="I64" i="1"/>
  <c r="I63" i="1"/>
  <c r="I69" i="1"/>
  <c r="I68" i="1"/>
  <c r="I70" i="1"/>
  <c r="I74" i="1" l="1"/>
  <c r="I67" i="1"/>
  <c r="I62" i="1"/>
  <c r="I53" i="1"/>
  <c r="I47" i="1"/>
  <c r="I42" i="1"/>
  <c r="I36" i="1"/>
  <c r="I21" i="1"/>
  <c r="I15" i="1"/>
  <c r="I10" i="1"/>
  <c r="I25" i="1"/>
  <c r="I24" i="1"/>
  <c r="I73" i="1" l="1"/>
  <c r="I72" i="1"/>
  <c r="I71" i="1"/>
  <c r="I66" i="1"/>
  <c r="I65" i="1"/>
  <c r="I61" i="1"/>
  <c r="I58" i="1"/>
  <c r="I57" i="1"/>
  <c r="I54" i="1"/>
  <c r="I52" i="1"/>
  <c r="I51" i="1"/>
  <c r="I50" i="1"/>
  <c r="I46" i="1"/>
  <c r="I45" i="1"/>
  <c r="I41" i="1"/>
  <c r="I40" i="1"/>
  <c r="I39" i="1"/>
  <c r="I35" i="1"/>
  <c r="I34" i="1"/>
  <c r="I30" i="1"/>
  <c r="I29" i="1"/>
  <c r="I26" i="1"/>
  <c r="I20" i="1"/>
  <c r="I19" i="1"/>
  <c r="I18" i="1"/>
  <c r="I14" i="1"/>
  <c r="I13" i="1"/>
  <c r="I9" i="1"/>
  <c r="I8" i="1"/>
  <c r="I7" i="1"/>
  <c r="I59" i="1" l="1"/>
  <c r="I31" i="1"/>
  <c r="F75" i="1" l="1"/>
  <c r="E75" i="1"/>
  <c r="F59" i="1"/>
  <c r="I75" i="1" l="1"/>
  <c r="G11" i="3"/>
  <c r="G75" i="1" l="1"/>
  <c r="I76" i="1"/>
  <c r="F31" i="1"/>
  <c r="F76" i="1" s="1"/>
  <c r="E31" i="1"/>
  <c r="G31" i="1" s="1"/>
  <c r="E59" i="1" l="1"/>
  <c r="E76" i="1" s="1"/>
  <c r="G76" i="1" s="1"/>
  <c r="G59" i="1" l="1"/>
</calcChain>
</file>

<file path=xl/sharedStrings.xml><?xml version="1.0" encoding="utf-8"?>
<sst xmlns="http://schemas.openxmlformats.org/spreadsheetml/2006/main" count="338" uniqueCount="67">
  <si>
    <t>ПРИЛОЖЕНИЕ №1</t>
  </si>
  <si>
    <t xml:space="preserve">ПРОДАЖБА НА СТОЯЩА ДЪРВЕСИНА НА КОРЕН </t>
  </si>
  <si>
    <t>Обект №</t>
  </si>
  <si>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</si>
  <si>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</si>
  <si>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</si>
  <si>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</si>
  <si>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</si>
  <si>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 xml:space="preserve">Начална ед. цена за продажба на стояща дървесина на корен, лв./м3 без ДДС </t>
  </si>
  <si>
    <t>Обща начална цена за продажба на стояща дървесина на корен, под която не може да се подават ценови предложения, лв./м3 без ДДС</t>
  </si>
  <si>
    <t>Гаранция за участие, лв.</t>
  </si>
  <si>
    <t>бк</t>
  </si>
  <si>
    <t>Трупи за бичене над 30 см</t>
  </si>
  <si>
    <t>Трупи за бичене 18-29 см</t>
  </si>
  <si>
    <t>Средна технологична дървесина</t>
  </si>
  <si>
    <t>Дребна технологична дървесина</t>
  </si>
  <si>
    <t>Дърва технологична дървесина</t>
  </si>
  <si>
    <t>Дърва за огрев</t>
  </si>
  <si>
    <t>здб</t>
  </si>
  <si>
    <t>гбр</t>
  </si>
  <si>
    <t>кл</t>
  </si>
  <si>
    <t>трпл</t>
  </si>
  <si>
    <t>Общо за подотдела</t>
  </si>
  <si>
    <t>Трупи за бичене над 50 см</t>
  </si>
  <si>
    <t>ВСИЧКО ЗА ОБЕКТА</t>
  </si>
  <si>
    <t>дчрш</t>
  </si>
  <si>
    <t>мждр</t>
  </si>
  <si>
    <t xml:space="preserve">Достигната ед. цена за продажба на стояща дървесина на корен, лв./м3 без ДДС </t>
  </si>
  <si>
    <t>Обща достигната цена за продажба на стояща дървесина на корен, под която не може да се подават ценови предложения, лв./м3 без ДДС</t>
  </si>
  <si>
    <t>Гаранция за изпълнение, лв.</t>
  </si>
  <si>
    <t>ПРИЛОЖЕНИЕ №2</t>
  </si>
  <si>
    <t xml:space="preserve">ЗА ПРОДАВАЧА:                                        </t>
  </si>
  <si>
    <t>ЗА КУПУВАЧА:</t>
  </si>
  <si>
    <t xml:space="preserve">   \.................................................\</t>
  </si>
  <si>
    <t>Директор на ТП ДГС „Омуртаг“</t>
  </si>
  <si>
    <t>Валентина Георгиева</t>
  </si>
  <si>
    <t>Ръководител счетоводен отдел</t>
  </si>
  <si>
    <t>Изготвил:</t>
  </si>
  <si>
    <t>инж. Росен Русинов – зам. директор при ТП ДГС „Омуртаг“</t>
  </si>
  <si>
    <t>Съгласувал:</t>
  </si>
  <si>
    <t>Емел Мехмедова – юрисконсулт при ТП ДГС „Омуртаг“</t>
  </si>
  <si>
    <t xml:space="preserve">ПРИЛОЖЕНИЕ 3 </t>
  </si>
  <si>
    <t>към Договор №…... от …...........20…. г.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</si>
  <si>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>прогнозни количества стояща дървесина на корен</t>
    </r>
  </si>
  <si>
    <t xml:space="preserve"> по тримесечия на 2025 година</t>
  </si>
  <si>
    <t>ТП  ДГС</t>
  </si>
  <si>
    <t>Тримесечие на 2024 год. / прогнозно количество дървесиан (пл.куб.м)</t>
  </si>
  <si>
    <t>Общо количество,
пл.куб.м</t>
  </si>
  <si>
    <t>I-во</t>
  </si>
  <si>
    <t>II-ро</t>
  </si>
  <si>
    <t>III-то</t>
  </si>
  <si>
    <t>IV-то</t>
  </si>
  <si>
    <t>Омуртаг</t>
  </si>
  <si>
    <t>инж. Елена Владимирова-Даруиш</t>
  </si>
  <si>
    <t>170-в</t>
  </si>
  <si>
    <t>бб</t>
  </si>
  <si>
    <t>170-ж</t>
  </si>
  <si>
    <t>бл</t>
  </si>
  <si>
    <t>171-м</t>
  </si>
  <si>
    <t xml:space="preserve">Начална ед. цена за продажба на стояща дървесина на корен, €/м3 без ДДС </t>
  </si>
  <si>
    <t>Обща начална цена за продажба на стояща дървесина на корен, под която не може да се подават ценови предложения, €/м3 без ДДС</t>
  </si>
  <si>
    <t>Гаранция за участие, €</t>
  </si>
  <si>
    <t xml:space="preserve">Достигната ед. цена за продажба на стояща дървесина на корен, €/м3 без ДДС </t>
  </si>
  <si>
    <t>Обща достигната цена за продажба на стояща дървесина на корен, под която не може да се подават ценови предложения, €/м3 без ДДС</t>
  </si>
  <si>
    <t>Гаранция за изпълнение, €</t>
  </si>
  <si>
    <t>17-65-25</t>
  </si>
  <si>
    <t>за обект № 17-65-25, ТП " ДГС Омуртаг"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</si>
</sst>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3" fillId="0" borderId="0" xfId="0" applyFont="1"/>
    <xf numFmtId="0" fontId="3" fillId="0" borderId="2" xfId="0" applyFont="1" applyBorder="1" applyAlignment="1">
      <alignment horizontal="left"/>
    </xf>
    <xf numFmtId="0" fontId="3" fillId="0" borderId="2" xfId="0" applyFont="1" applyBorder="1"/>
    <xf numFmtId="2" fontId="3" fillId="0" borderId="2" xfId="0" applyNumberFormat="1" applyFont="1" applyBorder="1"/>
    <xf numFmtId="0" fontId="5" fillId="0" borderId="2" xfId="0" applyFont="1" applyBorder="1"/>
    <xf numFmtId="2" fontId="5" fillId="0" borderId="2" xfId="0" applyNumberFormat="1" applyFont="1" applyBorder="1"/>
    <xf numFmtId="2" fontId="3" fillId="0" borderId="0" xfId="0" applyNumberFormat="1" applyFont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center" vertical="center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vertical="center"/>
    </xf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2" fillId="0" borderId="1" xfId="1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49" fontId="3" fillId="0" borderId="2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1" fontId="3" fillId="0" borderId="2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top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2"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8"/>
  <sheetViews>
    <sheetView topLeftCell="A5" zoomScale="90" zoomScaleNormal="90" workbookViewId="0">
      <selection activeCell="A5" sqref="A5:A76"/>
    </sheetView>
  </sheetViews>
  <sheetFormatPr defaultColWidth="9.33203125" defaultRowHeight="13.8" x14ac:dyDescent="0.25"/>
  <cols>
    <col min="1" max="3" width="10.6640625" style="1" customWidth="1"/>
    <col min="4" max="4" width="30.6640625" style="1" bestFit="1" customWidth="1"/>
    <col min="5" max="6" width="12.6640625" style="1" customWidth="1"/>
    <col min="7" max="8" width="13.6640625" style="1" customWidth="1"/>
    <col min="9" max="10" width="17.6640625" style="1" customWidth="1"/>
    <col min="11" max="11" width="10.6640625" style="1" customWidth="1"/>
    <col min="12" max="12" width="10.88671875" style="1" customWidth="1"/>
    <col min="13" max="16384" width="9.33203125" style="1"/>
  </cols>
  <sheetData>
    <row r="1" spans="1:12" ht="15.75" customHeight="1" x14ac:dyDescent="0.3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2" ht="15.75" customHeigh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2" ht="15.75" customHeight="1" x14ac:dyDescent="0.3">
      <c r="A3" s="25" t="s">
        <v>1</v>
      </c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1:12" ht="137.4" customHeight="1" x14ac:dyDescent="0.25">
      <c r="A4" s="20" t="s">
        <v>2</v>
      </c>
      <c r="B4" s="20" t="s">
        <v>3</v>
      </c>
      <c r="C4" s="20" t="s">
        <v>4</v>
      </c>
      <c r="D4" s="22" t="s">
        <v>5</v>
      </c>
      <c r="E4" s="20" t="s">
        <v>6</v>
      </c>
      <c r="F4" s="20" t="s">
        <v>7</v>
      </c>
      <c r="G4" s="20" t="s">
        <v>8</v>
      </c>
      <c r="H4" s="20" t="s">
        <v>59</v>
      </c>
      <c r="I4" s="20" t="s">
        <v>9</v>
      </c>
      <c r="J4" s="20" t="s">
        <v>60</v>
      </c>
      <c r="K4" s="20" t="s">
        <v>10</v>
      </c>
      <c r="L4" s="21" t="s">
        <v>61</v>
      </c>
    </row>
    <row r="5" spans="1:12" x14ac:dyDescent="0.25">
      <c r="A5" s="30" t="s">
        <v>65</v>
      </c>
      <c r="B5" s="27" t="s">
        <v>54</v>
      </c>
      <c r="C5" s="2" t="s">
        <v>19</v>
      </c>
      <c r="D5" s="3" t="s">
        <v>12</v>
      </c>
      <c r="E5" s="3">
        <v>3</v>
      </c>
      <c r="F5" s="3"/>
      <c r="G5" s="4">
        <v>83</v>
      </c>
      <c r="H5" s="4">
        <f>G5/1.95583</f>
        <v>42.437226139286132</v>
      </c>
      <c r="I5" s="4">
        <f t="shared" ref="I5:I6" si="0">E5*G5</f>
        <v>249</v>
      </c>
      <c r="J5" s="4">
        <f>E5*H5</f>
        <v>127.31167841785839</v>
      </c>
      <c r="K5" s="23">
        <v>7571.23</v>
      </c>
      <c r="L5" s="23">
        <v>3871.11</v>
      </c>
    </row>
    <row r="6" spans="1:12" x14ac:dyDescent="0.25">
      <c r="A6" s="30"/>
      <c r="B6" s="26"/>
      <c r="C6" s="2" t="s">
        <v>19</v>
      </c>
      <c r="D6" s="3" t="s">
        <v>13</v>
      </c>
      <c r="E6" s="3">
        <v>12</v>
      </c>
      <c r="F6" s="3"/>
      <c r="G6" s="4">
        <v>83</v>
      </c>
      <c r="H6" s="4">
        <f>G6/1.95583</f>
        <v>42.437226139286132</v>
      </c>
      <c r="I6" s="4">
        <f t="shared" si="0"/>
        <v>996</v>
      </c>
      <c r="J6" s="4">
        <f>E6*H6</f>
        <v>509.24671367143355</v>
      </c>
      <c r="K6" s="23"/>
      <c r="L6" s="23"/>
    </row>
    <row r="7" spans="1:12" x14ac:dyDescent="0.25">
      <c r="A7" s="30"/>
      <c r="B7" s="26"/>
      <c r="C7" s="2" t="s">
        <v>19</v>
      </c>
      <c r="D7" s="3" t="s">
        <v>14</v>
      </c>
      <c r="E7" s="3">
        <v>29</v>
      </c>
      <c r="F7" s="3">
        <v>48</v>
      </c>
      <c r="G7" s="4">
        <v>41.2</v>
      </c>
      <c r="H7" s="4">
        <f>G7/1.95583</f>
        <v>21.065225505284204</v>
      </c>
      <c r="I7" s="4">
        <f>F7*G7</f>
        <v>1977.6000000000001</v>
      </c>
      <c r="J7" s="4">
        <f>F7*H7</f>
        <v>1011.1308242536418</v>
      </c>
      <c r="K7" s="23"/>
      <c r="L7" s="23"/>
    </row>
    <row r="8" spans="1:12" x14ac:dyDescent="0.25">
      <c r="A8" s="30"/>
      <c r="B8" s="26"/>
      <c r="C8" s="2" t="s">
        <v>19</v>
      </c>
      <c r="D8" s="3" t="s">
        <v>15</v>
      </c>
      <c r="E8" s="3">
        <v>2</v>
      </c>
      <c r="F8" s="3">
        <v>3</v>
      </c>
      <c r="G8" s="4">
        <v>41.2</v>
      </c>
      <c r="H8" s="4">
        <f t="shared" ref="H8:H12" si="1">G8/1.95583</f>
        <v>21.065225505284204</v>
      </c>
      <c r="I8" s="4">
        <f t="shared" ref="I8:I9" si="2">F8*G8</f>
        <v>123.60000000000001</v>
      </c>
      <c r="J8" s="4">
        <f t="shared" ref="J8:J10" si="3">F8*H8</f>
        <v>63.195676515852611</v>
      </c>
      <c r="K8" s="23"/>
      <c r="L8" s="23"/>
    </row>
    <row r="9" spans="1:12" x14ac:dyDescent="0.25">
      <c r="A9" s="30"/>
      <c r="B9" s="26"/>
      <c r="C9" s="2" t="s">
        <v>19</v>
      </c>
      <c r="D9" s="3" t="s">
        <v>16</v>
      </c>
      <c r="E9" s="3">
        <v>50</v>
      </c>
      <c r="F9" s="3">
        <v>83</v>
      </c>
      <c r="G9" s="4">
        <v>41.2</v>
      </c>
      <c r="H9" s="4">
        <f t="shared" si="1"/>
        <v>21.065225505284204</v>
      </c>
      <c r="I9" s="4">
        <f t="shared" si="2"/>
        <v>3419.6000000000004</v>
      </c>
      <c r="J9" s="4">
        <f t="shared" si="3"/>
        <v>1748.413716938589</v>
      </c>
      <c r="K9" s="23"/>
      <c r="L9" s="23"/>
    </row>
    <row r="10" spans="1:12" x14ac:dyDescent="0.25">
      <c r="A10" s="30"/>
      <c r="B10" s="26"/>
      <c r="C10" s="2" t="s">
        <v>19</v>
      </c>
      <c r="D10" s="3" t="s">
        <v>17</v>
      </c>
      <c r="E10" s="3">
        <v>116</v>
      </c>
      <c r="F10" s="3">
        <v>211</v>
      </c>
      <c r="G10" s="4">
        <v>43.1</v>
      </c>
      <c r="H10" s="4">
        <f t="shared" si="1"/>
        <v>22.036680079557019</v>
      </c>
      <c r="I10" s="4">
        <f>F10*G10</f>
        <v>9094.1</v>
      </c>
      <c r="J10" s="4">
        <f t="shared" si="3"/>
        <v>4649.7394967865312</v>
      </c>
      <c r="K10" s="23"/>
      <c r="L10" s="23"/>
    </row>
    <row r="11" spans="1:12" x14ac:dyDescent="0.25">
      <c r="A11" s="30"/>
      <c r="B11" s="26"/>
      <c r="C11" s="2" t="s">
        <v>18</v>
      </c>
      <c r="D11" s="3" t="s">
        <v>12</v>
      </c>
      <c r="E11" s="3">
        <v>1</v>
      </c>
      <c r="F11" s="3"/>
      <c r="G11" s="4">
        <v>152</v>
      </c>
      <c r="H11" s="4">
        <f t="shared" si="1"/>
        <v>77.716365941825217</v>
      </c>
      <c r="I11" s="4">
        <f t="shared" ref="I11:I12" si="4">E11*G11</f>
        <v>152</v>
      </c>
      <c r="J11" s="4">
        <f t="shared" ref="J11:J12" si="5">E11*H11</f>
        <v>77.716365941825217</v>
      </c>
      <c r="K11" s="23"/>
      <c r="L11" s="23"/>
    </row>
    <row r="12" spans="1:12" x14ac:dyDescent="0.25">
      <c r="A12" s="30"/>
      <c r="B12" s="26"/>
      <c r="C12" s="2" t="s">
        <v>18</v>
      </c>
      <c r="D12" s="3" t="s">
        <v>13</v>
      </c>
      <c r="E12" s="3">
        <v>1</v>
      </c>
      <c r="F12" s="3"/>
      <c r="G12" s="4">
        <v>97</v>
      </c>
      <c r="H12" s="4">
        <f t="shared" si="1"/>
        <v>49.595312476033193</v>
      </c>
      <c r="I12" s="4">
        <f t="shared" si="4"/>
        <v>97</v>
      </c>
      <c r="J12" s="4">
        <f t="shared" si="5"/>
        <v>49.595312476033193</v>
      </c>
      <c r="K12" s="23"/>
      <c r="L12" s="23"/>
    </row>
    <row r="13" spans="1:12" x14ac:dyDescent="0.25">
      <c r="A13" s="30"/>
      <c r="B13" s="26"/>
      <c r="C13" s="2" t="s">
        <v>18</v>
      </c>
      <c r="D13" s="3" t="s">
        <v>14</v>
      </c>
      <c r="E13" s="3">
        <v>1</v>
      </c>
      <c r="F13" s="3">
        <v>2</v>
      </c>
      <c r="G13" s="4">
        <v>41.2</v>
      </c>
      <c r="H13" s="4">
        <f t="shared" ref="H13:H17" si="6">G13/1.95583</f>
        <v>21.065225505284204</v>
      </c>
      <c r="I13" s="4">
        <f t="shared" ref="I13:I14" si="7">F13*G13</f>
        <v>82.4</v>
      </c>
      <c r="J13" s="4">
        <f t="shared" ref="J13:J15" si="8">F13*H13</f>
        <v>42.130451010568407</v>
      </c>
      <c r="K13" s="23"/>
      <c r="L13" s="23"/>
    </row>
    <row r="14" spans="1:12" x14ac:dyDescent="0.25">
      <c r="A14" s="30"/>
      <c r="B14" s="26"/>
      <c r="C14" s="2" t="s">
        <v>18</v>
      </c>
      <c r="D14" s="3" t="s">
        <v>16</v>
      </c>
      <c r="E14" s="3">
        <v>2</v>
      </c>
      <c r="F14" s="3">
        <v>3</v>
      </c>
      <c r="G14" s="4">
        <v>41.2</v>
      </c>
      <c r="H14" s="4">
        <f t="shared" si="6"/>
        <v>21.065225505284204</v>
      </c>
      <c r="I14" s="4">
        <f t="shared" si="7"/>
        <v>123.60000000000001</v>
      </c>
      <c r="J14" s="4">
        <f t="shared" si="8"/>
        <v>63.195676515852611</v>
      </c>
      <c r="K14" s="23"/>
      <c r="L14" s="23"/>
    </row>
    <row r="15" spans="1:12" x14ac:dyDescent="0.25">
      <c r="A15" s="30"/>
      <c r="B15" s="26"/>
      <c r="C15" s="2" t="s">
        <v>18</v>
      </c>
      <c r="D15" s="3" t="s">
        <v>17</v>
      </c>
      <c r="E15" s="3">
        <v>4</v>
      </c>
      <c r="F15" s="3">
        <v>7</v>
      </c>
      <c r="G15" s="4">
        <v>43.1</v>
      </c>
      <c r="H15" s="4">
        <f t="shared" si="6"/>
        <v>22.036680079557019</v>
      </c>
      <c r="I15" s="4">
        <f>F15*G15</f>
        <v>301.7</v>
      </c>
      <c r="J15" s="4">
        <f t="shared" si="8"/>
        <v>154.25676055689914</v>
      </c>
      <c r="K15" s="23"/>
      <c r="L15" s="23"/>
    </row>
    <row r="16" spans="1:12" x14ac:dyDescent="0.25">
      <c r="A16" s="30"/>
      <c r="B16" s="26"/>
      <c r="C16" s="2" t="s">
        <v>11</v>
      </c>
      <c r="D16" s="3" t="s">
        <v>12</v>
      </c>
      <c r="E16" s="3">
        <v>4</v>
      </c>
      <c r="F16" s="3"/>
      <c r="G16" s="4">
        <v>110</v>
      </c>
      <c r="H16" s="4">
        <f t="shared" si="6"/>
        <v>56.242106931584033</v>
      </c>
      <c r="I16" s="4">
        <f t="shared" ref="I16:I17" si="9">E16*G16</f>
        <v>440</v>
      </c>
      <c r="J16" s="4">
        <f t="shared" ref="J16:J17" si="10">E16*H16</f>
        <v>224.96842772633613</v>
      </c>
      <c r="K16" s="23"/>
      <c r="L16" s="23"/>
    </row>
    <row r="17" spans="1:12" x14ac:dyDescent="0.25">
      <c r="A17" s="30"/>
      <c r="B17" s="26"/>
      <c r="C17" s="2" t="s">
        <v>11</v>
      </c>
      <c r="D17" s="3" t="s">
        <v>13</v>
      </c>
      <c r="E17" s="3">
        <v>12</v>
      </c>
      <c r="F17" s="3"/>
      <c r="G17" s="4">
        <v>83</v>
      </c>
      <c r="H17" s="4">
        <f t="shared" si="6"/>
        <v>42.437226139286132</v>
      </c>
      <c r="I17" s="4">
        <f t="shared" si="9"/>
        <v>996</v>
      </c>
      <c r="J17" s="4">
        <f t="shared" si="10"/>
        <v>509.24671367143355</v>
      </c>
      <c r="K17" s="23"/>
      <c r="L17" s="23"/>
    </row>
    <row r="18" spans="1:12" x14ac:dyDescent="0.25">
      <c r="A18" s="30"/>
      <c r="B18" s="26"/>
      <c r="C18" s="2" t="s">
        <v>11</v>
      </c>
      <c r="D18" s="3" t="s">
        <v>14</v>
      </c>
      <c r="E18" s="3">
        <v>19</v>
      </c>
      <c r="F18" s="3">
        <v>32</v>
      </c>
      <c r="G18" s="4">
        <v>41.2</v>
      </c>
      <c r="H18" s="4">
        <f t="shared" ref="H18:H23" si="11">G18/1.95583</f>
        <v>21.065225505284204</v>
      </c>
      <c r="I18" s="4">
        <f t="shared" ref="I18:I20" si="12">F18*G18</f>
        <v>1318.4</v>
      </c>
      <c r="J18" s="4">
        <f t="shared" ref="J18:J21" si="13">F18*H18</f>
        <v>674.08721616909452</v>
      </c>
      <c r="K18" s="23"/>
      <c r="L18" s="23"/>
    </row>
    <row r="19" spans="1:12" x14ac:dyDescent="0.25">
      <c r="A19" s="30"/>
      <c r="B19" s="26"/>
      <c r="C19" s="2" t="s">
        <v>11</v>
      </c>
      <c r="D19" s="3" t="s">
        <v>15</v>
      </c>
      <c r="E19" s="3">
        <v>1</v>
      </c>
      <c r="F19" s="3">
        <v>2</v>
      </c>
      <c r="G19" s="4">
        <v>41.2</v>
      </c>
      <c r="H19" s="4">
        <f t="shared" si="11"/>
        <v>21.065225505284204</v>
      </c>
      <c r="I19" s="4">
        <f t="shared" si="12"/>
        <v>82.4</v>
      </c>
      <c r="J19" s="4">
        <f t="shared" si="13"/>
        <v>42.130451010568407</v>
      </c>
      <c r="K19" s="23"/>
      <c r="L19" s="23"/>
    </row>
    <row r="20" spans="1:12" x14ac:dyDescent="0.25">
      <c r="A20" s="30"/>
      <c r="B20" s="26"/>
      <c r="C20" s="2" t="s">
        <v>11</v>
      </c>
      <c r="D20" s="3" t="s">
        <v>16</v>
      </c>
      <c r="E20" s="3">
        <v>24</v>
      </c>
      <c r="F20" s="3">
        <v>40</v>
      </c>
      <c r="G20" s="4">
        <v>41.2</v>
      </c>
      <c r="H20" s="4">
        <f t="shared" si="11"/>
        <v>21.065225505284204</v>
      </c>
      <c r="I20" s="4">
        <f t="shared" si="12"/>
        <v>1648</v>
      </c>
      <c r="J20" s="4">
        <f t="shared" si="13"/>
        <v>842.60902021136815</v>
      </c>
      <c r="K20" s="23"/>
      <c r="L20" s="23"/>
    </row>
    <row r="21" spans="1:12" x14ac:dyDescent="0.25">
      <c r="A21" s="30"/>
      <c r="B21" s="26"/>
      <c r="C21" s="2" t="s">
        <v>11</v>
      </c>
      <c r="D21" s="3" t="s">
        <v>17</v>
      </c>
      <c r="E21" s="3">
        <v>56</v>
      </c>
      <c r="F21" s="3">
        <v>102</v>
      </c>
      <c r="G21" s="4">
        <v>43.1</v>
      </c>
      <c r="H21" s="4">
        <f t="shared" si="11"/>
        <v>22.036680079557019</v>
      </c>
      <c r="I21" s="4">
        <f>F21*G21</f>
        <v>4396.2</v>
      </c>
      <c r="J21" s="4">
        <f t="shared" si="13"/>
        <v>2247.7413681148159</v>
      </c>
      <c r="K21" s="23"/>
      <c r="L21" s="23"/>
    </row>
    <row r="22" spans="1:12" x14ac:dyDescent="0.25">
      <c r="A22" s="30"/>
      <c r="B22" s="26"/>
      <c r="C22" s="2" t="s">
        <v>55</v>
      </c>
      <c r="D22" s="3" t="s">
        <v>12</v>
      </c>
      <c r="E22" s="3">
        <v>19</v>
      </c>
      <c r="F22" s="3"/>
      <c r="G22" s="4">
        <v>82</v>
      </c>
      <c r="H22" s="4">
        <f t="shared" si="11"/>
        <v>41.925934258089917</v>
      </c>
      <c r="I22" s="4">
        <f t="shared" ref="I22:I23" si="14">E22*G22</f>
        <v>1558</v>
      </c>
      <c r="J22" s="4">
        <f t="shared" ref="J22:J23" si="15">E22*H22</f>
        <v>796.59275090370841</v>
      </c>
      <c r="K22" s="23"/>
      <c r="L22" s="23"/>
    </row>
    <row r="23" spans="1:12" x14ac:dyDescent="0.25">
      <c r="A23" s="30"/>
      <c r="B23" s="26"/>
      <c r="C23" s="2" t="s">
        <v>55</v>
      </c>
      <c r="D23" s="3" t="s">
        <v>13</v>
      </c>
      <c r="E23" s="3">
        <v>38</v>
      </c>
      <c r="F23" s="3"/>
      <c r="G23" s="4">
        <v>66</v>
      </c>
      <c r="H23" s="4">
        <f t="shared" si="11"/>
        <v>33.74526415895042</v>
      </c>
      <c r="I23" s="4">
        <f t="shared" si="14"/>
        <v>2508</v>
      </c>
      <c r="J23" s="4">
        <f t="shared" si="15"/>
        <v>1282.3200380401158</v>
      </c>
      <c r="K23" s="23"/>
      <c r="L23" s="23"/>
    </row>
    <row r="24" spans="1:12" x14ac:dyDescent="0.25">
      <c r="A24" s="30"/>
      <c r="B24" s="26"/>
      <c r="C24" s="2" t="s">
        <v>55</v>
      </c>
      <c r="D24" s="3" t="s">
        <v>14</v>
      </c>
      <c r="E24" s="3">
        <v>27</v>
      </c>
      <c r="F24" s="3">
        <v>42</v>
      </c>
      <c r="G24" s="4">
        <v>28.3</v>
      </c>
      <c r="H24" s="4">
        <f t="shared" ref="H24:H28" si="16">G24/1.95583</f>
        <v>14.469560237852983</v>
      </c>
      <c r="I24" s="4">
        <f>F24*G24</f>
        <v>1188.6000000000001</v>
      </c>
      <c r="J24" s="4">
        <f t="shared" ref="J24:J26" si="17">F24*H24</f>
        <v>607.72152998982529</v>
      </c>
      <c r="K24" s="23"/>
      <c r="L24" s="23"/>
    </row>
    <row r="25" spans="1:12" x14ac:dyDescent="0.25">
      <c r="A25" s="30"/>
      <c r="B25" s="26"/>
      <c r="C25" s="2" t="s">
        <v>55</v>
      </c>
      <c r="D25" s="3" t="s">
        <v>16</v>
      </c>
      <c r="E25" s="3">
        <v>54</v>
      </c>
      <c r="F25" s="3">
        <v>83</v>
      </c>
      <c r="G25" s="4">
        <v>28.3</v>
      </c>
      <c r="H25" s="4">
        <f t="shared" si="16"/>
        <v>14.469560237852983</v>
      </c>
      <c r="I25" s="4">
        <f>F25*G25</f>
        <v>2348.9</v>
      </c>
      <c r="J25" s="4">
        <f t="shared" si="17"/>
        <v>1200.9734997417977</v>
      </c>
      <c r="K25" s="23"/>
      <c r="L25" s="23"/>
    </row>
    <row r="26" spans="1:12" x14ac:dyDescent="0.25">
      <c r="A26" s="30"/>
      <c r="B26" s="26"/>
      <c r="C26" s="2" t="s">
        <v>25</v>
      </c>
      <c r="D26" s="3" t="s">
        <v>16</v>
      </c>
      <c r="E26" s="3">
        <v>11</v>
      </c>
      <c r="F26" s="3">
        <v>18</v>
      </c>
      <c r="G26" s="4">
        <v>41.2</v>
      </c>
      <c r="H26" s="4">
        <f t="shared" si="16"/>
        <v>21.065225505284204</v>
      </c>
      <c r="I26" s="4">
        <f>F26*G26</f>
        <v>741.6</v>
      </c>
      <c r="J26" s="4">
        <f t="shared" si="17"/>
        <v>379.17405909511569</v>
      </c>
      <c r="K26" s="23"/>
      <c r="L26" s="23"/>
    </row>
    <row r="27" spans="1:12" x14ac:dyDescent="0.25">
      <c r="A27" s="30"/>
      <c r="B27" s="26"/>
      <c r="C27" s="2" t="s">
        <v>21</v>
      </c>
      <c r="D27" s="3" t="s">
        <v>23</v>
      </c>
      <c r="E27" s="3">
        <v>4</v>
      </c>
      <c r="F27" s="3"/>
      <c r="G27" s="4">
        <v>82</v>
      </c>
      <c r="H27" s="4">
        <f t="shared" si="16"/>
        <v>41.925934258089917</v>
      </c>
      <c r="I27" s="4">
        <f t="shared" ref="I27:I28" si="18">E27*G27</f>
        <v>328</v>
      </c>
      <c r="J27" s="4">
        <f t="shared" ref="J27:J28" si="19">E27*H27</f>
        <v>167.70373703235967</v>
      </c>
      <c r="K27" s="23"/>
      <c r="L27" s="23"/>
    </row>
    <row r="28" spans="1:12" x14ac:dyDescent="0.25">
      <c r="A28" s="30"/>
      <c r="B28" s="26"/>
      <c r="C28" s="2" t="s">
        <v>21</v>
      </c>
      <c r="D28" s="3" t="s">
        <v>12</v>
      </c>
      <c r="E28" s="3">
        <v>1</v>
      </c>
      <c r="F28" s="3"/>
      <c r="G28" s="4">
        <v>62</v>
      </c>
      <c r="H28" s="4">
        <f t="shared" si="16"/>
        <v>31.700096634165547</v>
      </c>
      <c r="I28" s="4">
        <f t="shared" si="18"/>
        <v>62</v>
      </c>
      <c r="J28" s="4">
        <f t="shared" si="19"/>
        <v>31.700096634165547</v>
      </c>
      <c r="K28" s="23"/>
      <c r="L28" s="23"/>
    </row>
    <row r="29" spans="1:12" x14ac:dyDescent="0.25">
      <c r="A29" s="30"/>
      <c r="B29" s="26"/>
      <c r="C29" s="2" t="s">
        <v>21</v>
      </c>
      <c r="D29" s="3" t="s">
        <v>16</v>
      </c>
      <c r="E29" s="3">
        <v>9</v>
      </c>
      <c r="F29" s="3">
        <v>15</v>
      </c>
      <c r="G29" s="4">
        <v>27.2</v>
      </c>
      <c r="H29" s="4">
        <f t="shared" ref="H29:H30" si="20">G29/1.95583</f>
        <v>13.907139168537142</v>
      </c>
      <c r="I29" s="4">
        <f t="shared" ref="I29:I30" si="21">F29*G29</f>
        <v>408</v>
      </c>
      <c r="J29" s="4">
        <f t="shared" ref="J29:J30" si="22">F29*H29</f>
        <v>208.60708752805715</v>
      </c>
      <c r="K29" s="23"/>
      <c r="L29" s="23"/>
    </row>
    <row r="30" spans="1:12" x14ac:dyDescent="0.25">
      <c r="A30" s="30"/>
      <c r="B30" s="26"/>
      <c r="C30" s="2" t="s">
        <v>26</v>
      </c>
      <c r="D30" s="3" t="s">
        <v>16</v>
      </c>
      <c r="E30" s="3">
        <v>26</v>
      </c>
      <c r="F30" s="3">
        <v>43</v>
      </c>
      <c r="G30" s="4">
        <v>41.2</v>
      </c>
      <c r="H30" s="4">
        <f t="shared" si="20"/>
        <v>21.065225505284204</v>
      </c>
      <c r="I30" s="4">
        <f t="shared" si="21"/>
        <v>1771.6000000000001</v>
      </c>
      <c r="J30" s="4">
        <f t="shared" si="22"/>
        <v>905.80469672722074</v>
      </c>
      <c r="K30" s="23"/>
      <c r="L30" s="23"/>
    </row>
    <row r="31" spans="1:12" x14ac:dyDescent="0.25">
      <c r="A31" s="30"/>
      <c r="B31" s="28" t="s">
        <v>22</v>
      </c>
      <c r="C31" s="29"/>
      <c r="D31" s="3"/>
      <c r="E31" s="5">
        <f>SUM(E5:E30)</f>
        <v>526</v>
      </c>
      <c r="F31" s="5">
        <f>SUM(F5:F30)</f>
        <v>734</v>
      </c>
      <c r="G31" s="6">
        <f>I31/E31</f>
        <v>69.224904942965779</v>
      </c>
      <c r="H31" s="6"/>
      <c r="I31" s="6">
        <f>SUM(I5:I30)</f>
        <v>36412.300000000003</v>
      </c>
      <c r="J31" s="6">
        <f>SUM(J5:J30)</f>
        <v>18617.313365681068</v>
      </c>
      <c r="K31" s="23"/>
      <c r="L31" s="23"/>
    </row>
    <row r="32" spans="1:12" x14ac:dyDescent="0.25">
      <c r="A32" s="30"/>
      <c r="B32" s="26" t="s">
        <v>56</v>
      </c>
      <c r="C32" s="2" t="s">
        <v>18</v>
      </c>
      <c r="D32" s="3" t="s">
        <v>12</v>
      </c>
      <c r="E32" s="3">
        <v>30</v>
      </c>
      <c r="F32" s="3"/>
      <c r="G32" s="4">
        <v>152</v>
      </c>
      <c r="H32" s="4">
        <f t="shared" ref="H32:H33" si="23">G32/1.95583</f>
        <v>77.716365941825217</v>
      </c>
      <c r="I32" s="4">
        <f t="shared" ref="I32:I33" si="24">E32*G32</f>
        <v>4560</v>
      </c>
      <c r="J32" s="4">
        <f t="shared" ref="J32:J33" si="25">E32*H32</f>
        <v>2331.4909782547566</v>
      </c>
      <c r="K32" s="23"/>
      <c r="L32" s="23"/>
    </row>
    <row r="33" spans="1:12" x14ac:dyDescent="0.25">
      <c r="A33" s="30"/>
      <c r="B33" s="26"/>
      <c r="C33" s="2" t="s">
        <v>18</v>
      </c>
      <c r="D33" s="3" t="s">
        <v>13</v>
      </c>
      <c r="E33" s="3">
        <v>38</v>
      </c>
      <c r="F33" s="3"/>
      <c r="G33" s="4">
        <v>97</v>
      </c>
      <c r="H33" s="4">
        <f t="shared" si="23"/>
        <v>49.595312476033193</v>
      </c>
      <c r="I33" s="4">
        <f t="shared" si="24"/>
        <v>3686</v>
      </c>
      <c r="J33" s="4">
        <f t="shared" si="25"/>
        <v>1884.6218740892614</v>
      </c>
      <c r="K33" s="23"/>
      <c r="L33" s="23"/>
    </row>
    <row r="34" spans="1:12" x14ac:dyDescent="0.25">
      <c r="A34" s="30"/>
      <c r="B34" s="26"/>
      <c r="C34" s="2" t="s">
        <v>18</v>
      </c>
      <c r="D34" s="3" t="s">
        <v>14</v>
      </c>
      <c r="E34" s="3">
        <v>13</v>
      </c>
      <c r="F34" s="3">
        <v>22</v>
      </c>
      <c r="G34" s="4">
        <v>41.2</v>
      </c>
      <c r="H34" s="4">
        <f t="shared" ref="H34:H38" si="26">G34/1.95583</f>
        <v>21.065225505284204</v>
      </c>
      <c r="I34" s="4">
        <f t="shared" ref="I34:I35" si="27">F34*G34</f>
        <v>906.40000000000009</v>
      </c>
      <c r="J34" s="4">
        <f t="shared" ref="J34:J36" si="28">F34*H34</f>
        <v>463.43496111625245</v>
      </c>
      <c r="K34" s="23"/>
      <c r="L34" s="23"/>
    </row>
    <row r="35" spans="1:12" x14ac:dyDescent="0.25">
      <c r="A35" s="30"/>
      <c r="B35" s="26"/>
      <c r="C35" s="2" t="s">
        <v>18</v>
      </c>
      <c r="D35" s="3" t="s">
        <v>16</v>
      </c>
      <c r="E35" s="3">
        <v>29</v>
      </c>
      <c r="F35" s="3">
        <v>48</v>
      </c>
      <c r="G35" s="4">
        <v>41.2</v>
      </c>
      <c r="H35" s="4">
        <f t="shared" si="26"/>
        <v>21.065225505284204</v>
      </c>
      <c r="I35" s="4">
        <f t="shared" si="27"/>
        <v>1977.6000000000001</v>
      </c>
      <c r="J35" s="4">
        <f t="shared" si="28"/>
        <v>1011.1308242536418</v>
      </c>
      <c r="K35" s="23"/>
      <c r="L35" s="23"/>
    </row>
    <row r="36" spans="1:12" x14ac:dyDescent="0.25">
      <c r="A36" s="30"/>
      <c r="B36" s="26"/>
      <c r="C36" s="2" t="s">
        <v>18</v>
      </c>
      <c r="D36" s="3" t="s">
        <v>17</v>
      </c>
      <c r="E36" s="3">
        <v>67</v>
      </c>
      <c r="F36" s="3">
        <v>122</v>
      </c>
      <c r="G36" s="4">
        <v>43.1</v>
      </c>
      <c r="H36" s="4">
        <f t="shared" si="26"/>
        <v>22.036680079557019</v>
      </c>
      <c r="I36" s="4">
        <f>F36*G36</f>
        <v>5258.2</v>
      </c>
      <c r="J36" s="4">
        <f t="shared" si="28"/>
        <v>2688.4749697059565</v>
      </c>
      <c r="K36" s="23"/>
      <c r="L36" s="23"/>
    </row>
    <row r="37" spans="1:12" x14ac:dyDescent="0.25">
      <c r="A37" s="30"/>
      <c r="B37" s="26"/>
      <c r="C37" s="2" t="s">
        <v>19</v>
      </c>
      <c r="D37" s="3" t="s">
        <v>12</v>
      </c>
      <c r="E37" s="3">
        <v>6</v>
      </c>
      <c r="F37" s="3"/>
      <c r="G37" s="4">
        <v>83</v>
      </c>
      <c r="H37" s="4">
        <f t="shared" si="26"/>
        <v>42.437226139286132</v>
      </c>
      <c r="I37" s="4">
        <f t="shared" ref="I37:I38" si="29">E37*G37</f>
        <v>498</v>
      </c>
      <c r="J37" s="4">
        <f t="shared" ref="J37:J38" si="30">E37*H37</f>
        <v>254.62335683571678</v>
      </c>
      <c r="K37" s="23"/>
      <c r="L37" s="23"/>
    </row>
    <row r="38" spans="1:12" x14ac:dyDescent="0.25">
      <c r="A38" s="30"/>
      <c r="B38" s="26"/>
      <c r="C38" s="2" t="s">
        <v>19</v>
      </c>
      <c r="D38" s="3" t="s">
        <v>13</v>
      </c>
      <c r="E38" s="3">
        <v>40</v>
      </c>
      <c r="F38" s="3"/>
      <c r="G38" s="4">
        <v>83</v>
      </c>
      <c r="H38" s="4">
        <f t="shared" si="26"/>
        <v>42.437226139286132</v>
      </c>
      <c r="I38" s="4">
        <f t="shared" si="29"/>
        <v>3320</v>
      </c>
      <c r="J38" s="4">
        <f t="shared" si="30"/>
        <v>1697.4890455714453</v>
      </c>
      <c r="K38" s="23"/>
      <c r="L38" s="23"/>
    </row>
    <row r="39" spans="1:12" x14ac:dyDescent="0.25">
      <c r="A39" s="30"/>
      <c r="B39" s="26"/>
      <c r="C39" s="2" t="s">
        <v>19</v>
      </c>
      <c r="D39" s="3" t="s">
        <v>14</v>
      </c>
      <c r="E39" s="3">
        <v>85</v>
      </c>
      <c r="F39" s="3">
        <v>142</v>
      </c>
      <c r="G39" s="4">
        <v>41.2</v>
      </c>
      <c r="H39" s="4">
        <f t="shared" ref="H39:H44" si="31">G39/1.95583</f>
        <v>21.065225505284204</v>
      </c>
      <c r="I39" s="4">
        <f t="shared" ref="I39:I41" si="32">F39*G39</f>
        <v>5850.4000000000005</v>
      </c>
      <c r="J39" s="4">
        <f t="shared" ref="J39:J42" si="33">F39*H39</f>
        <v>2991.2620217503568</v>
      </c>
      <c r="K39" s="23"/>
      <c r="L39" s="23"/>
    </row>
    <row r="40" spans="1:12" x14ac:dyDescent="0.25">
      <c r="A40" s="30"/>
      <c r="B40" s="26"/>
      <c r="C40" s="2" t="s">
        <v>19</v>
      </c>
      <c r="D40" s="3" t="s">
        <v>15</v>
      </c>
      <c r="E40" s="3">
        <v>6</v>
      </c>
      <c r="F40" s="3">
        <v>10</v>
      </c>
      <c r="G40" s="4">
        <v>41.2</v>
      </c>
      <c r="H40" s="4">
        <f t="shared" si="31"/>
        <v>21.065225505284204</v>
      </c>
      <c r="I40" s="4">
        <f t="shared" si="32"/>
        <v>412</v>
      </c>
      <c r="J40" s="4">
        <f t="shared" si="33"/>
        <v>210.65225505284204</v>
      </c>
      <c r="K40" s="23"/>
      <c r="L40" s="23"/>
    </row>
    <row r="41" spans="1:12" x14ac:dyDescent="0.25">
      <c r="A41" s="30"/>
      <c r="B41" s="26"/>
      <c r="C41" s="2" t="s">
        <v>19</v>
      </c>
      <c r="D41" s="3" t="s">
        <v>16</v>
      </c>
      <c r="E41" s="3">
        <v>101</v>
      </c>
      <c r="F41" s="3">
        <v>168</v>
      </c>
      <c r="G41" s="4">
        <v>41.2</v>
      </c>
      <c r="H41" s="4">
        <f t="shared" si="31"/>
        <v>21.065225505284204</v>
      </c>
      <c r="I41" s="4">
        <f t="shared" si="32"/>
        <v>6921.6</v>
      </c>
      <c r="J41" s="4">
        <f t="shared" si="33"/>
        <v>3538.9578848877463</v>
      </c>
      <c r="K41" s="23"/>
      <c r="L41" s="23"/>
    </row>
    <row r="42" spans="1:12" x14ac:dyDescent="0.25">
      <c r="A42" s="30"/>
      <c r="B42" s="26"/>
      <c r="C42" s="2" t="s">
        <v>19</v>
      </c>
      <c r="D42" s="3" t="s">
        <v>17</v>
      </c>
      <c r="E42" s="3">
        <v>236</v>
      </c>
      <c r="F42" s="3">
        <v>429</v>
      </c>
      <c r="G42" s="4">
        <v>43.1</v>
      </c>
      <c r="H42" s="4">
        <f t="shared" si="31"/>
        <v>22.036680079557019</v>
      </c>
      <c r="I42" s="4">
        <f>F42*G42</f>
        <v>18489.900000000001</v>
      </c>
      <c r="J42" s="4">
        <f t="shared" si="33"/>
        <v>9453.7357541299607</v>
      </c>
      <c r="K42" s="23"/>
      <c r="L42" s="23"/>
    </row>
    <row r="43" spans="1:12" x14ac:dyDescent="0.25">
      <c r="A43" s="30"/>
      <c r="B43" s="26"/>
      <c r="C43" s="2" t="s">
        <v>57</v>
      </c>
      <c r="D43" s="3" t="s">
        <v>12</v>
      </c>
      <c r="E43" s="3">
        <v>2</v>
      </c>
      <c r="F43" s="3"/>
      <c r="G43" s="4">
        <v>152</v>
      </c>
      <c r="H43" s="4">
        <f t="shared" si="31"/>
        <v>77.716365941825217</v>
      </c>
      <c r="I43" s="4">
        <f t="shared" ref="I43:I44" si="34">E43*G43</f>
        <v>304</v>
      </c>
      <c r="J43" s="4">
        <f t="shared" ref="J43:J44" si="35">E43*H43</f>
        <v>155.43273188365043</v>
      </c>
      <c r="K43" s="23"/>
      <c r="L43" s="23"/>
    </row>
    <row r="44" spans="1:12" x14ac:dyDescent="0.25">
      <c r="A44" s="30"/>
      <c r="B44" s="26"/>
      <c r="C44" s="2" t="s">
        <v>57</v>
      </c>
      <c r="D44" s="3" t="s">
        <v>13</v>
      </c>
      <c r="E44" s="3">
        <v>4</v>
      </c>
      <c r="F44" s="3"/>
      <c r="G44" s="4">
        <v>97</v>
      </c>
      <c r="H44" s="4">
        <f t="shared" si="31"/>
        <v>49.595312476033193</v>
      </c>
      <c r="I44" s="4">
        <f t="shared" si="34"/>
        <v>388</v>
      </c>
      <c r="J44" s="4">
        <f t="shared" si="35"/>
        <v>198.38124990413277</v>
      </c>
      <c r="K44" s="23"/>
      <c r="L44" s="23"/>
    </row>
    <row r="45" spans="1:12" x14ac:dyDescent="0.25">
      <c r="A45" s="30"/>
      <c r="B45" s="26"/>
      <c r="C45" s="2" t="s">
        <v>57</v>
      </c>
      <c r="D45" s="3" t="s">
        <v>14</v>
      </c>
      <c r="E45" s="3">
        <v>3</v>
      </c>
      <c r="F45" s="3">
        <v>5</v>
      </c>
      <c r="G45" s="4">
        <v>41.2</v>
      </c>
      <c r="H45" s="4">
        <f t="shared" ref="H45:H49" si="36">G45/1.95583</f>
        <v>21.065225505284204</v>
      </c>
      <c r="I45" s="4">
        <f t="shared" ref="I45:I46" si="37">F45*G45</f>
        <v>206</v>
      </c>
      <c r="J45" s="4">
        <f t="shared" ref="J45:J47" si="38">F45*H45</f>
        <v>105.32612752642102</v>
      </c>
      <c r="K45" s="23"/>
      <c r="L45" s="23"/>
    </row>
    <row r="46" spans="1:12" x14ac:dyDescent="0.25">
      <c r="A46" s="30"/>
      <c r="B46" s="26"/>
      <c r="C46" s="2" t="s">
        <v>57</v>
      </c>
      <c r="D46" s="3" t="s">
        <v>16</v>
      </c>
      <c r="E46" s="3">
        <v>6</v>
      </c>
      <c r="F46" s="3">
        <v>10</v>
      </c>
      <c r="G46" s="4">
        <v>41.2</v>
      </c>
      <c r="H46" s="4">
        <f t="shared" si="36"/>
        <v>21.065225505284204</v>
      </c>
      <c r="I46" s="4">
        <f t="shared" si="37"/>
        <v>412</v>
      </c>
      <c r="J46" s="4">
        <f t="shared" si="38"/>
        <v>210.65225505284204</v>
      </c>
      <c r="K46" s="23"/>
      <c r="L46" s="23"/>
    </row>
    <row r="47" spans="1:12" x14ac:dyDescent="0.25">
      <c r="A47" s="30"/>
      <c r="B47" s="26"/>
      <c r="C47" s="2" t="s">
        <v>57</v>
      </c>
      <c r="D47" s="3" t="s">
        <v>17</v>
      </c>
      <c r="E47" s="3">
        <v>12</v>
      </c>
      <c r="F47" s="3">
        <v>22</v>
      </c>
      <c r="G47" s="4">
        <v>43.1</v>
      </c>
      <c r="H47" s="4">
        <f t="shared" si="36"/>
        <v>22.036680079557019</v>
      </c>
      <c r="I47" s="4">
        <f>F47*G47</f>
        <v>948.2</v>
      </c>
      <c r="J47" s="4">
        <f t="shared" si="38"/>
        <v>484.8069617502544</v>
      </c>
      <c r="K47" s="23"/>
      <c r="L47" s="23"/>
    </row>
    <row r="48" spans="1:12" x14ac:dyDescent="0.25">
      <c r="A48" s="30"/>
      <c r="B48" s="26"/>
      <c r="C48" s="2" t="s">
        <v>11</v>
      </c>
      <c r="D48" s="3" t="s">
        <v>12</v>
      </c>
      <c r="E48" s="3">
        <v>6</v>
      </c>
      <c r="F48" s="3"/>
      <c r="G48" s="4">
        <v>110</v>
      </c>
      <c r="H48" s="4">
        <f t="shared" si="36"/>
        <v>56.242106931584033</v>
      </c>
      <c r="I48" s="4">
        <f t="shared" ref="I48:I49" si="39">E48*G48</f>
        <v>660</v>
      </c>
      <c r="J48" s="4">
        <f t="shared" ref="J48:J49" si="40">E48*H48</f>
        <v>337.4526415895042</v>
      </c>
      <c r="K48" s="23"/>
      <c r="L48" s="23"/>
    </row>
    <row r="49" spans="1:12" x14ac:dyDescent="0.25">
      <c r="A49" s="30"/>
      <c r="B49" s="26"/>
      <c r="C49" s="2" t="s">
        <v>11</v>
      </c>
      <c r="D49" s="3" t="s">
        <v>13</v>
      </c>
      <c r="E49" s="3">
        <v>17</v>
      </c>
      <c r="F49" s="3"/>
      <c r="G49" s="4">
        <v>83</v>
      </c>
      <c r="H49" s="4">
        <f t="shared" si="36"/>
        <v>42.437226139286132</v>
      </c>
      <c r="I49" s="4">
        <f t="shared" si="39"/>
        <v>1411</v>
      </c>
      <c r="J49" s="4">
        <f t="shared" si="40"/>
        <v>721.43284436786428</v>
      </c>
      <c r="K49" s="23"/>
      <c r="L49" s="23"/>
    </row>
    <row r="50" spans="1:12" x14ac:dyDescent="0.25">
      <c r="A50" s="30"/>
      <c r="B50" s="26"/>
      <c r="C50" s="2" t="s">
        <v>11</v>
      </c>
      <c r="D50" s="3" t="s">
        <v>14</v>
      </c>
      <c r="E50" s="3">
        <v>20</v>
      </c>
      <c r="F50" s="3">
        <v>33</v>
      </c>
      <c r="G50" s="4">
        <v>41.2</v>
      </c>
      <c r="H50" s="4">
        <f t="shared" ref="H50:H56" si="41">G50/1.95583</f>
        <v>21.065225505284204</v>
      </c>
      <c r="I50" s="4">
        <f t="shared" ref="I50:I52" si="42">F50*G50</f>
        <v>1359.6000000000001</v>
      </c>
      <c r="J50" s="4">
        <f t="shared" ref="J50:J54" si="43">F50*H50</f>
        <v>695.15244167437868</v>
      </c>
      <c r="K50" s="23"/>
      <c r="L50" s="23"/>
    </row>
    <row r="51" spans="1:12" x14ac:dyDescent="0.25">
      <c r="A51" s="30"/>
      <c r="B51" s="26"/>
      <c r="C51" s="2" t="s">
        <v>11</v>
      </c>
      <c r="D51" s="3" t="s">
        <v>15</v>
      </c>
      <c r="E51" s="3">
        <v>1</v>
      </c>
      <c r="F51" s="3">
        <v>2</v>
      </c>
      <c r="G51" s="4">
        <v>41.2</v>
      </c>
      <c r="H51" s="4">
        <f t="shared" si="41"/>
        <v>21.065225505284204</v>
      </c>
      <c r="I51" s="4">
        <f t="shared" si="42"/>
        <v>82.4</v>
      </c>
      <c r="J51" s="4">
        <f t="shared" si="43"/>
        <v>42.130451010568407</v>
      </c>
      <c r="K51" s="23"/>
      <c r="L51" s="23"/>
    </row>
    <row r="52" spans="1:12" x14ac:dyDescent="0.25">
      <c r="A52" s="30"/>
      <c r="B52" s="26"/>
      <c r="C52" s="2" t="s">
        <v>11</v>
      </c>
      <c r="D52" s="3" t="s">
        <v>16</v>
      </c>
      <c r="E52" s="3">
        <v>16</v>
      </c>
      <c r="F52" s="3">
        <v>27</v>
      </c>
      <c r="G52" s="4">
        <v>41.2</v>
      </c>
      <c r="H52" s="4">
        <f t="shared" si="41"/>
        <v>21.065225505284204</v>
      </c>
      <c r="I52" s="4">
        <f t="shared" si="42"/>
        <v>1112.4000000000001</v>
      </c>
      <c r="J52" s="4">
        <f t="shared" si="43"/>
        <v>568.76108864267349</v>
      </c>
      <c r="K52" s="23"/>
      <c r="L52" s="23"/>
    </row>
    <row r="53" spans="1:12" x14ac:dyDescent="0.25">
      <c r="A53" s="30"/>
      <c r="B53" s="26"/>
      <c r="C53" s="2" t="s">
        <v>11</v>
      </c>
      <c r="D53" s="3" t="s">
        <v>17</v>
      </c>
      <c r="E53" s="3">
        <v>39</v>
      </c>
      <c r="F53" s="3">
        <v>71</v>
      </c>
      <c r="G53" s="4">
        <v>43.1</v>
      </c>
      <c r="H53" s="4">
        <f t="shared" si="41"/>
        <v>22.036680079557019</v>
      </c>
      <c r="I53" s="4">
        <f>F53*G53</f>
        <v>3060.1</v>
      </c>
      <c r="J53" s="4">
        <f t="shared" si="43"/>
        <v>1564.6042856485483</v>
      </c>
      <c r="K53" s="23"/>
      <c r="L53" s="23"/>
    </row>
    <row r="54" spans="1:12" x14ac:dyDescent="0.25">
      <c r="A54" s="30"/>
      <c r="B54" s="26"/>
      <c r="C54" s="2" t="s">
        <v>25</v>
      </c>
      <c r="D54" s="3" t="s">
        <v>16</v>
      </c>
      <c r="E54" s="3">
        <v>6</v>
      </c>
      <c r="F54" s="3">
        <v>10</v>
      </c>
      <c r="G54" s="4">
        <v>41.2</v>
      </c>
      <c r="H54" s="4">
        <f t="shared" si="41"/>
        <v>21.065225505284204</v>
      </c>
      <c r="I54" s="4">
        <f>F54*G54</f>
        <v>412</v>
      </c>
      <c r="J54" s="4">
        <f t="shared" si="43"/>
        <v>210.65225505284204</v>
      </c>
      <c r="K54" s="23"/>
      <c r="L54" s="23"/>
    </row>
    <row r="55" spans="1:12" x14ac:dyDescent="0.25">
      <c r="A55" s="30"/>
      <c r="B55" s="26"/>
      <c r="C55" s="2" t="s">
        <v>21</v>
      </c>
      <c r="D55" s="3" t="s">
        <v>12</v>
      </c>
      <c r="E55" s="3">
        <v>30</v>
      </c>
      <c r="F55" s="3"/>
      <c r="G55" s="4">
        <v>62</v>
      </c>
      <c r="H55" s="4">
        <f t="shared" si="41"/>
        <v>31.700096634165547</v>
      </c>
      <c r="I55" s="4">
        <f t="shared" ref="I55:I56" si="44">E55*G55</f>
        <v>1860</v>
      </c>
      <c r="J55" s="4">
        <f t="shared" ref="J55:J56" si="45">E55*H55</f>
        <v>951.00289902496638</v>
      </c>
      <c r="K55" s="23"/>
      <c r="L55" s="23"/>
    </row>
    <row r="56" spans="1:12" x14ac:dyDescent="0.25">
      <c r="A56" s="30"/>
      <c r="B56" s="26"/>
      <c r="C56" s="2" t="s">
        <v>21</v>
      </c>
      <c r="D56" s="3" t="s">
        <v>13</v>
      </c>
      <c r="E56" s="3">
        <v>4</v>
      </c>
      <c r="F56" s="3"/>
      <c r="G56" s="4">
        <v>62</v>
      </c>
      <c r="H56" s="4">
        <f t="shared" si="41"/>
        <v>31.700096634165547</v>
      </c>
      <c r="I56" s="4">
        <f t="shared" si="44"/>
        <v>248</v>
      </c>
      <c r="J56" s="4">
        <f t="shared" si="45"/>
        <v>126.80038653666219</v>
      </c>
      <c r="K56" s="23"/>
      <c r="L56" s="23"/>
    </row>
    <row r="57" spans="1:12" x14ac:dyDescent="0.25">
      <c r="A57" s="30"/>
      <c r="B57" s="26"/>
      <c r="C57" s="2" t="s">
        <v>21</v>
      </c>
      <c r="D57" s="3" t="s">
        <v>16</v>
      </c>
      <c r="E57" s="3">
        <v>40</v>
      </c>
      <c r="F57" s="3">
        <v>67</v>
      </c>
      <c r="G57" s="4">
        <v>27.2</v>
      </c>
      <c r="H57" s="4">
        <f t="shared" ref="H57:H58" si="46">G57/1.95583</f>
        <v>13.907139168537142</v>
      </c>
      <c r="I57" s="4">
        <f t="shared" ref="I57:I58" si="47">F57*G57</f>
        <v>1822.3999999999999</v>
      </c>
      <c r="J57" s="4">
        <f t="shared" ref="J57:J58" si="48">F57*H57</f>
        <v>931.7783242919885</v>
      </c>
      <c r="K57" s="23"/>
      <c r="L57" s="23"/>
    </row>
    <row r="58" spans="1:12" x14ac:dyDescent="0.25">
      <c r="A58" s="30"/>
      <c r="B58" s="26"/>
      <c r="C58" s="2" t="s">
        <v>20</v>
      </c>
      <c r="D58" s="3" t="s">
        <v>16</v>
      </c>
      <c r="E58" s="3">
        <v>6</v>
      </c>
      <c r="F58" s="3">
        <v>10</v>
      </c>
      <c r="G58" s="4">
        <v>41.2</v>
      </c>
      <c r="H58" s="4">
        <f t="shared" si="46"/>
        <v>21.065225505284204</v>
      </c>
      <c r="I58" s="4">
        <f t="shared" si="47"/>
        <v>412</v>
      </c>
      <c r="J58" s="4">
        <f t="shared" si="48"/>
        <v>210.65225505284204</v>
      </c>
      <c r="K58" s="23"/>
      <c r="L58" s="23"/>
    </row>
    <row r="59" spans="1:12" x14ac:dyDescent="0.25">
      <c r="A59" s="30"/>
      <c r="B59" s="28" t="s">
        <v>22</v>
      </c>
      <c r="C59" s="29"/>
      <c r="D59" s="3"/>
      <c r="E59" s="5">
        <f>SUM(E32:E58)</f>
        <v>863</v>
      </c>
      <c r="F59" s="5">
        <f>SUM(F32:F58)</f>
        <v>1198</v>
      </c>
      <c r="G59" s="6">
        <f>I59/E59</f>
        <v>77.147392815758977</v>
      </c>
      <c r="H59" s="6"/>
      <c r="I59" s="6">
        <f>SUM(I32:I58)</f>
        <v>66578.2</v>
      </c>
      <c r="J59" s="6">
        <f>SUM(J32:J58)</f>
        <v>34040.893124658076</v>
      </c>
      <c r="K59" s="23"/>
      <c r="L59" s="23"/>
    </row>
    <row r="60" spans="1:12" x14ac:dyDescent="0.25">
      <c r="A60" s="30"/>
      <c r="B60" s="27" t="s">
        <v>58</v>
      </c>
      <c r="C60" s="2" t="s">
        <v>18</v>
      </c>
      <c r="D60" s="3" t="s">
        <v>23</v>
      </c>
      <c r="E60" s="3">
        <v>2</v>
      </c>
      <c r="F60" s="3"/>
      <c r="G60" s="4">
        <v>192</v>
      </c>
      <c r="H60" s="4">
        <f>G60/1.95583</f>
        <v>98.168041189673957</v>
      </c>
      <c r="I60" s="4">
        <f>E60*G60</f>
        <v>384</v>
      </c>
      <c r="J60" s="4">
        <f>E60*H60</f>
        <v>196.33608237934791</v>
      </c>
      <c r="K60" s="23"/>
      <c r="L60" s="23"/>
    </row>
    <row r="61" spans="1:12" x14ac:dyDescent="0.25">
      <c r="A61" s="30"/>
      <c r="B61" s="26"/>
      <c r="C61" s="2" t="s">
        <v>18</v>
      </c>
      <c r="D61" s="3" t="s">
        <v>16</v>
      </c>
      <c r="E61" s="3">
        <v>4</v>
      </c>
      <c r="F61" s="3">
        <v>7</v>
      </c>
      <c r="G61" s="4">
        <v>41.2</v>
      </c>
      <c r="H61" s="4">
        <f t="shared" ref="H61:H64" si="49">G61/1.95583</f>
        <v>21.065225505284204</v>
      </c>
      <c r="I61" s="4">
        <f>F61*G61</f>
        <v>288.40000000000003</v>
      </c>
      <c r="J61" s="4">
        <f t="shared" ref="J61:J62" si="50">F61*H61</f>
        <v>147.45657853698941</v>
      </c>
      <c r="K61" s="23"/>
      <c r="L61" s="23"/>
    </row>
    <row r="62" spans="1:12" x14ac:dyDescent="0.25">
      <c r="A62" s="30"/>
      <c r="B62" s="26"/>
      <c r="C62" s="2" t="s">
        <v>18</v>
      </c>
      <c r="D62" s="3" t="s">
        <v>17</v>
      </c>
      <c r="E62" s="3">
        <v>10</v>
      </c>
      <c r="F62" s="3">
        <v>18</v>
      </c>
      <c r="G62" s="4">
        <v>43.1</v>
      </c>
      <c r="H62" s="4">
        <f t="shared" si="49"/>
        <v>22.036680079557019</v>
      </c>
      <c r="I62" s="4">
        <f>F62*G62</f>
        <v>775.80000000000007</v>
      </c>
      <c r="J62" s="4">
        <f t="shared" si="50"/>
        <v>396.66024143202634</v>
      </c>
      <c r="K62" s="23"/>
      <c r="L62" s="23"/>
    </row>
    <row r="63" spans="1:12" x14ac:dyDescent="0.25">
      <c r="A63" s="30"/>
      <c r="B63" s="26"/>
      <c r="C63" s="2" t="s">
        <v>19</v>
      </c>
      <c r="D63" s="3" t="s">
        <v>12</v>
      </c>
      <c r="E63" s="3">
        <v>2</v>
      </c>
      <c r="F63" s="3"/>
      <c r="G63" s="4">
        <v>83</v>
      </c>
      <c r="H63" s="4">
        <f t="shared" si="49"/>
        <v>42.437226139286132</v>
      </c>
      <c r="I63" s="4">
        <f t="shared" ref="I63:I64" si="51">E63*G63</f>
        <v>166</v>
      </c>
      <c r="J63" s="4">
        <f t="shared" ref="J63:J64" si="52">E63*H63</f>
        <v>84.874452278572264</v>
      </c>
      <c r="K63" s="23"/>
      <c r="L63" s="23"/>
    </row>
    <row r="64" spans="1:12" x14ac:dyDescent="0.25">
      <c r="A64" s="30"/>
      <c r="B64" s="26"/>
      <c r="C64" s="2" t="s">
        <v>19</v>
      </c>
      <c r="D64" s="3" t="s">
        <v>13</v>
      </c>
      <c r="E64" s="3">
        <v>4</v>
      </c>
      <c r="F64" s="3"/>
      <c r="G64" s="4">
        <v>83</v>
      </c>
      <c r="H64" s="4">
        <f t="shared" si="49"/>
        <v>42.437226139286132</v>
      </c>
      <c r="I64" s="4">
        <f t="shared" si="51"/>
        <v>332</v>
      </c>
      <c r="J64" s="4">
        <f t="shared" si="52"/>
        <v>169.74890455714453</v>
      </c>
      <c r="K64" s="23"/>
      <c r="L64" s="23"/>
    </row>
    <row r="65" spans="1:12" x14ac:dyDescent="0.25">
      <c r="A65" s="30"/>
      <c r="B65" s="26"/>
      <c r="C65" s="2" t="s">
        <v>19</v>
      </c>
      <c r="D65" s="3" t="s">
        <v>14</v>
      </c>
      <c r="E65" s="3">
        <v>1</v>
      </c>
      <c r="F65" s="3">
        <v>2</v>
      </c>
      <c r="G65" s="4">
        <v>41.2</v>
      </c>
      <c r="H65" s="4">
        <f t="shared" ref="H65:H70" si="53">G65/1.95583</f>
        <v>21.065225505284204</v>
      </c>
      <c r="I65" s="4">
        <f t="shared" ref="I65:I66" si="54">F65*G65</f>
        <v>82.4</v>
      </c>
      <c r="J65" s="4">
        <f t="shared" ref="J65:J67" si="55">F65*H65</f>
        <v>42.130451010568407</v>
      </c>
      <c r="K65" s="23"/>
      <c r="L65" s="23"/>
    </row>
    <row r="66" spans="1:12" x14ac:dyDescent="0.25">
      <c r="A66" s="30"/>
      <c r="B66" s="26"/>
      <c r="C66" s="2" t="s">
        <v>19</v>
      </c>
      <c r="D66" s="3" t="s">
        <v>16</v>
      </c>
      <c r="E66" s="3">
        <v>12</v>
      </c>
      <c r="F66" s="3">
        <v>20</v>
      </c>
      <c r="G66" s="4">
        <v>41.2</v>
      </c>
      <c r="H66" s="4">
        <f t="shared" si="53"/>
        <v>21.065225505284204</v>
      </c>
      <c r="I66" s="4">
        <f t="shared" si="54"/>
        <v>824</v>
      </c>
      <c r="J66" s="4">
        <f t="shared" si="55"/>
        <v>421.30451010568407</v>
      </c>
      <c r="K66" s="23"/>
      <c r="L66" s="23"/>
    </row>
    <row r="67" spans="1:12" x14ac:dyDescent="0.25">
      <c r="A67" s="30"/>
      <c r="B67" s="26"/>
      <c r="C67" s="2" t="s">
        <v>19</v>
      </c>
      <c r="D67" s="3" t="s">
        <v>17</v>
      </c>
      <c r="E67" s="3">
        <v>27</v>
      </c>
      <c r="F67" s="3">
        <v>49</v>
      </c>
      <c r="G67" s="4">
        <v>43.1</v>
      </c>
      <c r="H67" s="4">
        <f t="shared" si="53"/>
        <v>22.036680079557019</v>
      </c>
      <c r="I67" s="4">
        <f>F67*G67</f>
        <v>2111.9</v>
      </c>
      <c r="J67" s="4">
        <f t="shared" si="55"/>
        <v>1079.7973238982941</v>
      </c>
      <c r="K67" s="23"/>
      <c r="L67" s="23"/>
    </row>
    <row r="68" spans="1:12" x14ac:dyDescent="0.25">
      <c r="A68" s="30"/>
      <c r="B68" s="26"/>
      <c r="C68" s="2" t="s">
        <v>11</v>
      </c>
      <c r="D68" s="3" t="s">
        <v>23</v>
      </c>
      <c r="E68" s="3">
        <v>67</v>
      </c>
      <c r="F68" s="3"/>
      <c r="G68" s="4">
        <v>142</v>
      </c>
      <c r="H68" s="4">
        <f t="shared" si="53"/>
        <v>72.603447129863028</v>
      </c>
      <c r="I68" s="4">
        <f t="shared" ref="I68:I69" si="56">E68*G68</f>
        <v>9514</v>
      </c>
      <c r="J68" s="4">
        <f t="shared" ref="J68:J70" si="57">E68*H68</f>
        <v>4864.4309577008225</v>
      </c>
      <c r="K68" s="23"/>
      <c r="L68" s="23"/>
    </row>
    <row r="69" spans="1:12" x14ac:dyDescent="0.25">
      <c r="A69" s="30"/>
      <c r="B69" s="26"/>
      <c r="C69" s="2" t="s">
        <v>11</v>
      </c>
      <c r="D69" s="3" t="s">
        <v>12</v>
      </c>
      <c r="E69" s="3">
        <v>89</v>
      </c>
      <c r="F69" s="3"/>
      <c r="G69" s="4">
        <v>110</v>
      </c>
      <c r="H69" s="4">
        <f t="shared" si="53"/>
        <v>56.242106931584033</v>
      </c>
      <c r="I69" s="4">
        <f t="shared" si="56"/>
        <v>9790</v>
      </c>
      <c r="J69" s="4">
        <f t="shared" si="57"/>
        <v>5005.5475169109786</v>
      </c>
      <c r="K69" s="23"/>
      <c r="L69" s="23"/>
    </row>
    <row r="70" spans="1:12" x14ac:dyDescent="0.25">
      <c r="A70" s="30"/>
      <c r="B70" s="26"/>
      <c r="C70" s="2" t="s">
        <v>11</v>
      </c>
      <c r="D70" s="3" t="s">
        <v>13</v>
      </c>
      <c r="E70" s="3">
        <v>14</v>
      </c>
      <c r="F70" s="3"/>
      <c r="G70" s="4">
        <v>83</v>
      </c>
      <c r="H70" s="4">
        <f t="shared" si="53"/>
        <v>42.437226139286132</v>
      </c>
      <c r="I70" s="4">
        <f>E70*G70</f>
        <v>1162</v>
      </c>
      <c r="J70" s="4">
        <f t="shared" si="57"/>
        <v>594.12116595000589</v>
      </c>
      <c r="K70" s="23"/>
      <c r="L70" s="23"/>
    </row>
    <row r="71" spans="1:12" x14ac:dyDescent="0.25">
      <c r="A71" s="30"/>
      <c r="B71" s="26"/>
      <c r="C71" s="2" t="s">
        <v>11</v>
      </c>
      <c r="D71" s="3" t="s">
        <v>14</v>
      </c>
      <c r="E71" s="3">
        <v>5</v>
      </c>
      <c r="F71" s="3">
        <v>8</v>
      </c>
      <c r="G71" s="4">
        <v>41.2</v>
      </c>
      <c r="H71" s="4">
        <f t="shared" ref="H71:H74" si="58">G71/1.95583</f>
        <v>21.065225505284204</v>
      </c>
      <c r="I71" s="4">
        <f t="shared" ref="I71:I73" si="59">F71*G71</f>
        <v>329.6</v>
      </c>
      <c r="J71" s="4">
        <f t="shared" ref="J71:J74" si="60">F71*H71</f>
        <v>168.52180404227363</v>
      </c>
      <c r="K71" s="23"/>
      <c r="L71" s="23"/>
    </row>
    <row r="72" spans="1:12" x14ac:dyDescent="0.25">
      <c r="A72" s="30"/>
      <c r="B72" s="26"/>
      <c r="C72" s="2" t="s">
        <v>11</v>
      </c>
      <c r="D72" s="3" t="s">
        <v>15</v>
      </c>
      <c r="E72" s="3">
        <v>6</v>
      </c>
      <c r="F72" s="3">
        <v>10</v>
      </c>
      <c r="G72" s="4">
        <v>41.2</v>
      </c>
      <c r="H72" s="4">
        <f t="shared" si="58"/>
        <v>21.065225505284204</v>
      </c>
      <c r="I72" s="4">
        <f t="shared" si="59"/>
        <v>412</v>
      </c>
      <c r="J72" s="4">
        <f t="shared" si="60"/>
        <v>210.65225505284204</v>
      </c>
      <c r="K72" s="23"/>
      <c r="L72" s="23"/>
    </row>
    <row r="73" spans="1:12" x14ac:dyDescent="0.25">
      <c r="A73" s="30"/>
      <c r="B73" s="26"/>
      <c r="C73" s="2" t="s">
        <v>11</v>
      </c>
      <c r="D73" s="3" t="s">
        <v>16</v>
      </c>
      <c r="E73" s="3">
        <v>88</v>
      </c>
      <c r="F73" s="3">
        <v>147</v>
      </c>
      <c r="G73" s="4">
        <v>41.2</v>
      </c>
      <c r="H73" s="4">
        <f t="shared" si="58"/>
        <v>21.065225505284204</v>
      </c>
      <c r="I73" s="4">
        <f t="shared" si="59"/>
        <v>6056.4000000000005</v>
      </c>
      <c r="J73" s="4">
        <f t="shared" si="60"/>
        <v>3096.588149276778</v>
      </c>
      <c r="K73" s="23"/>
      <c r="L73" s="23"/>
    </row>
    <row r="74" spans="1:12" x14ac:dyDescent="0.25">
      <c r="A74" s="30"/>
      <c r="B74" s="26"/>
      <c r="C74" s="2"/>
      <c r="D74" s="3" t="s">
        <v>17</v>
      </c>
      <c r="E74" s="3">
        <v>207</v>
      </c>
      <c r="F74" s="3">
        <v>376</v>
      </c>
      <c r="G74" s="4">
        <v>43.1</v>
      </c>
      <c r="H74" s="4">
        <f t="shared" si="58"/>
        <v>22.036680079557019</v>
      </c>
      <c r="I74" s="4">
        <f>F74*G74</f>
        <v>16205.6</v>
      </c>
      <c r="J74" s="4">
        <f t="shared" si="60"/>
        <v>8285.7917099134393</v>
      </c>
      <c r="K74" s="23"/>
      <c r="L74" s="23"/>
    </row>
    <row r="75" spans="1:12" x14ac:dyDescent="0.25">
      <c r="A75" s="30"/>
      <c r="B75" s="28" t="s">
        <v>22</v>
      </c>
      <c r="C75" s="29"/>
      <c r="D75" s="3"/>
      <c r="E75" s="5">
        <f>SUM(E60:E74)</f>
        <v>538</v>
      </c>
      <c r="F75" s="5">
        <f>SUM(F60:F74)</f>
        <v>637</v>
      </c>
      <c r="G75" s="6">
        <f>I75/E75</f>
        <v>90.026208178438665</v>
      </c>
      <c r="H75" s="6"/>
      <c r="I75" s="6">
        <f>SUM(I60:I74)</f>
        <v>48434.1</v>
      </c>
      <c r="J75" s="6">
        <f>SUM(J60:J74)</f>
        <v>24763.962103045767</v>
      </c>
      <c r="K75" s="23"/>
      <c r="L75" s="23"/>
    </row>
    <row r="76" spans="1:12" x14ac:dyDescent="0.25">
      <c r="A76" s="30"/>
      <c r="B76" s="31" t="s">
        <v>24</v>
      </c>
      <c r="C76" s="32"/>
      <c r="D76" s="33"/>
      <c r="E76" s="5">
        <f>SUM(E75,E59,E31)</f>
        <v>1927</v>
      </c>
      <c r="F76" s="5">
        <f t="shared" ref="F76:I76" si="61">SUM(F75,F59,F31)</f>
        <v>2569</v>
      </c>
      <c r="G76" s="6">
        <f>I76/E76</f>
        <v>78.580487804878032</v>
      </c>
      <c r="H76" s="6"/>
      <c r="I76" s="6">
        <f t="shared" si="61"/>
        <v>151424.59999999998</v>
      </c>
      <c r="J76" s="6">
        <f t="shared" ref="J76" si="62">SUM(J75,J59,J31)</f>
        <v>77422.168593384908</v>
      </c>
      <c r="K76" s="23"/>
      <c r="L76" s="23"/>
    </row>
    <row r="77" spans="1:12" x14ac:dyDescent="0.25">
      <c r="I77" s="7"/>
      <c r="J77" s="7"/>
    </row>
    <row r="78" spans="1:12" x14ac:dyDescent="0.25">
      <c r="I78" s="7"/>
      <c r="J78" s="7"/>
    </row>
  </sheetData>
  <autoFilter ref="A4:K76" xr:uid="{00000000-0009-0000-0000-000000000000}"/>
  <mergeCells count="13">
    <mergeCell ref="L5:L76"/>
    <mergeCell ref="A1:K1"/>
    <mergeCell ref="A2:K2"/>
    <mergeCell ref="A3:K3"/>
    <mergeCell ref="B32:B58"/>
    <mergeCell ref="B5:B30"/>
    <mergeCell ref="B31:C31"/>
    <mergeCell ref="K5:K76"/>
    <mergeCell ref="A5:A76"/>
    <mergeCell ref="B59:C59"/>
    <mergeCell ref="B76:D76"/>
    <mergeCell ref="B75:C75"/>
    <mergeCell ref="B60:B74"/>
  </mergeCells>
  <printOptions horizontalCentered="1"/>
  <pageMargins left="0.70866141732283472" right="0.70866141732283472" top="0.55118110236220474" bottom="0.55118110236220474" header="0.31496062992125984" footer="0.31496062992125984"/>
  <pageSetup paperSize="9" scale="5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78"/>
  <sheetViews>
    <sheetView zoomScale="90" zoomScaleNormal="90" workbookViewId="0">
      <selection activeCell="A5" sqref="A5:A76"/>
    </sheetView>
  </sheetViews>
  <sheetFormatPr defaultColWidth="9.33203125" defaultRowHeight="13.8" x14ac:dyDescent="0.25"/>
  <cols>
    <col min="1" max="3" width="10.6640625" style="1" customWidth="1"/>
    <col min="4" max="4" width="30.6640625" style="1" bestFit="1" customWidth="1"/>
    <col min="5" max="6" width="12.6640625" style="1" customWidth="1"/>
    <col min="7" max="8" width="13.6640625" style="1" customWidth="1"/>
    <col min="9" max="10" width="17.6640625" style="1" customWidth="1"/>
    <col min="11" max="12" width="11.88671875" style="1" customWidth="1"/>
    <col min="13" max="16384" width="9.33203125" style="1"/>
  </cols>
  <sheetData>
    <row r="1" spans="1:12" ht="15.75" customHeight="1" x14ac:dyDescent="0.3">
      <c r="A1" s="24" t="s">
        <v>30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2" ht="15.75" customHeigh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2" ht="15.75" customHeight="1" x14ac:dyDescent="0.3">
      <c r="A3" s="25" t="s">
        <v>1</v>
      </c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1:12" ht="137.4" customHeight="1" x14ac:dyDescent="0.25">
      <c r="A4" s="20" t="s">
        <v>2</v>
      </c>
      <c r="B4" s="20" t="s">
        <v>3</v>
      </c>
      <c r="C4" s="20" t="s">
        <v>4</v>
      </c>
      <c r="D4" s="22" t="s">
        <v>5</v>
      </c>
      <c r="E4" s="20" t="s">
        <v>6</v>
      </c>
      <c r="F4" s="20" t="s">
        <v>7</v>
      </c>
      <c r="G4" s="20" t="s">
        <v>27</v>
      </c>
      <c r="H4" s="20" t="s">
        <v>62</v>
      </c>
      <c r="I4" s="20" t="s">
        <v>28</v>
      </c>
      <c r="J4" s="20" t="s">
        <v>63</v>
      </c>
      <c r="K4" s="20" t="s">
        <v>29</v>
      </c>
      <c r="L4" s="21" t="s">
        <v>64</v>
      </c>
    </row>
    <row r="5" spans="1:12" x14ac:dyDescent="0.25">
      <c r="A5" s="30" t="s">
        <v>65</v>
      </c>
      <c r="B5" s="27" t="s">
        <v>54</v>
      </c>
      <c r="C5" s="2" t="s">
        <v>19</v>
      </c>
      <c r="D5" s="3" t="s">
        <v>12</v>
      </c>
      <c r="E5" s="3">
        <v>3</v>
      </c>
      <c r="F5" s="3"/>
      <c r="G5" s="4"/>
      <c r="H5" s="4"/>
      <c r="I5" s="4">
        <f t="shared" ref="I5:I6" si="0">E5*G5</f>
        <v>0</v>
      </c>
      <c r="J5" s="4">
        <f>E5*H5</f>
        <v>0</v>
      </c>
      <c r="K5" s="34">
        <f>I76*0.05</f>
        <v>0</v>
      </c>
      <c r="L5" s="34">
        <f>J76*0.05</f>
        <v>0</v>
      </c>
    </row>
    <row r="6" spans="1:12" x14ac:dyDescent="0.25">
      <c r="A6" s="30"/>
      <c r="B6" s="26"/>
      <c r="C6" s="2" t="s">
        <v>19</v>
      </c>
      <c r="D6" s="3" t="s">
        <v>13</v>
      </c>
      <c r="E6" s="3">
        <v>12</v>
      </c>
      <c r="F6" s="3"/>
      <c r="G6" s="4"/>
      <c r="H6" s="4"/>
      <c r="I6" s="4">
        <f t="shared" si="0"/>
        <v>0</v>
      </c>
      <c r="J6" s="4">
        <f>E6*H6</f>
        <v>0</v>
      </c>
      <c r="K6" s="34"/>
      <c r="L6" s="34"/>
    </row>
    <row r="7" spans="1:12" x14ac:dyDescent="0.25">
      <c r="A7" s="30"/>
      <c r="B7" s="26"/>
      <c r="C7" s="2" t="s">
        <v>19</v>
      </c>
      <c r="D7" s="3" t="s">
        <v>14</v>
      </c>
      <c r="E7" s="3">
        <v>29</v>
      </c>
      <c r="F7" s="3">
        <v>48</v>
      </c>
      <c r="G7" s="4"/>
      <c r="H7" s="4"/>
      <c r="I7" s="4">
        <f>F7*G7</f>
        <v>0</v>
      </c>
      <c r="J7" s="4">
        <f>F7*H7</f>
        <v>0</v>
      </c>
      <c r="K7" s="34"/>
      <c r="L7" s="34"/>
    </row>
    <row r="8" spans="1:12" x14ac:dyDescent="0.25">
      <c r="A8" s="30"/>
      <c r="B8" s="26"/>
      <c r="C8" s="2" t="s">
        <v>19</v>
      </c>
      <c r="D8" s="3" t="s">
        <v>15</v>
      </c>
      <c r="E8" s="3">
        <v>2</v>
      </c>
      <c r="F8" s="3">
        <v>3</v>
      </c>
      <c r="G8" s="4"/>
      <c r="H8" s="4"/>
      <c r="I8" s="4">
        <f t="shared" ref="I8:I9" si="1">F8*G8</f>
        <v>0</v>
      </c>
      <c r="J8" s="4">
        <f t="shared" ref="J8:J10" si="2">F8*H8</f>
        <v>0</v>
      </c>
      <c r="K8" s="34"/>
      <c r="L8" s="34"/>
    </row>
    <row r="9" spans="1:12" x14ac:dyDescent="0.25">
      <c r="A9" s="30"/>
      <c r="B9" s="26"/>
      <c r="C9" s="2" t="s">
        <v>19</v>
      </c>
      <c r="D9" s="3" t="s">
        <v>16</v>
      </c>
      <c r="E9" s="3">
        <v>50</v>
      </c>
      <c r="F9" s="3">
        <v>83</v>
      </c>
      <c r="G9" s="4"/>
      <c r="H9" s="4"/>
      <c r="I9" s="4">
        <f t="shared" si="1"/>
        <v>0</v>
      </c>
      <c r="J9" s="4">
        <f t="shared" si="2"/>
        <v>0</v>
      </c>
      <c r="K9" s="34"/>
      <c r="L9" s="34"/>
    </row>
    <row r="10" spans="1:12" x14ac:dyDescent="0.25">
      <c r="A10" s="30"/>
      <c r="B10" s="26"/>
      <c r="C10" s="2" t="s">
        <v>19</v>
      </c>
      <c r="D10" s="3" t="s">
        <v>17</v>
      </c>
      <c r="E10" s="3">
        <v>116</v>
      </c>
      <c r="F10" s="3">
        <v>211</v>
      </c>
      <c r="G10" s="4"/>
      <c r="H10" s="4"/>
      <c r="I10" s="4">
        <f>F10*G10</f>
        <v>0</v>
      </c>
      <c r="J10" s="4">
        <f t="shared" si="2"/>
        <v>0</v>
      </c>
      <c r="K10" s="34"/>
      <c r="L10" s="34"/>
    </row>
    <row r="11" spans="1:12" x14ac:dyDescent="0.25">
      <c r="A11" s="30"/>
      <c r="B11" s="26"/>
      <c r="C11" s="2" t="s">
        <v>18</v>
      </c>
      <c r="D11" s="3" t="s">
        <v>12</v>
      </c>
      <c r="E11" s="3">
        <v>1</v>
      </c>
      <c r="F11" s="3"/>
      <c r="G11" s="4"/>
      <c r="H11" s="4"/>
      <c r="I11" s="4">
        <f t="shared" ref="I11:I12" si="3">E11*G11</f>
        <v>0</v>
      </c>
      <c r="J11" s="4">
        <f t="shared" ref="J11:J12" si="4">E11*H11</f>
        <v>0</v>
      </c>
      <c r="K11" s="34"/>
      <c r="L11" s="34"/>
    </row>
    <row r="12" spans="1:12" x14ac:dyDescent="0.25">
      <c r="A12" s="30"/>
      <c r="B12" s="26"/>
      <c r="C12" s="2" t="s">
        <v>18</v>
      </c>
      <c r="D12" s="3" t="s">
        <v>13</v>
      </c>
      <c r="E12" s="3">
        <v>1</v>
      </c>
      <c r="F12" s="3"/>
      <c r="G12" s="4"/>
      <c r="H12" s="4"/>
      <c r="I12" s="4">
        <f t="shared" si="3"/>
        <v>0</v>
      </c>
      <c r="J12" s="4">
        <f t="shared" si="4"/>
        <v>0</v>
      </c>
      <c r="K12" s="34"/>
      <c r="L12" s="34"/>
    </row>
    <row r="13" spans="1:12" x14ac:dyDescent="0.25">
      <c r="A13" s="30"/>
      <c r="B13" s="26"/>
      <c r="C13" s="2" t="s">
        <v>18</v>
      </c>
      <c r="D13" s="3" t="s">
        <v>14</v>
      </c>
      <c r="E13" s="3">
        <v>1</v>
      </c>
      <c r="F13" s="3">
        <v>2</v>
      </c>
      <c r="G13" s="4"/>
      <c r="H13" s="4"/>
      <c r="I13" s="4">
        <f t="shared" ref="I13:I14" si="5">F13*G13</f>
        <v>0</v>
      </c>
      <c r="J13" s="4">
        <f t="shared" ref="J13:J15" si="6">F13*H13</f>
        <v>0</v>
      </c>
      <c r="K13" s="34"/>
      <c r="L13" s="34"/>
    </row>
    <row r="14" spans="1:12" x14ac:dyDescent="0.25">
      <c r="A14" s="30"/>
      <c r="B14" s="26"/>
      <c r="C14" s="2" t="s">
        <v>18</v>
      </c>
      <c r="D14" s="3" t="s">
        <v>16</v>
      </c>
      <c r="E14" s="3">
        <v>2</v>
      </c>
      <c r="F14" s="3">
        <v>3</v>
      </c>
      <c r="G14" s="4"/>
      <c r="H14" s="4"/>
      <c r="I14" s="4">
        <f t="shared" si="5"/>
        <v>0</v>
      </c>
      <c r="J14" s="4">
        <f t="shared" si="6"/>
        <v>0</v>
      </c>
      <c r="K14" s="34"/>
      <c r="L14" s="34"/>
    </row>
    <row r="15" spans="1:12" x14ac:dyDescent="0.25">
      <c r="A15" s="30"/>
      <c r="B15" s="26"/>
      <c r="C15" s="2" t="s">
        <v>18</v>
      </c>
      <c r="D15" s="3" t="s">
        <v>17</v>
      </c>
      <c r="E15" s="3">
        <v>4</v>
      </c>
      <c r="F15" s="3">
        <v>7</v>
      </c>
      <c r="G15" s="4"/>
      <c r="H15" s="4"/>
      <c r="I15" s="4">
        <f>F15*G15</f>
        <v>0</v>
      </c>
      <c r="J15" s="4">
        <f t="shared" si="6"/>
        <v>0</v>
      </c>
      <c r="K15" s="34"/>
      <c r="L15" s="34"/>
    </row>
    <row r="16" spans="1:12" x14ac:dyDescent="0.25">
      <c r="A16" s="30"/>
      <c r="B16" s="26"/>
      <c r="C16" s="2" t="s">
        <v>11</v>
      </c>
      <c r="D16" s="3" t="s">
        <v>12</v>
      </c>
      <c r="E16" s="3">
        <v>4</v>
      </c>
      <c r="F16" s="3"/>
      <c r="G16" s="4"/>
      <c r="H16" s="4"/>
      <c r="I16" s="4">
        <f t="shared" ref="I16:I17" si="7">E16*G16</f>
        <v>0</v>
      </c>
      <c r="J16" s="4">
        <f t="shared" ref="J16:J17" si="8">E16*H16</f>
        <v>0</v>
      </c>
      <c r="K16" s="34"/>
      <c r="L16" s="34"/>
    </row>
    <row r="17" spans="1:12" x14ac:dyDescent="0.25">
      <c r="A17" s="30"/>
      <c r="B17" s="26"/>
      <c r="C17" s="2" t="s">
        <v>11</v>
      </c>
      <c r="D17" s="3" t="s">
        <v>13</v>
      </c>
      <c r="E17" s="3">
        <v>12</v>
      </c>
      <c r="F17" s="3"/>
      <c r="G17" s="4"/>
      <c r="H17" s="4"/>
      <c r="I17" s="4">
        <f t="shared" si="7"/>
        <v>0</v>
      </c>
      <c r="J17" s="4">
        <f t="shared" si="8"/>
        <v>0</v>
      </c>
      <c r="K17" s="34"/>
      <c r="L17" s="34"/>
    </row>
    <row r="18" spans="1:12" x14ac:dyDescent="0.25">
      <c r="A18" s="30"/>
      <c r="B18" s="26"/>
      <c r="C18" s="2" t="s">
        <v>11</v>
      </c>
      <c r="D18" s="3" t="s">
        <v>14</v>
      </c>
      <c r="E18" s="3">
        <v>19</v>
      </c>
      <c r="F18" s="3">
        <v>32</v>
      </c>
      <c r="G18" s="4"/>
      <c r="H18" s="4"/>
      <c r="I18" s="4">
        <f t="shared" ref="I18:I20" si="9">F18*G18</f>
        <v>0</v>
      </c>
      <c r="J18" s="4">
        <f t="shared" ref="J18:J21" si="10">F18*H18</f>
        <v>0</v>
      </c>
      <c r="K18" s="34"/>
      <c r="L18" s="34"/>
    </row>
    <row r="19" spans="1:12" x14ac:dyDescent="0.25">
      <c r="A19" s="30"/>
      <c r="B19" s="26"/>
      <c r="C19" s="2" t="s">
        <v>11</v>
      </c>
      <c r="D19" s="3" t="s">
        <v>15</v>
      </c>
      <c r="E19" s="3">
        <v>1</v>
      </c>
      <c r="F19" s="3">
        <v>2</v>
      </c>
      <c r="G19" s="4"/>
      <c r="H19" s="4"/>
      <c r="I19" s="4">
        <f t="shared" si="9"/>
        <v>0</v>
      </c>
      <c r="J19" s="4">
        <f t="shared" si="10"/>
        <v>0</v>
      </c>
      <c r="K19" s="34"/>
      <c r="L19" s="34"/>
    </row>
    <row r="20" spans="1:12" x14ac:dyDescent="0.25">
      <c r="A20" s="30"/>
      <c r="B20" s="26"/>
      <c r="C20" s="2" t="s">
        <v>11</v>
      </c>
      <c r="D20" s="3" t="s">
        <v>16</v>
      </c>
      <c r="E20" s="3">
        <v>24</v>
      </c>
      <c r="F20" s="3">
        <v>40</v>
      </c>
      <c r="G20" s="4"/>
      <c r="H20" s="4"/>
      <c r="I20" s="4">
        <f t="shared" si="9"/>
        <v>0</v>
      </c>
      <c r="J20" s="4">
        <f t="shared" si="10"/>
        <v>0</v>
      </c>
      <c r="K20" s="34"/>
      <c r="L20" s="34"/>
    </row>
    <row r="21" spans="1:12" x14ac:dyDescent="0.25">
      <c r="A21" s="30"/>
      <c r="B21" s="26"/>
      <c r="C21" s="2" t="s">
        <v>11</v>
      </c>
      <c r="D21" s="3" t="s">
        <v>17</v>
      </c>
      <c r="E21" s="3">
        <v>56</v>
      </c>
      <c r="F21" s="3">
        <v>102</v>
      </c>
      <c r="G21" s="4"/>
      <c r="H21" s="4"/>
      <c r="I21" s="4">
        <f>F21*G21</f>
        <v>0</v>
      </c>
      <c r="J21" s="4">
        <f t="shared" si="10"/>
        <v>0</v>
      </c>
      <c r="K21" s="34"/>
      <c r="L21" s="34"/>
    </row>
    <row r="22" spans="1:12" x14ac:dyDescent="0.25">
      <c r="A22" s="30"/>
      <c r="B22" s="26"/>
      <c r="C22" s="2" t="s">
        <v>55</v>
      </c>
      <c r="D22" s="3" t="s">
        <v>12</v>
      </c>
      <c r="E22" s="3">
        <v>19</v>
      </c>
      <c r="F22" s="3"/>
      <c r="G22" s="4"/>
      <c r="H22" s="4"/>
      <c r="I22" s="4">
        <f t="shared" ref="I22:I23" si="11">E22*G22</f>
        <v>0</v>
      </c>
      <c r="J22" s="4">
        <f t="shared" ref="J22:J23" si="12">E22*H22</f>
        <v>0</v>
      </c>
      <c r="K22" s="34"/>
      <c r="L22" s="34"/>
    </row>
    <row r="23" spans="1:12" x14ac:dyDescent="0.25">
      <c r="A23" s="30"/>
      <c r="B23" s="26"/>
      <c r="C23" s="2" t="s">
        <v>55</v>
      </c>
      <c r="D23" s="3" t="s">
        <v>13</v>
      </c>
      <c r="E23" s="3">
        <v>38</v>
      </c>
      <c r="F23" s="3"/>
      <c r="G23" s="4"/>
      <c r="H23" s="4"/>
      <c r="I23" s="4">
        <f t="shared" si="11"/>
        <v>0</v>
      </c>
      <c r="J23" s="4">
        <f t="shared" si="12"/>
        <v>0</v>
      </c>
      <c r="K23" s="34"/>
      <c r="L23" s="34"/>
    </row>
    <row r="24" spans="1:12" x14ac:dyDescent="0.25">
      <c r="A24" s="30"/>
      <c r="B24" s="26"/>
      <c r="C24" s="2" t="s">
        <v>55</v>
      </c>
      <c r="D24" s="3" t="s">
        <v>14</v>
      </c>
      <c r="E24" s="3">
        <v>27</v>
      </c>
      <c r="F24" s="3">
        <v>42</v>
      </c>
      <c r="G24" s="4"/>
      <c r="H24" s="4"/>
      <c r="I24" s="4">
        <f>F24*G24</f>
        <v>0</v>
      </c>
      <c r="J24" s="4">
        <f t="shared" ref="J24:J26" si="13">F24*H24</f>
        <v>0</v>
      </c>
      <c r="K24" s="34"/>
      <c r="L24" s="34"/>
    </row>
    <row r="25" spans="1:12" x14ac:dyDescent="0.25">
      <c r="A25" s="30"/>
      <c r="B25" s="26"/>
      <c r="C25" s="2" t="s">
        <v>55</v>
      </c>
      <c r="D25" s="3" t="s">
        <v>16</v>
      </c>
      <c r="E25" s="3">
        <v>54</v>
      </c>
      <c r="F25" s="3">
        <v>83</v>
      </c>
      <c r="G25" s="4"/>
      <c r="H25" s="4"/>
      <c r="I25" s="4">
        <f>F25*G25</f>
        <v>0</v>
      </c>
      <c r="J25" s="4">
        <f t="shared" si="13"/>
        <v>0</v>
      </c>
      <c r="K25" s="34"/>
      <c r="L25" s="34"/>
    </row>
    <row r="26" spans="1:12" x14ac:dyDescent="0.25">
      <c r="A26" s="30"/>
      <c r="B26" s="26"/>
      <c r="C26" s="2" t="s">
        <v>25</v>
      </c>
      <c r="D26" s="3" t="s">
        <v>16</v>
      </c>
      <c r="E26" s="3">
        <v>11</v>
      </c>
      <c r="F26" s="3">
        <v>18</v>
      </c>
      <c r="G26" s="4"/>
      <c r="H26" s="4"/>
      <c r="I26" s="4">
        <f>F26*G26</f>
        <v>0</v>
      </c>
      <c r="J26" s="4">
        <f t="shared" si="13"/>
        <v>0</v>
      </c>
      <c r="K26" s="34"/>
      <c r="L26" s="34"/>
    </row>
    <row r="27" spans="1:12" x14ac:dyDescent="0.25">
      <c r="A27" s="30"/>
      <c r="B27" s="26"/>
      <c r="C27" s="2" t="s">
        <v>21</v>
      </c>
      <c r="D27" s="3" t="s">
        <v>23</v>
      </c>
      <c r="E27" s="3">
        <v>4</v>
      </c>
      <c r="F27" s="3"/>
      <c r="G27" s="4"/>
      <c r="H27" s="4"/>
      <c r="I27" s="4">
        <f t="shared" ref="I27:I28" si="14">E27*G27</f>
        <v>0</v>
      </c>
      <c r="J27" s="4">
        <f t="shared" ref="J27:J28" si="15">E27*H27</f>
        <v>0</v>
      </c>
      <c r="K27" s="34"/>
      <c r="L27" s="34"/>
    </row>
    <row r="28" spans="1:12" x14ac:dyDescent="0.25">
      <c r="A28" s="30"/>
      <c r="B28" s="26"/>
      <c r="C28" s="2" t="s">
        <v>21</v>
      </c>
      <c r="D28" s="3" t="s">
        <v>12</v>
      </c>
      <c r="E28" s="3">
        <v>1</v>
      </c>
      <c r="F28" s="3"/>
      <c r="G28" s="4"/>
      <c r="H28" s="4"/>
      <c r="I28" s="4">
        <f t="shared" si="14"/>
        <v>0</v>
      </c>
      <c r="J28" s="4">
        <f t="shared" si="15"/>
        <v>0</v>
      </c>
      <c r="K28" s="34"/>
      <c r="L28" s="34"/>
    </row>
    <row r="29" spans="1:12" x14ac:dyDescent="0.25">
      <c r="A29" s="30"/>
      <c r="B29" s="26"/>
      <c r="C29" s="2" t="s">
        <v>21</v>
      </c>
      <c r="D29" s="3" t="s">
        <v>16</v>
      </c>
      <c r="E29" s="3">
        <v>9</v>
      </c>
      <c r="F29" s="3">
        <v>15</v>
      </c>
      <c r="G29" s="4"/>
      <c r="H29" s="4"/>
      <c r="I29" s="4">
        <f t="shared" ref="I29:I30" si="16">F29*G29</f>
        <v>0</v>
      </c>
      <c r="J29" s="4">
        <f t="shared" ref="J29:J30" si="17">F29*H29</f>
        <v>0</v>
      </c>
      <c r="K29" s="34"/>
      <c r="L29" s="34"/>
    </row>
    <row r="30" spans="1:12" x14ac:dyDescent="0.25">
      <c r="A30" s="30"/>
      <c r="B30" s="26"/>
      <c r="C30" s="2" t="s">
        <v>26</v>
      </c>
      <c r="D30" s="3" t="s">
        <v>16</v>
      </c>
      <c r="E30" s="3">
        <v>26</v>
      </c>
      <c r="F30" s="3">
        <v>43</v>
      </c>
      <c r="G30" s="4"/>
      <c r="H30" s="4"/>
      <c r="I30" s="4">
        <f t="shared" si="16"/>
        <v>0</v>
      </c>
      <c r="J30" s="4">
        <f t="shared" si="17"/>
        <v>0</v>
      </c>
      <c r="K30" s="34"/>
      <c r="L30" s="34"/>
    </row>
    <row r="31" spans="1:12" x14ac:dyDescent="0.25">
      <c r="A31" s="30"/>
      <c r="B31" s="28" t="s">
        <v>22</v>
      </c>
      <c r="C31" s="29"/>
      <c r="D31" s="3"/>
      <c r="E31" s="5">
        <f>SUM(E5:E30)</f>
        <v>526</v>
      </c>
      <c r="F31" s="5">
        <f>SUM(F5:F30)</f>
        <v>734</v>
      </c>
      <c r="G31" s="6"/>
      <c r="H31" s="6"/>
      <c r="I31" s="6">
        <f>SUM(I5:I30)</f>
        <v>0</v>
      </c>
      <c r="J31" s="6">
        <f>SUM(J5:J30)</f>
        <v>0</v>
      </c>
      <c r="K31" s="34"/>
      <c r="L31" s="34"/>
    </row>
    <row r="32" spans="1:12" x14ac:dyDescent="0.25">
      <c r="A32" s="30"/>
      <c r="B32" s="26" t="s">
        <v>56</v>
      </c>
      <c r="C32" s="2" t="s">
        <v>18</v>
      </c>
      <c r="D32" s="3" t="s">
        <v>12</v>
      </c>
      <c r="E32" s="3">
        <v>30</v>
      </c>
      <c r="F32" s="3"/>
      <c r="G32" s="4"/>
      <c r="H32" s="4"/>
      <c r="I32" s="4">
        <f t="shared" ref="I32:I33" si="18">E32*G32</f>
        <v>0</v>
      </c>
      <c r="J32" s="4">
        <f t="shared" ref="J32:J33" si="19">E32*H32</f>
        <v>0</v>
      </c>
      <c r="K32" s="34"/>
      <c r="L32" s="34"/>
    </row>
    <row r="33" spans="1:12" x14ac:dyDescent="0.25">
      <c r="A33" s="30"/>
      <c r="B33" s="26"/>
      <c r="C33" s="2" t="s">
        <v>18</v>
      </c>
      <c r="D33" s="3" t="s">
        <v>13</v>
      </c>
      <c r="E33" s="3">
        <v>38</v>
      </c>
      <c r="F33" s="3"/>
      <c r="G33" s="4"/>
      <c r="H33" s="4"/>
      <c r="I33" s="4">
        <f t="shared" si="18"/>
        <v>0</v>
      </c>
      <c r="J33" s="4">
        <f t="shared" si="19"/>
        <v>0</v>
      </c>
      <c r="K33" s="34"/>
      <c r="L33" s="34"/>
    </row>
    <row r="34" spans="1:12" x14ac:dyDescent="0.25">
      <c r="A34" s="30"/>
      <c r="B34" s="26"/>
      <c r="C34" s="2" t="s">
        <v>18</v>
      </c>
      <c r="D34" s="3" t="s">
        <v>14</v>
      </c>
      <c r="E34" s="3">
        <v>13</v>
      </c>
      <c r="F34" s="3">
        <v>22</v>
      </c>
      <c r="G34" s="4"/>
      <c r="H34" s="4"/>
      <c r="I34" s="4">
        <f t="shared" ref="I34:I35" si="20">F34*G34</f>
        <v>0</v>
      </c>
      <c r="J34" s="4">
        <f t="shared" ref="J34:J36" si="21">F34*H34</f>
        <v>0</v>
      </c>
      <c r="K34" s="34"/>
      <c r="L34" s="34"/>
    </row>
    <row r="35" spans="1:12" x14ac:dyDescent="0.25">
      <c r="A35" s="30"/>
      <c r="B35" s="26"/>
      <c r="C35" s="2" t="s">
        <v>18</v>
      </c>
      <c r="D35" s="3" t="s">
        <v>16</v>
      </c>
      <c r="E35" s="3">
        <v>29</v>
      </c>
      <c r="F35" s="3">
        <v>48</v>
      </c>
      <c r="G35" s="4"/>
      <c r="H35" s="4"/>
      <c r="I35" s="4">
        <f t="shared" si="20"/>
        <v>0</v>
      </c>
      <c r="J35" s="4">
        <f t="shared" si="21"/>
        <v>0</v>
      </c>
      <c r="K35" s="34"/>
      <c r="L35" s="34"/>
    </row>
    <row r="36" spans="1:12" x14ac:dyDescent="0.25">
      <c r="A36" s="30"/>
      <c r="B36" s="26"/>
      <c r="C36" s="2" t="s">
        <v>18</v>
      </c>
      <c r="D36" s="3" t="s">
        <v>17</v>
      </c>
      <c r="E36" s="3">
        <v>67</v>
      </c>
      <c r="F36" s="3">
        <v>122</v>
      </c>
      <c r="G36" s="4"/>
      <c r="H36" s="4"/>
      <c r="I36" s="4">
        <f>F36*G36</f>
        <v>0</v>
      </c>
      <c r="J36" s="4">
        <f t="shared" si="21"/>
        <v>0</v>
      </c>
      <c r="K36" s="34"/>
      <c r="L36" s="34"/>
    </row>
    <row r="37" spans="1:12" x14ac:dyDescent="0.25">
      <c r="A37" s="30"/>
      <c r="B37" s="26"/>
      <c r="C37" s="2" t="s">
        <v>19</v>
      </c>
      <c r="D37" s="3" t="s">
        <v>12</v>
      </c>
      <c r="E37" s="3">
        <v>6</v>
      </c>
      <c r="F37" s="3"/>
      <c r="G37" s="4"/>
      <c r="H37" s="4"/>
      <c r="I37" s="4">
        <f t="shared" ref="I37:I38" si="22">E37*G37</f>
        <v>0</v>
      </c>
      <c r="J37" s="4">
        <f t="shared" ref="J37:J38" si="23">E37*H37</f>
        <v>0</v>
      </c>
      <c r="K37" s="34"/>
      <c r="L37" s="34"/>
    </row>
    <row r="38" spans="1:12" x14ac:dyDescent="0.25">
      <c r="A38" s="30"/>
      <c r="B38" s="26"/>
      <c r="C38" s="2" t="s">
        <v>19</v>
      </c>
      <c r="D38" s="3" t="s">
        <v>13</v>
      </c>
      <c r="E38" s="3">
        <v>40</v>
      </c>
      <c r="F38" s="3"/>
      <c r="G38" s="4"/>
      <c r="H38" s="4"/>
      <c r="I38" s="4">
        <f t="shared" si="22"/>
        <v>0</v>
      </c>
      <c r="J38" s="4">
        <f t="shared" si="23"/>
        <v>0</v>
      </c>
      <c r="K38" s="34"/>
      <c r="L38" s="34"/>
    </row>
    <row r="39" spans="1:12" x14ac:dyDescent="0.25">
      <c r="A39" s="30"/>
      <c r="B39" s="26"/>
      <c r="C39" s="2" t="s">
        <v>19</v>
      </c>
      <c r="D39" s="3" t="s">
        <v>14</v>
      </c>
      <c r="E39" s="3">
        <v>85</v>
      </c>
      <c r="F39" s="3">
        <v>142</v>
      </c>
      <c r="G39" s="4"/>
      <c r="H39" s="4"/>
      <c r="I39" s="4">
        <f t="shared" ref="I39:I41" si="24">F39*G39</f>
        <v>0</v>
      </c>
      <c r="J39" s="4">
        <f t="shared" ref="J39:J42" si="25">F39*H39</f>
        <v>0</v>
      </c>
      <c r="K39" s="34"/>
      <c r="L39" s="34"/>
    </row>
    <row r="40" spans="1:12" x14ac:dyDescent="0.25">
      <c r="A40" s="30"/>
      <c r="B40" s="26"/>
      <c r="C40" s="2" t="s">
        <v>19</v>
      </c>
      <c r="D40" s="3" t="s">
        <v>15</v>
      </c>
      <c r="E40" s="3">
        <v>6</v>
      </c>
      <c r="F40" s="3">
        <v>10</v>
      </c>
      <c r="G40" s="4"/>
      <c r="H40" s="4"/>
      <c r="I40" s="4">
        <f t="shared" si="24"/>
        <v>0</v>
      </c>
      <c r="J40" s="4">
        <f t="shared" si="25"/>
        <v>0</v>
      </c>
      <c r="K40" s="34"/>
      <c r="L40" s="34"/>
    </row>
    <row r="41" spans="1:12" x14ac:dyDescent="0.25">
      <c r="A41" s="30"/>
      <c r="B41" s="26"/>
      <c r="C41" s="2" t="s">
        <v>19</v>
      </c>
      <c r="D41" s="3" t="s">
        <v>16</v>
      </c>
      <c r="E41" s="3">
        <v>101</v>
      </c>
      <c r="F41" s="3">
        <v>168</v>
      </c>
      <c r="G41" s="4"/>
      <c r="H41" s="4"/>
      <c r="I41" s="4">
        <f t="shared" si="24"/>
        <v>0</v>
      </c>
      <c r="J41" s="4">
        <f t="shared" si="25"/>
        <v>0</v>
      </c>
      <c r="K41" s="34"/>
      <c r="L41" s="34"/>
    </row>
    <row r="42" spans="1:12" x14ac:dyDescent="0.25">
      <c r="A42" s="30"/>
      <c r="B42" s="26"/>
      <c r="C42" s="2" t="s">
        <v>19</v>
      </c>
      <c r="D42" s="3" t="s">
        <v>17</v>
      </c>
      <c r="E42" s="3">
        <v>236</v>
      </c>
      <c r="F42" s="3">
        <v>429</v>
      </c>
      <c r="G42" s="4"/>
      <c r="H42" s="4"/>
      <c r="I42" s="4">
        <f>F42*G42</f>
        <v>0</v>
      </c>
      <c r="J42" s="4">
        <f t="shared" si="25"/>
        <v>0</v>
      </c>
      <c r="K42" s="34"/>
      <c r="L42" s="34"/>
    </row>
    <row r="43" spans="1:12" x14ac:dyDescent="0.25">
      <c r="A43" s="30"/>
      <c r="B43" s="26"/>
      <c r="C43" s="2" t="s">
        <v>57</v>
      </c>
      <c r="D43" s="3" t="s">
        <v>12</v>
      </c>
      <c r="E43" s="3">
        <v>2</v>
      </c>
      <c r="F43" s="3"/>
      <c r="G43" s="4"/>
      <c r="H43" s="4"/>
      <c r="I43" s="4">
        <f t="shared" ref="I43:I44" si="26">E43*G43</f>
        <v>0</v>
      </c>
      <c r="J43" s="4">
        <f t="shared" ref="J43:J44" si="27">E43*H43</f>
        <v>0</v>
      </c>
      <c r="K43" s="34"/>
      <c r="L43" s="34"/>
    </row>
    <row r="44" spans="1:12" x14ac:dyDescent="0.25">
      <c r="A44" s="30"/>
      <c r="B44" s="26"/>
      <c r="C44" s="2" t="s">
        <v>57</v>
      </c>
      <c r="D44" s="3" t="s">
        <v>13</v>
      </c>
      <c r="E44" s="3">
        <v>4</v>
      </c>
      <c r="F44" s="3"/>
      <c r="G44" s="4"/>
      <c r="H44" s="4"/>
      <c r="I44" s="4">
        <f t="shared" si="26"/>
        <v>0</v>
      </c>
      <c r="J44" s="4">
        <f t="shared" si="27"/>
        <v>0</v>
      </c>
      <c r="K44" s="34"/>
      <c r="L44" s="34"/>
    </row>
    <row r="45" spans="1:12" x14ac:dyDescent="0.25">
      <c r="A45" s="30"/>
      <c r="B45" s="26"/>
      <c r="C45" s="2" t="s">
        <v>57</v>
      </c>
      <c r="D45" s="3" t="s">
        <v>14</v>
      </c>
      <c r="E45" s="3">
        <v>3</v>
      </c>
      <c r="F45" s="3">
        <v>5</v>
      </c>
      <c r="G45" s="4"/>
      <c r="H45" s="4"/>
      <c r="I45" s="4">
        <f t="shared" ref="I45:I46" si="28">F45*G45</f>
        <v>0</v>
      </c>
      <c r="J45" s="4">
        <f t="shared" ref="J45:J47" si="29">F45*H45</f>
        <v>0</v>
      </c>
      <c r="K45" s="34"/>
      <c r="L45" s="34"/>
    </row>
    <row r="46" spans="1:12" x14ac:dyDescent="0.25">
      <c r="A46" s="30"/>
      <c r="B46" s="26"/>
      <c r="C46" s="2" t="s">
        <v>57</v>
      </c>
      <c r="D46" s="3" t="s">
        <v>16</v>
      </c>
      <c r="E46" s="3">
        <v>6</v>
      </c>
      <c r="F46" s="3">
        <v>10</v>
      </c>
      <c r="G46" s="4"/>
      <c r="H46" s="4"/>
      <c r="I46" s="4">
        <f t="shared" si="28"/>
        <v>0</v>
      </c>
      <c r="J46" s="4">
        <f t="shared" si="29"/>
        <v>0</v>
      </c>
      <c r="K46" s="34"/>
      <c r="L46" s="34"/>
    </row>
    <row r="47" spans="1:12" x14ac:dyDescent="0.25">
      <c r="A47" s="30"/>
      <c r="B47" s="26"/>
      <c r="C47" s="2" t="s">
        <v>57</v>
      </c>
      <c r="D47" s="3" t="s">
        <v>17</v>
      </c>
      <c r="E47" s="3">
        <v>12</v>
      </c>
      <c r="F47" s="3">
        <v>22</v>
      </c>
      <c r="G47" s="4"/>
      <c r="H47" s="4"/>
      <c r="I47" s="4">
        <f>F47*G47</f>
        <v>0</v>
      </c>
      <c r="J47" s="4">
        <f t="shared" si="29"/>
        <v>0</v>
      </c>
      <c r="K47" s="34"/>
      <c r="L47" s="34"/>
    </row>
    <row r="48" spans="1:12" x14ac:dyDescent="0.25">
      <c r="A48" s="30"/>
      <c r="B48" s="26"/>
      <c r="C48" s="2" t="s">
        <v>11</v>
      </c>
      <c r="D48" s="3" t="s">
        <v>12</v>
      </c>
      <c r="E48" s="3">
        <v>6</v>
      </c>
      <c r="F48" s="3"/>
      <c r="G48" s="4"/>
      <c r="H48" s="4"/>
      <c r="I48" s="4">
        <f t="shared" ref="I48:I49" si="30">E48*G48</f>
        <v>0</v>
      </c>
      <c r="J48" s="4">
        <f t="shared" ref="J48:J49" si="31">E48*H48</f>
        <v>0</v>
      </c>
      <c r="K48" s="34"/>
      <c r="L48" s="34"/>
    </row>
    <row r="49" spans="1:12" x14ac:dyDescent="0.25">
      <c r="A49" s="30"/>
      <c r="B49" s="26"/>
      <c r="C49" s="2" t="s">
        <v>11</v>
      </c>
      <c r="D49" s="3" t="s">
        <v>13</v>
      </c>
      <c r="E49" s="3">
        <v>17</v>
      </c>
      <c r="F49" s="3"/>
      <c r="G49" s="4"/>
      <c r="H49" s="4"/>
      <c r="I49" s="4">
        <f t="shared" si="30"/>
        <v>0</v>
      </c>
      <c r="J49" s="4">
        <f t="shared" si="31"/>
        <v>0</v>
      </c>
      <c r="K49" s="34"/>
      <c r="L49" s="34"/>
    </row>
    <row r="50" spans="1:12" x14ac:dyDescent="0.25">
      <c r="A50" s="30"/>
      <c r="B50" s="26"/>
      <c r="C50" s="2" t="s">
        <v>11</v>
      </c>
      <c r="D50" s="3" t="s">
        <v>14</v>
      </c>
      <c r="E50" s="3">
        <v>20</v>
      </c>
      <c r="F50" s="3">
        <v>33</v>
      </c>
      <c r="G50" s="4"/>
      <c r="H50" s="4"/>
      <c r="I50" s="4">
        <f t="shared" ref="I50:I52" si="32">F50*G50</f>
        <v>0</v>
      </c>
      <c r="J50" s="4">
        <f t="shared" ref="J50:J54" si="33">F50*H50</f>
        <v>0</v>
      </c>
      <c r="K50" s="34"/>
      <c r="L50" s="34"/>
    </row>
    <row r="51" spans="1:12" x14ac:dyDescent="0.25">
      <c r="A51" s="30"/>
      <c r="B51" s="26"/>
      <c r="C51" s="2" t="s">
        <v>11</v>
      </c>
      <c r="D51" s="3" t="s">
        <v>15</v>
      </c>
      <c r="E51" s="3">
        <v>1</v>
      </c>
      <c r="F51" s="3">
        <v>2</v>
      </c>
      <c r="G51" s="4"/>
      <c r="H51" s="4"/>
      <c r="I51" s="4">
        <f t="shared" si="32"/>
        <v>0</v>
      </c>
      <c r="J51" s="4">
        <f t="shared" si="33"/>
        <v>0</v>
      </c>
      <c r="K51" s="34"/>
      <c r="L51" s="34"/>
    </row>
    <row r="52" spans="1:12" x14ac:dyDescent="0.25">
      <c r="A52" s="30"/>
      <c r="B52" s="26"/>
      <c r="C52" s="2" t="s">
        <v>11</v>
      </c>
      <c r="D52" s="3" t="s">
        <v>16</v>
      </c>
      <c r="E52" s="3">
        <v>16</v>
      </c>
      <c r="F52" s="3">
        <v>27</v>
      </c>
      <c r="G52" s="4"/>
      <c r="H52" s="4"/>
      <c r="I52" s="4">
        <f t="shared" si="32"/>
        <v>0</v>
      </c>
      <c r="J52" s="4">
        <f t="shared" si="33"/>
        <v>0</v>
      </c>
      <c r="K52" s="34"/>
      <c r="L52" s="34"/>
    </row>
    <row r="53" spans="1:12" x14ac:dyDescent="0.25">
      <c r="A53" s="30"/>
      <c r="B53" s="26"/>
      <c r="C53" s="2" t="s">
        <v>11</v>
      </c>
      <c r="D53" s="3" t="s">
        <v>17</v>
      </c>
      <c r="E53" s="3">
        <v>39</v>
      </c>
      <c r="F53" s="3">
        <v>71</v>
      </c>
      <c r="G53" s="4"/>
      <c r="H53" s="4"/>
      <c r="I53" s="4">
        <f>F53*G53</f>
        <v>0</v>
      </c>
      <c r="J53" s="4">
        <f t="shared" si="33"/>
        <v>0</v>
      </c>
      <c r="K53" s="34"/>
      <c r="L53" s="34"/>
    </row>
    <row r="54" spans="1:12" x14ac:dyDescent="0.25">
      <c r="A54" s="30"/>
      <c r="B54" s="26"/>
      <c r="C54" s="2" t="s">
        <v>25</v>
      </c>
      <c r="D54" s="3" t="s">
        <v>16</v>
      </c>
      <c r="E54" s="3">
        <v>6</v>
      </c>
      <c r="F54" s="3">
        <v>10</v>
      </c>
      <c r="G54" s="4"/>
      <c r="H54" s="4"/>
      <c r="I54" s="4">
        <f>F54*G54</f>
        <v>0</v>
      </c>
      <c r="J54" s="4">
        <f t="shared" si="33"/>
        <v>0</v>
      </c>
      <c r="K54" s="34"/>
      <c r="L54" s="34"/>
    </row>
    <row r="55" spans="1:12" x14ac:dyDescent="0.25">
      <c r="A55" s="30"/>
      <c r="B55" s="26"/>
      <c r="C55" s="2" t="s">
        <v>21</v>
      </c>
      <c r="D55" s="3" t="s">
        <v>12</v>
      </c>
      <c r="E55" s="3">
        <v>30</v>
      </c>
      <c r="F55" s="3"/>
      <c r="G55" s="4"/>
      <c r="H55" s="4"/>
      <c r="I55" s="4">
        <f t="shared" ref="I55:I56" si="34">E55*G55</f>
        <v>0</v>
      </c>
      <c r="J55" s="4">
        <f t="shared" ref="J55:J56" si="35">E55*H55</f>
        <v>0</v>
      </c>
      <c r="K55" s="34"/>
      <c r="L55" s="34"/>
    </row>
    <row r="56" spans="1:12" x14ac:dyDescent="0.25">
      <c r="A56" s="30"/>
      <c r="B56" s="26"/>
      <c r="C56" s="2" t="s">
        <v>21</v>
      </c>
      <c r="D56" s="3" t="s">
        <v>13</v>
      </c>
      <c r="E56" s="3">
        <v>4</v>
      </c>
      <c r="F56" s="3"/>
      <c r="G56" s="4"/>
      <c r="H56" s="4"/>
      <c r="I56" s="4">
        <f t="shared" si="34"/>
        <v>0</v>
      </c>
      <c r="J56" s="4">
        <f t="shared" si="35"/>
        <v>0</v>
      </c>
      <c r="K56" s="34"/>
      <c r="L56" s="34"/>
    </row>
    <row r="57" spans="1:12" x14ac:dyDescent="0.25">
      <c r="A57" s="30"/>
      <c r="B57" s="26"/>
      <c r="C57" s="2" t="s">
        <v>21</v>
      </c>
      <c r="D57" s="3" t="s">
        <v>16</v>
      </c>
      <c r="E57" s="3">
        <v>40</v>
      </c>
      <c r="F57" s="3">
        <v>67</v>
      </c>
      <c r="G57" s="4"/>
      <c r="H57" s="4"/>
      <c r="I57" s="4">
        <f t="shared" ref="I57:I58" si="36">F57*G57</f>
        <v>0</v>
      </c>
      <c r="J57" s="4">
        <f t="shared" ref="J57:J58" si="37">F57*H57</f>
        <v>0</v>
      </c>
      <c r="K57" s="34"/>
      <c r="L57" s="34"/>
    </row>
    <row r="58" spans="1:12" x14ac:dyDescent="0.25">
      <c r="A58" s="30"/>
      <c r="B58" s="26"/>
      <c r="C58" s="2" t="s">
        <v>20</v>
      </c>
      <c r="D58" s="3" t="s">
        <v>16</v>
      </c>
      <c r="E58" s="3">
        <v>6</v>
      </c>
      <c r="F58" s="3">
        <v>10</v>
      </c>
      <c r="G58" s="4"/>
      <c r="H58" s="4"/>
      <c r="I58" s="4">
        <f t="shared" si="36"/>
        <v>0</v>
      </c>
      <c r="J58" s="4">
        <f t="shared" si="37"/>
        <v>0</v>
      </c>
      <c r="K58" s="34"/>
      <c r="L58" s="34"/>
    </row>
    <row r="59" spans="1:12" x14ac:dyDescent="0.25">
      <c r="A59" s="30"/>
      <c r="B59" s="28" t="s">
        <v>22</v>
      </c>
      <c r="C59" s="29"/>
      <c r="D59" s="3"/>
      <c r="E59" s="5">
        <f>SUM(E32:E58)</f>
        <v>863</v>
      </c>
      <c r="F59" s="5">
        <f>SUM(F32:F58)</f>
        <v>1198</v>
      </c>
      <c r="G59" s="6"/>
      <c r="H59" s="6"/>
      <c r="I59" s="6">
        <f>SUM(I32:I58)</f>
        <v>0</v>
      </c>
      <c r="J59" s="6">
        <f>SUM(J32:J58)</f>
        <v>0</v>
      </c>
      <c r="K59" s="34"/>
      <c r="L59" s="34"/>
    </row>
    <row r="60" spans="1:12" x14ac:dyDescent="0.25">
      <c r="A60" s="30"/>
      <c r="B60" s="27" t="s">
        <v>58</v>
      </c>
      <c r="C60" s="2" t="s">
        <v>18</v>
      </c>
      <c r="D60" s="3" t="s">
        <v>23</v>
      </c>
      <c r="E60" s="3">
        <v>2</v>
      </c>
      <c r="F60" s="3"/>
      <c r="G60" s="4"/>
      <c r="H60" s="4"/>
      <c r="I60" s="4">
        <f>E60*G60</f>
        <v>0</v>
      </c>
      <c r="J60" s="4">
        <f>E60*H60</f>
        <v>0</v>
      </c>
      <c r="K60" s="34"/>
      <c r="L60" s="34"/>
    </row>
    <row r="61" spans="1:12" x14ac:dyDescent="0.25">
      <c r="A61" s="30"/>
      <c r="B61" s="26"/>
      <c r="C61" s="2" t="s">
        <v>18</v>
      </c>
      <c r="D61" s="3" t="s">
        <v>16</v>
      </c>
      <c r="E61" s="3">
        <v>4</v>
      </c>
      <c r="F61" s="3">
        <v>7</v>
      </c>
      <c r="G61" s="4"/>
      <c r="H61" s="4"/>
      <c r="I61" s="4">
        <f>F61*G61</f>
        <v>0</v>
      </c>
      <c r="J61" s="4">
        <f t="shared" ref="J61:J62" si="38">F61*H61</f>
        <v>0</v>
      </c>
      <c r="K61" s="34"/>
      <c r="L61" s="34"/>
    </row>
    <row r="62" spans="1:12" x14ac:dyDescent="0.25">
      <c r="A62" s="30"/>
      <c r="B62" s="26"/>
      <c r="C62" s="2" t="s">
        <v>18</v>
      </c>
      <c r="D62" s="3" t="s">
        <v>17</v>
      </c>
      <c r="E62" s="3">
        <v>10</v>
      </c>
      <c r="F62" s="3">
        <v>18</v>
      </c>
      <c r="G62" s="4"/>
      <c r="H62" s="4"/>
      <c r="I62" s="4">
        <f>F62*G62</f>
        <v>0</v>
      </c>
      <c r="J62" s="4">
        <f t="shared" si="38"/>
        <v>0</v>
      </c>
      <c r="K62" s="34"/>
      <c r="L62" s="34"/>
    </row>
    <row r="63" spans="1:12" x14ac:dyDescent="0.25">
      <c r="A63" s="30"/>
      <c r="B63" s="26"/>
      <c r="C63" s="2" t="s">
        <v>19</v>
      </c>
      <c r="D63" s="3" t="s">
        <v>12</v>
      </c>
      <c r="E63" s="3">
        <v>2</v>
      </c>
      <c r="F63" s="3"/>
      <c r="G63" s="4"/>
      <c r="H63" s="4"/>
      <c r="I63" s="4">
        <f t="shared" ref="I63:I64" si="39">E63*G63</f>
        <v>0</v>
      </c>
      <c r="J63" s="4">
        <f t="shared" ref="J63:J64" si="40">E63*H63</f>
        <v>0</v>
      </c>
      <c r="K63" s="34"/>
      <c r="L63" s="34"/>
    </row>
    <row r="64" spans="1:12" x14ac:dyDescent="0.25">
      <c r="A64" s="30"/>
      <c r="B64" s="26"/>
      <c r="C64" s="2" t="s">
        <v>19</v>
      </c>
      <c r="D64" s="3" t="s">
        <v>13</v>
      </c>
      <c r="E64" s="3">
        <v>4</v>
      </c>
      <c r="F64" s="3"/>
      <c r="G64" s="4"/>
      <c r="H64" s="4"/>
      <c r="I64" s="4">
        <f t="shared" si="39"/>
        <v>0</v>
      </c>
      <c r="J64" s="4">
        <f t="shared" si="40"/>
        <v>0</v>
      </c>
      <c r="K64" s="34"/>
      <c r="L64" s="34"/>
    </row>
    <row r="65" spans="1:12" x14ac:dyDescent="0.25">
      <c r="A65" s="30"/>
      <c r="B65" s="26"/>
      <c r="C65" s="2" t="s">
        <v>19</v>
      </c>
      <c r="D65" s="3" t="s">
        <v>14</v>
      </c>
      <c r="E65" s="3">
        <v>1</v>
      </c>
      <c r="F65" s="3">
        <v>2</v>
      </c>
      <c r="G65" s="4"/>
      <c r="H65" s="4"/>
      <c r="I65" s="4">
        <f t="shared" ref="I65:I66" si="41">F65*G65</f>
        <v>0</v>
      </c>
      <c r="J65" s="4">
        <f t="shared" ref="J65:J67" si="42">F65*H65</f>
        <v>0</v>
      </c>
      <c r="K65" s="34"/>
      <c r="L65" s="34"/>
    </row>
    <row r="66" spans="1:12" x14ac:dyDescent="0.25">
      <c r="A66" s="30"/>
      <c r="B66" s="26"/>
      <c r="C66" s="2" t="s">
        <v>19</v>
      </c>
      <c r="D66" s="3" t="s">
        <v>16</v>
      </c>
      <c r="E66" s="3">
        <v>12</v>
      </c>
      <c r="F66" s="3">
        <v>20</v>
      </c>
      <c r="G66" s="4"/>
      <c r="H66" s="4"/>
      <c r="I66" s="4">
        <f t="shared" si="41"/>
        <v>0</v>
      </c>
      <c r="J66" s="4">
        <f t="shared" si="42"/>
        <v>0</v>
      </c>
      <c r="K66" s="34"/>
      <c r="L66" s="34"/>
    </row>
    <row r="67" spans="1:12" x14ac:dyDescent="0.25">
      <c r="A67" s="30"/>
      <c r="B67" s="26"/>
      <c r="C67" s="2" t="s">
        <v>19</v>
      </c>
      <c r="D67" s="3" t="s">
        <v>17</v>
      </c>
      <c r="E67" s="3">
        <v>27</v>
      </c>
      <c r="F67" s="3">
        <v>49</v>
      </c>
      <c r="G67" s="4"/>
      <c r="H67" s="4"/>
      <c r="I67" s="4">
        <f>F67*G67</f>
        <v>0</v>
      </c>
      <c r="J67" s="4">
        <f t="shared" si="42"/>
        <v>0</v>
      </c>
      <c r="K67" s="34"/>
      <c r="L67" s="34"/>
    </row>
    <row r="68" spans="1:12" x14ac:dyDescent="0.25">
      <c r="A68" s="30"/>
      <c r="B68" s="26"/>
      <c r="C68" s="2" t="s">
        <v>11</v>
      </c>
      <c r="D68" s="3" t="s">
        <v>23</v>
      </c>
      <c r="E68" s="3">
        <v>67</v>
      </c>
      <c r="F68" s="3"/>
      <c r="G68" s="4"/>
      <c r="H68" s="4"/>
      <c r="I68" s="4">
        <f t="shared" ref="I68:I69" si="43">E68*G68</f>
        <v>0</v>
      </c>
      <c r="J68" s="4">
        <f t="shared" ref="J68:J70" si="44">E68*H68</f>
        <v>0</v>
      </c>
      <c r="K68" s="34"/>
      <c r="L68" s="34"/>
    </row>
    <row r="69" spans="1:12" x14ac:dyDescent="0.25">
      <c r="A69" s="30"/>
      <c r="B69" s="26"/>
      <c r="C69" s="2" t="s">
        <v>11</v>
      </c>
      <c r="D69" s="3" t="s">
        <v>12</v>
      </c>
      <c r="E69" s="3">
        <v>89</v>
      </c>
      <c r="F69" s="3"/>
      <c r="G69" s="4"/>
      <c r="H69" s="4"/>
      <c r="I69" s="4">
        <f t="shared" si="43"/>
        <v>0</v>
      </c>
      <c r="J69" s="4">
        <f t="shared" si="44"/>
        <v>0</v>
      </c>
      <c r="K69" s="34"/>
      <c r="L69" s="34"/>
    </row>
    <row r="70" spans="1:12" x14ac:dyDescent="0.25">
      <c r="A70" s="30"/>
      <c r="B70" s="26"/>
      <c r="C70" s="2" t="s">
        <v>11</v>
      </c>
      <c r="D70" s="3" t="s">
        <v>13</v>
      </c>
      <c r="E70" s="3">
        <v>14</v>
      </c>
      <c r="F70" s="3"/>
      <c r="G70" s="4"/>
      <c r="H70" s="4"/>
      <c r="I70" s="4">
        <f>E70*G70</f>
        <v>0</v>
      </c>
      <c r="J70" s="4">
        <f t="shared" si="44"/>
        <v>0</v>
      </c>
      <c r="K70" s="34"/>
      <c r="L70" s="34"/>
    </row>
    <row r="71" spans="1:12" x14ac:dyDescent="0.25">
      <c r="A71" s="30"/>
      <c r="B71" s="26"/>
      <c r="C71" s="2" t="s">
        <v>11</v>
      </c>
      <c r="D71" s="3" t="s">
        <v>14</v>
      </c>
      <c r="E71" s="3">
        <v>5</v>
      </c>
      <c r="F71" s="3">
        <v>8</v>
      </c>
      <c r="G71" s="4"/>
      <c r="H71" s="4"/>
      <c r="I71" s="4">
        <f t="shared" ref="I71:I73" si="45">F71*G71</f>
        <v>0</v>
      </c>
      <c r="J71" s="4">
        <f t="shared" ref="J71:J74" si="46">F71*H71</f>
        <v>0</v>
      </c>
      <c r="K71" s="34"/>
      <c r="L71" s="34"/>
    </row>
    <row r="72" spans="1:12" x14ac:dyDescent="0.25">
      <c r="A72" s="30"/>
      <c r="B72" s="26"/>
      <c r="C72" s="2" t="s">
        <v>11</v>
      </c>
      <c r="D72" s="3" t="s">
        <v>15</v>
      </c>
      <c r="E72" s="3">
        <v>6</v>
      </c>
      <c r="F72" s="3">
        <v>10</v>
      </c>
      <c r="G72" s="4"/>
      <c r="H72" s="4"/>
      <c r="I72" s="4">
        <f t="shared" si="45"/>
        <v>0</v>
      </c>
      <c r="J72" s="4">
        <f t="shared" si="46"/>
        <v>0</v>
      </c>
      <c r="K72" s="34"/>
      <c r="L72" s="34"/>
    </row>
    <row r="73" spans="1:12" x14ac:dyDescent="0.25">
      <c r="A73" s="30"/>
      <c r="B73" s="26"/>
      <c r="C73" s="2" t="s">
        <v>11</v>
      </c>
      <c r="D73" s="3" t="s">
        <v>16</v>
      </c>
      <c r="E73" s="3">
        <v>88</v>
      </c>
      <c r="F73" s="3">
        <v>147</v>
      </c>
      <c r="G73" s="4"/>
      <c r="H73" s="4"/>
      <c r="I73" s="4">
        <f t="shared" si="45"/>
        <v>0</v>
      </c>
      <c r="J73" s="4">
        <f t="shared" si="46"/>
        <v>0</v>
      </c>
      <c r="K73" s="34"/>
      <c r="L73" s="34"/>
    </row>
    <row r="74" spans="1:12" x14ac:dyDescent="0.25">
      <c r="A74" s="30"/>
      <c r="B74" s="26"/>
      <c r="C74" s="2"/>
      <c r="D74" s="3" t="s">
        <v>17</v>
      </c>
      <c r="E74" s="3">
        <v>207</v>
      </c>
      <c r="F74" s="3">
        <v>376</v>
      </c>
      <c r="G74" s="4"/>
      <c r="H74" s="4"/>
      <c r="I74" s="4">
        <f>F74*G74</f>
        <v>0</v>
      </c>
      <c r="J74" s="4">
        <f t="shared" si="46"/>
        <v>0</v>
      </c>
      <c r="K74" s="34"/>
      <c r="L74" s="34"/>
    </row>
    <row r="75" spans="1:12" x14ac:dyDescent="0.25">
      <c r="A75" s="30"/>
      <c r="B75" s="28" t="s">
        <v>22</v>
      </c>
      <c r="C75" s="29"/>
      <c r="D75" s="3"/>
      <c r="E75" s="5">
        <f>SUM(E60:E74)</f>
        <v>538</v>
      </c>
      <c r="F75" s="5">
        <f>SUM(F60:F74)</f>
        <v>637</v>
      </c>
      <c r="G75" s="6"/>
      <c r="H75" s="6"/>
      <c r="I75" s="6">
        <f>SUM(I60:I74)</f>
        <v>0</v>
      </c>
      <c r="J75" s="6">
        <f>SUM(J60:J74)</f>
        <v>0</v>
      </c>
      <c r="K75" s="34"/>
      <c r="L75" s="34"/>
    </row>
    <row r="76" spans="1:12" x14ac:dyDescent="0.25">
      <c r="A76" s="30"/>
      <c r="B76" s="31" t="s">
        <v>24</v>
      </c>
      <c r="C76" s="32"/>
      <c r="D76" s="33"/>
      <c r="E76" s="5">
        <f>SUM(E75,E59,E31)</f>
        <v>1927</v>
      </c>
      <c r="F76" s="5">
        <f t="shared" ref="F76:J76" si="47">SUM(F75,F59,F31)</f>
        <v>2569</v>
      </c>
      <c r="G76" s="6"/>
      <c r="H76" s="6"/>
      <c r="I76" s="6">
        <f t="shared" si="47"/>
        <v>0</v>
      </c>
      <c r="J76" s="6">
        <f t="shared" si="47"/>
        <v>0</v>
      </c>
      <c r="K76" s="34"/>
      <c r="L76" s="34"/>
    </row>
    <row r="77" spans="1:12" x14ac:dyDescent="0.25">
      <c r="I77" s="7"/>
      <c r="J77" s="7"/>
    </row>
    <row r="78" spans="1:12" x14ac:dyDescent="0.25">
      <c r="I78" s="7"/>
      <c r="J78" s="7"/>
    </row>
  </sheetData>
  <autoFilter ref="A4:K76" xr:uid="{00000000-0009-0000-0000-000001000000}"/>
  <mergeCells count="13">
    <mergeCell ref="A1:K1"/>
    <mergeCell ref="A2:K2"/>
    <mergeCell ref="A3:K3"/>
    <mergeCell ref="A5:A76"/>
    <mergeCell ref="B5:B30"/>
    <mergeCell ref="K5:K76"/>
    <mergeCell ref="L5:L76"/>
    <mergeCell ref="B31:C31"/>
    <mergeCell ref="B32:B58"/>
    <mergeCell ref="B59:C59"/>
    <mergeCell ref="B60:B74"/>
    <mergeCell ref="B75:C75"/>
    <mergeCell ref="B76:D76"/>
  </mergeCells>
  <printOptions horizontalCentered="1"/>
  <pageMargins left="0.70866141732283472" right="0.70866141732283472" top="0.55118110236220474" bottom="0.55118110236220474" header="0.31496062992125984" footer="0.31496062992125984"/>
  <pageSetup paperSize="9" scale="4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I25"/>
  <sheetViews>
    <sheetView tabSelected="1" workbookViewId="0">
      <selection activeCell="E12" sqref="E12"/>
    </sheetView>
  </sheetViews>
  <sheetFormatPr defaultRowHeight="14.4" x14ac:dyDescent="0.3"/>
  <cols>
    <col min="2" max="2" width="9.6640625" customWidth="1"/>
    <col min="3" max="3" width="14.33203125" customWidth="1"/>
    <col min="4" max="4" width="16.33203125" customWidth="1"/>
    <col min="5" max="5" width="19.33203125" customWidth="1"/>
    <col min="6" max="6" width="20.5546875" customWidth="1"/>
    <col min="7" max="7" width="13.33203125" customWidth="1"/>
  </cols>
  <sheetData>
    <row r="2" spans="2:9" ht="15.6" x14ac:dyDescent="0.3">
      <c r="B2" s="36" t="s">
        <v>41</v>
      </c>
      <c r="C2" s="36"/>
      <c r="D2" s="36"/>
      <c r="E2" s="36"/>
      <c r="F2" s="36"/>
      <c r="G2" s="36"/>
      <c r="H2" s="14"/>
      <c r="I2" s="14"/>
    </row>
    <row r="3" spans="2:9" ht="15.6" x14ac:dyDescent="0.3">
      <c r="B3" s="37" t="s">
        <v>42</v>
      </c>
      <c r="C3" s="37"/>
      <c r="D3" s="37"/>
      <c r="E3" s="37"/>
      <c r="F3" s="37"/>
      <c r="G3" s="37"/>
      <c r="H3" s="15"/>
      <c r="I3" s="15"/>
    </row>
    <row r="4" spans="2:9" ht="15.75" customHeight="1" x14ac:dyDescent="0.3">
      <c r="B4" s="38" t="s">
        <v>43</v>
      </c>
      <c r="C4" s="38"/>
      <c r="D4" s="38"/>
      <c r="E4" s="38"/>
      <c r="F4" s="38"/>
      <c r="G4" s="38"/>
      <c r="H4" s="15"/>
      <c r="I4" s="15"/>
    </row>
    <row r="5" spans="2:9" ht="15.6" x14ac:dyDescent="0.3">
      <c r="B5" s="37" t="s">
        <v>44</v>
      </c>
      <c r="C5" s="37"/>
      <c r="D5" s="37"/>
      <c r="E5" s="37"/>
      <c r="F5" s="37"/>
      <c r="G5" s="37"/>
      <c r="H5" s="15"/>
      <c r="I5" s="15"/>
    </row>
    <row r="6" spans="2:9" ht="15.6" x14ac:dyDescent="0.3">
      <c r="B6" s="37" t="s">
        <v>66</v>
      </c>
      <c r="C6" s="37"/>
      <c r="D6" s="37"/>
      <c r="E6" s="37"/>
      <c r="F6" s="37"/>
      <c r="G6" s="37"/>
      <c r="H6" s="16"/>
      <c r="I6" s="16"/>
    </row>
    <row r="7" spans="2:9" ht="15.6" x14ac:dyDescent="0.3">
      <c r="B7" s="16"/>
      <c r="C7" s="16"/>
      <c r="D7" s="16"/>
      <c r="E7" s="16"/>
      <c r="F7" s="16"/>
      <c r="G7" s="16"/>
      <c r="H7" s="16"/>
      <c r="I7" s="16"/>
    </row>
    <row r="8" spans="2:9" ht="15.6" x14ac:dyDescent="0.3">
      <c r="B8" s="16"/>
      <c r="C8" s="16"/>
      <c r="D8" s="16"/>
      <c r="E8" s="16"/>
      <c r="F8" s="16"/>
      <c r="G8" s="16"/>
      <c r="H8" s="16"/>
      <c r="I8" s="16"/>
    </row>
    <row r="9" spans="2:9" ht="15.6" x14ac:dyDescent="0.3">
      <c r="B9" s="39" t="s">
        <v>45</v>
      </c>
      <c r="C9" s="41" t="s">
        <v>46</v>
      </c>
      <c r="D9" s="42"/>
      <c r="E9" s="42"/>
      <c r="F9" s="43"/>
      <c r="G9" s="44" t="s">
        <v>47</v>
      </c>
      <c r="H9" s="16"/>
      <c r="I9" s="16"/>
    </row>
    <row r="10" spans="2:9" ht="15.6" x14ac:dyDescent="0.3">
      <c r="B10" s="40"/>
      <c r="C10" s="17" t="s">
        <v>48</v>
      </c>
      <c r="D10" s="17" t="s">
        <v>49</v>
      </c>
      <c r="E10" s="17" t="s">
        <v>50</v>
      </c>
      <c r="F10" s="17" t="s">
        <v>51</v>
      </c>
      <c r="G10" s="40"/>
      <c r="H10" s="16"/>
      <c r="I10" s="16"/>
    </row>
    <row r="11" spans="2:9" ht="15.6" x14ac:dyDescent="0.3">
      <c r="B11" s="18" t="s">
        <v>52</v>
      </c>
      <c r="C11" s="17">
        <v>0</v>
      </c>
      <c r="D11" s="17">
        <v>0</v>
      </c>
      <c r="E11" s="17">
        <v>0</v>
      </c>
      <c r="F11" s="17">
        <v>1927</v>
      </c>
      <c r="G11" s="19">
        <f>SUM(C11:F11)</f>
        <v>1927</v>
      </c>
      <c r="H11" s="16"/>
      <c r="I11" s="16"/>
    </row>
    <row r="12" spans="2:9" ht="15.6" x14ac:dyDescent="0.3">
      <c r="B12" s="16"/>
      <c r="C12" s="16"/>
      <c r="D12" s="16"/>
      <c r="E12" s="16"/>
      <c r="F12" s="16"/>
      <c r="G12" s="16"/>
      <c r="H12" s="16"/>
      <c r="I12" s="16"/>
    </row>
    <row r="14" spans="2:9" ht="15.6" x14ac:dyDescent="0.3">
      <c r="B14" s="8" t="s">
        <v>31</v>
      </c>
      <c r="C14" s="8"/>
      <c r="D14" s="8"/>
      <c r="E14" s="8"/>
      <c r="F14" s="8" t="s">
        <v>32</v>
      </c>
      <c r="G14" s="8"/>
    </row>
    <row r="15" spans="2:9" ht="15.6" x14ac:dyDescent="0.3">
      <c r="B15" s="9" t="s">
        <v>53</v>
      </c>
      <c r="C15" s="9"/>
      <c r="D15" s="9"/>
      <c r="E15" s="9"/>
      <c r="F15" s="9" t="s">
        <v>33</v>
      </c>
      <c r="G15" s="9"/>
    </row>
    <row r="16" spans="2:9" ht="15.6" x14ac:dyDescent="0.3">
      <c r="B16" s="10" t="s">
        <v>34</v>
      </c>
      <c r="C16" s="10"/>
      <c r="D16" s="10"/>
      <c r="E16" s="10"/>
    </row>
    <row r="17" spans="2:5" ht="15.6" x14ac:dyDescent="0.3">
      <c r="B17" s="11"/>
    </row>
    <row r="18" spans="2:5" ht="15.6" x14ac:dyDescent="0.3">
      <c r="B18" s="45" t="s">
        <v>35</v>
      </c>
      <c r="C18" s="45"/>
      <c r="D18" s="45"/>
      <c r="E18" s="45"/>
    </row>
    <row r="19" spans="2:5" ht="15.6" x14ac:dyDescent="0.3">
      <c r="B19" s="46" t="s">
        <v>36</v>
      </c>
      <c r="C19" s="46"/>
      <c r="D19" s="46"/>
      <c r="E19" s="46"/>
    </row>
    <row r="20" spans="2:5" ht="15.6" x14ac:dyDescent="0.3">
      <c r="B20" s="12"/>
    </row>
    <row r="21" spans="2:5" x14ac:dyDescent="0.3">
      <c r="B21" s="35" t="s">
        <v>37</v>
      </c>
      <c r="C21" s="35"/>
    </row>
    <row r="22" spans="2:5" x14ac:dyDescent="0.3">
      <c r="B22" s="35" t="s">
        <v>38</v>
      </c>
      <c r="C22" s="35"/>
      <c r="D22" s="35"/>
      <c r="E22" s="35"/>
    </row>
    <row r="23" spans="2:5" x14ac:dyDescent="0.3">
      <c r="B23" s="13"/>
      <c r="C23" s="13"/>
      <c r="D23" s="13"/>
      <c r="E23" s="13"/>
    </row>
    <row r="24" spans="2:5" x14ac:dyDescent="0.3">
      <c r="B24" s="35" t="s">
        <v>39</v>
      </c>
      <c r="C24" s="35"/>
    </row>
    <row r="25" spans="2:5" x14ac:dyDescent="0.3">
      <c r="B25" s="35" t="s">
        <v>40</v>
      </c>
      <c r="C25" s="35"/>
      <c r="D25" s="35"/>
      <c r="E25" s="35"/>
    </row>
  </sheetData>
  <mergeCells count="14">
    <mergeCell ref="B25:E25"/>
    <mergeCell ref="B2:G2"/>
    <mergeCell ref="B3:G3"/>
    <mergeCell ref="B4:G4"/>
    <mergeCell ref="B5:G5"/>
    <mergeCell ref="B6:G6"/>
    <mergeCell ref="B9:B10"/>
    <mergeCell ref="C9:F9"/>
    <mergeCell ref="G9:G10"/>
    <mergeCell ref="B18:E18"/>
    <mergeCell ref="B19:E19"/>
    <mergeCell ref="B21:C21"/>
    <mergeCell ref="B22:E22"/>
    <mergeCell ref="B24:C24"/>
  </mergeCells>
  <pageMargins left="0.7" right="0.7" top="0.75" bottom="0.75" header="0.3" footer="0.3"/>
  <pageSetup paperSize="9" scale="72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Приложение №1 17-65-25 </vt:lpstr>
      <vt:lpstr>Приложение №2 17-65-25</vt:lpstr>
      <vt:lpstr>Приложение №3 17-65-25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Rusinov</dc:creator>
  <cp:lastModifiedBy>DGS Omurtag</cp:lastModifiedBy>
  <cp:lastPrinted>2025-08-26T09:43:51Z</cp:lastPrinted>
  <dcterms:created xsi:type="dcterms:W3CDTF">2025-06-23T11:53:00Z</dcterms:created>
  <dcterms:modified xsi:type="dcterms:W3CDTF">2025-09-29T09:19:13Z</dcterms:modified>
</cp:coreProperties>
</file>