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dgsom\Desktop\ЕЛЕКТРОНЕН ТЪРГ- 2022-2023\ЕЛЕКТРОННИ ТЪРГОВЕ - 2025\17-58-25\17-58-25\"/>
    </mc:Choice>
  </mc:AlternateContent>
  <xr:revisionPtr revIDLastSave="0" documentId="13_ncr:1_{F245E5EE-EB51-4B7C-9656-08A7B5F6580F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Приложение №1 17-58-25 " sheetId="1" r:id="rId1"/>
    <sheet name="Приложение №2 17-58-25" sheetId="5" r:id="rId2"/>
    <sheet name="Приложение №3 17-58-25" sheetId="3" r:id="rId3"/>
  </sheets>
  <definedNames>
    <definedName name="_xlnm._FilterDatabase" localSheetId="0" hidden="1">'Приложение №1 17-58-25 '!$A$4:$K$105</definedName>
    <definedName name="_xlnm._FilterDatabase" localSheetId="1" hidden="1">'Приложение №2 17-58-25'!$A$4:$K$105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4" i="5" l="1"/>
  <c r="F105" i="5" s="1"/>
  <c r="E104" i="5"/>
  <c r="I103" i="5"/>
  <c r="J103" i="5"/>
  <c r="I102" i="5"/>
  <c r="J102" i="5"/>
  <c r="J101" i="5"/>
  <c r="I101" i="5"/>
  <c r="J100" i="5"/>
  <c r="I100" i="5"/>
  <c r="I99" i="5"/>
  <c r="J99" i="5"/>
  <c r="I98" i="5"/>
  <c r="J98" i="5"/>
  <c r="J97" i="5"/>
  <c r="I97" i="5"/>
  <c r="J96" i="5"/>
  <c r="I96" i="5"/>
  <c r="I95" i="5"/>
  <c r="J95" i="5"/>
  <c r="I94" i="5"/>
  <c r="J94" i="5"/>
  <c r="J93" i="5"/>
  <c r="I93" i="5"/>
  <c r="J92" i="5"/>
  <c r="I92" i="5"/>
  <c r="I91" i="5"/>
  <c r="J91" i="5"/>
  <c r="I90" i="5"/>
  <c r="J90" i="5"/>
  <c r="J89" i="5"/>
  <c r="I89" i="5"/>
  <c r="J88" i="5"/>
  <c r="I88" i="5"/>
  <c r="I87" i="5"/>
  <c r="J87" i="5"/>
  <c r="I86" i="5"/>
  <c r="J86" i="5"/>
  <c r="J85" i="5"/>
  <c r="I85" i="5"/>
  <c r="J84" i="5"/>
  <c r="I84" i="5"/>
  <c r="I83" i="5"/>
  <c r="J83" i="5"/>
  <c r="F82" i="5"/>
  <c r="E82" i="5"/>
  <c r="I81" i="5"/>
  <c r="J81" i="5"/>
  <c r="I80" i="5"/>
  <c r="J80" i="5"/>
  <c r="J79" i="5"/>
  <c r="I79" i="5"/>
  <c r="J78" i="5"/>
  <c r="I78" i="5"/>
  <c r="I77" i="5"/>
  <c r="J77" i="5"/>
  <c r="I76" i="5"/>
  <c r="J76" i="5"/>
  <c r="J75" i="5"/>
  <c r="I75" i="5"/>
  <c r="J74" i="5"/>
  <c r="I74" i="5"/>
  <c r="I73" i="5"/>
  <c r="J73" i="5"/>
  <c r="I72" i="5"/>
  <c r="J72" i="5"/>
  <c r="J71" i="5"/>
  <c r="I71" i="5"/>
  <c r="J70" i="5"/>
  <c r="I70" i="5"/>
  <c r="I69" i="5"/>
  <c r="J69" i="5"/>
  <c r="I68" i="5"/>
  <c r="J68" i="5"/>
  <c r="J67" i="5"/>
  <c r="I67" i="5"/>
  <c r="J66" i="5"/>
  <c r="I66" i="5"/>
  <c r="I65" i="5"/>
  <c r="J65" i="5"/>
  <c r="I64" i="5"/>
  <c r="J64" i="5"/>
  <c r="J63" i="5"/>
  <c r="I63" i="5"/>
  <c r="J62" i="5"/>
  <c r="I62" i="5"/>
  <c r="F61" i="5"/>
  <c r="E61" i="5"/>
  <c r="J60" i="5"/>
  <c r="I60" i="5"/>
  <c r="I59" i="5"/>
  <c r="J59" i="5"/>
  <c r="I58" i="5"/>
  <c r="J58" i="5"/>
  <c r="J57" i="5"/>
  <c r="I57" i="5"/>
  <c r="J56" i="5"/>
  <c r="I56" i="5"/>
  <c r="I55" i="5"/>
  <c r="J55" i="5"/>
  <c r="I54" i="5"/>
  <c r="J54" i="5"/>
  <c r="J53" i="5"/>
  <c r="I53" i="5"/>
  <c r="J52" i="5"/>
  <c r="I52" i="5"/>
  <c r="I51" i="5"/>
  <c r="J51" i="5"/>
  <c r="I50" i="5"/>
  <c r="J50" i="5"/>
  <c r="J49" i="5"/>
  <c r="I49" i="5"/>
  <c r="J48" i="5"/>
  <c r="I48" i="5"/>
  <c r="I47" i="5"/>
  <c r="J47" i="5"/>
  <c r="I46" i="5"/>
  <c r="J46" i="5"/>
  <c r="J45" i="5"/>
  <c r="I45" i="5"/>
  <c r="J44" i="5"/>
  <c r="I44" i="5"/>
  <c r="I43" i="5"/>
  <c r="J43" i="5"/>
  <c r="I42" i="5"/>
  <c r="J42" i="5"/>
  <c r="J41" i="5"/>
  <c r="I41" i="5"/>
  <c r="J40" i="5"/>
  <c r="I40" i="5"/>
  <c r="F39" i="5"/>
  <c r="E39" i="5"/>
  <c r="J38" i="5"/>
  <c r="I38" i="5"/>
  <c r="J37" i="5"/>
  <c r="I37" i="5"/>
  <c r="I36" i="5"/>
  <c r="J36" i="5"/>
  <c r="I35" i="5"/>
  <c r="J35" i="5"/>
  <c r="J34" i="5"/>
  <c r="I34" i="5"/>
  <c r="J33" i="5"/>
  <c r="I33" i="5"/>
  <c r="I32" i="5"/>
  <c r="J32" i="5"/>
  <c r="I31" i="5"/>
  <c r="J31" i="5"/>
  <c r="J30" i="5"/>
  <c r="I30" i="5"/>
  <c r="J29" i="5"/>
  <c r="I29" i="5"/>
  <c r="I28" i="5"/>
  <c r="J28" i="5"/>
  <c r="I27" i="5"/>
  <c r="J27" i="5"/>
  <c r="J26" i="5"/>
  <c r="I26" i="5"/>
  <c r="F25" i="5"/>
  <c r="E25" i="5"/>
  <c r="J24" i="5"/>
  <c r="I24" i="5"/>
  <c r="J23" i="5"/>
  <c r="I23" i="5"/>
  <c r="I22" i="5"/>
  <c r="J22" i="5"/>
  <c r="I21" i="5"/>
  <c r="J21" i="5"/>
  <c r="J20" i="5"/>
  <c r="I20" i="5"/>
  <c r="J19" i="5"/>
  <c r="I19" i="5"/>
  <c r="I18" i="5"/>
  <c r="J18" i="5"/>
  <c r="I17" i="5"/>
  <c r="J17" i="5"/>
  <c r="J16" i="5"/>
  <c r="I16" i="5"/>
  <c r="J15" i="5"/>
  <c r="I15" i="5"/>
  <c r="I14" i="5"/>
  <c r="J14" i="5"/>
  <c r="I13" i="5"/>
  <c r="J13" i="5"/>
  <c r="J12" i="5"/>
  <c r="I12" i="5"/>
  <c r="J11" i="5"/>
  <c r="I11" i="5"/>
  <c r="I10" i="5"/>
  <c r="J10" i="5"/>
  <c r="I9" i="5"/>
  <c r="J9" i="5"/>
  <c r="J8" i="5"/>
  <c r="I8" i="5"/>
  <c r="J7" i="5"/>
  <c r="I7" i="5"/>
  <c r="I6" i="5"/>
  <c r="J6" i="5"/>
  <c r="J5" i="5"/>
  <c r="I5" i="5"/>
  <c r="J96" i="1"/>
  <c r="J41" i="1"/>
  <c r="J87" i="1"/>
  <c r="J49" i="1"/>
  <c r="H6" i="1"/>
  <c r="J6" i="1" s="1"/>
  <c r="H7" i="1"/>
  <c r="J7" i="1" s="1"/>
  <c r="H8" i="1"/>
  <c r="J8" i="1" s="1"/>
  <c r="H9" i="1"/>
  <c r="J9" i="1" s="1"/>
  <c r="H10" i="1"/>
  <c r="J10" i="1" s="1"/>
  <c r="H11" i="1"/>
  <c r="J11" i="1" s="1"/>
  <c r="H12" i="1"/>
  <c r="J12" i="1" s="1"/>
  <c r="H13" i="1"/>
  <c r="J13" i="1" s="1"/>
  <c r="H14" i="1"/>
  <c r="J14" i="1" s="1"/>
  <c r="H15" i="1"/>
  <c r="J15" i="1" s="1"/>
  <c r="H16" i="1"/>
  <c r="J16" i="1" s="1"/>
  <c r="H17" i="1"/>
  <c r="J17" i="1" s="1"/>
  <c r="H18" i="1"/>
  <c r="J18" i="1" s="1"/>
  <c r="H19" i="1"/>
  <c r="J19" i="1" s="1"/>
  <c r="H20" i="1"/>
  <c r="J20" i="1" s="1"/>
  <c r="H21" i="1"/>
  <c r="J21" i="1" s="1"/>
  <c r="H22" i="1"/>
  <c r="J22" i="1" s="1"/>
  <c r="H23" i="1"/>
  <c r="J23" i="1" s="1"/>
  <c r="H24" i="1"/>
  <c r="J24" i="1" s="1"/>
  <c r="H26" i="1"/>
  <c r="J26" i="1" s="1"/>
  <c r="J39" i="1" s="1"/>
  <c r="H27" i="1"/>
  <c r="J27" i="1" s="1"/>
  <c r="H28" i="1"/>
  <c r="J28" i="1" s="1"/>
  <c r="H29" i="1"/>
  <c r="J29" i="1" s="1"/>
  <c r="H30" i="1"/>
  <c r="J30" i="1" s="1"/>
  <c r="H31" i="1"/>
  <c r="J31" i="1" s="1"/>
  <c r="H32" i="1"/>
  <c r="J32" i="1" s="1"/>
  <c r="H33" i="1"/>
  <c r="J33" i="1" s="1"/>
  <c r="H34" i="1"/>
  <c r="J34" i="1" s="1"/>
  <c r="H35" i="1"/>
  <c r="J35" i="1" s="1"/>
  <c r="H36" i="1"/>
  <c r="J36" i="1" s="1"/>
  <c r="H37" i="1"/>
  <c r="J37" i="1" s="1"/>
  <c r="H38" i="1"/>
  <c r="J38" i="1" s="1"/>
  <c r="H40" i="1"/>
  <c r="J40" i="1" s="1"/>
  <c r="J61" i="1" s="1"/>
  <c r="H41" i="1"/>
  <c r="H42" i="1"/>
  <c r="J42" i="1" s="1"/>
  <c r="H43" i="1"/>
  <c r="J43" i="1" s="1"/>
  <c r="H44" i="1"/>
  <c r="J44" i="1" s="1"/>
  <c r="H45" i="1"/>
  <c r="J45" i="1" s="1"/>
  <c r="H46" i="1"/>
  <c r="J46" i="1" s="1"/>
  <c r="H47" i="1"/>
  <c r="J47" i="1" s="1"/>
  <c r="H48" i="1"/>
  <c r="J48" i="1" s="1"/>
  <c r="H49" i="1"/>
  <c r="H50" i="1"/>
  <c r="J50" i="1" s="1"/>
  <c r="H51" i="1"/>
  <c r="J51" i="1" s="1"/>
  <c r="H52" i="1"/>
  <c r="J52" i="1" s="1"/>
  <c r="H53" i="1"/>
  <c r="J53" i="1" s="1"/>
  <c r="H54" i="1"/>
  <c r="J54" i="1" s="1"/>
  <c r="H55" i="1"/>
  <c r="J55" i="1" s="1"/>
  <c r="H56" i="1"/>
  <c r="J56" i="1" s="1"/>
  <c r="H57" i="1"/>
  <c r="J57" i="1" s="1"/>
  <c r="H58" i="1"/>
  <c r="J58" i="1" s="1"/>
  <c r="H59" i="1"/>
  <c r="J59" i="1" s="1"/>
  <c r="H60" i="1"/>
  <c r="J60" i="1" s="1"/>
  <c r="H62" i="1"/>
  <c r="J62" i="1" s="1"/>
  <c r="H63" i="1"/>
  <c r="J63" i="1" s="1"/>
  <c r="H64" i="1"/>
  <c r="J64" i="1" s="1"/>
  <c r="H65" i="1"/>
  <c r="J65" i="1" s="1"/>
  <c r="H66" i="1"/>
  <c r="J66" i="1" s="1"/>
  <c r="H67" i="1"/>
  <c r="J67" i="1" s="1"/>
  <c r="H68" i="1"/>
  <c r="J68" i="1" s="1"/>
  <c r="H69" i="1"/>
  <c r="J69" i="1" s="1"/>
  <c r="H70" i="1"/>
  <c r="J70" i="1" s="1"/>
  <c r="H71" i="1"/>
  <c r="J71" i="1" s="1"/>
  <c r="H72" i="1"/>
  <c r="J72" i="1" s="1"/>
  <c r="H73" i="1"/>
  <c r="J73" i="1" s="1"/>
  <c r="H74" i="1"/>
  <c r="J74" i="1" s="1"/>
  <c r="H75" i="1"/>
  <c r="J75" i="1" s="1"/>
  <c r="H76" i="1"/>
  <c r="J76" i="1" s="1"/>
  <c r="H77" i="1"/>
  <c r="J77" i="1" s="1"/>
  <c r="H78" i="1"/>
  <c r="J78" i="1" s="1"/>
  <c r="H79" i="1"/>
  <c r="J79" i="1" s="1"/>
  <c r="H80" i="1"/>
  <c r="J80" i="1" s="1"/>
  <c r="H81" i="1"/>
  <c r="J81" i="1" s="1"/>
  <c r="H83" i="1"/>
  <c r="J83" i="1" s="1"/>
  <c r="H84" i="1"/>
  <c r="J84" i="1" s="1"/>
  <c r="J104" i="1" s="1"/>
  <c r="H85" i="1"/>
  <c r="J85" i="1" s="1"/>
  <c r="H86" i="1"/>
  <c r="J86" i="1" s="1"/>
  <c r="H87" i="1"/>
  <c r="H88" i="1"/>
  <c r="J88" i="1" s="1"/>
  <c r="H89" i="1"/>
  <c r="J89" i="1" s="1"/>
  <c r="H90" i="1"/>
  <c r="J90" i="1" s="1"/>
  <c r="H91" i="1"/>
  <c r="J91" i="1" s="1"/>
  <c r="H92" i="1"/>
  <c r="J92" i="1" s="1"/>
  <c r="H93" i="1"/>
  <c r="J93" i="1" s="1"/>
  <c r="H94" i="1"/>
  <c r="J94" i="1" s="1"/>
  <c r="H95" i="1"/>
  <c r="J95" i="1" s="1"/>
  <c r="H96" i="1"/>
  <c r="H97" i="1"/>
  <c r="J97" i="1" s="1"/>
  <c r="H98" i="1"/>
  <c r="J98" i="1" s="1"/>
  <c r="H99" i="1"/>
  <c r="J99" i="1" s="1"/>
  <c r="H100" i="1"/>
  <c r="J100" i="1" s="1"/>
  <c r="H101" i="1"/>
  <c r="J101" i="1" s="1"/>
  <c r="H102" i="1"/>
  <c r="J102" i="1" s="1"/>
  <c r="H103" i="1"/>
  <c r="J103" i="1" s="1"/>
  <c r="H5" i="1"/>
  <c r="J5" i="1" s="1"/>
  <c r="J25" i="1" s="1"/>
  <c r="J105" i="1" l="1"/>
  <c r="J82" i="1"/>
  <c r="I61" i="5"/>
  <c r="I104" i="5"/>
  <c r="E105" i="5"/>
  <c r="J25" i="5"/>
  <c r="J61" i="5"/>
  <c r="I82" i="5"/>
  <c r="I25" i="5"/>
  <c r="I39" i="5"/>
  <c r="J104" i="5"/>
  <c r="J105" i="5" s="1"/>
  <c r="L5" i="5" s="1"/>
  <c r="J39" i="5"/>
  <c r="I105" i="5"/>
  <c r="K5" i="5" s="1"/>
  <c r="J82" i="5"/>
  <c r="I5" i="1"/>
  <c r="I14" i="1"/>
  <c r="I13" i="1"/>
  <c r="I12" i="1"/>
  <c r="I7" i="1" l="1"/>
  <c r="I6" i="1"/>
  <c r="I19" i="1"/>
  <c r="I20" i="1"/>
  <c r="I11" i="1"/>
  <c r="I18" i="1"/>
  <c r="I23" i="1"/>
  <c r="I10" i="1"/>
  <c r="I9" i="1"/>
  <c r="I8" i="1"/>
  <c r="I17" i="1"/>
  <c r="I16" i="1"/>
  <c r="I15" i="1"/>
  <c r="I22" i="1"/>
  <c r="I21" i="1"/>
  <c r="I24" i="1"/>
  <c r="F104" i="1"/>
  <c r="I25" i="1" l="1"/>
  <c r="I101" i="1"/>
  <c r="I100" i="1"/>
  <c r="I99" i="1"/>
  <c r="I96" i="1"/>
  <c r="I89" i="1"/>
  <c r="I84" i="1"/>
  <c r="I83" i="1"/>
  <c r="I80" i="1"/>
  <c r="I77" i="1"/>
  <c r="I72" i="1"/>
  <c r="I68" i="1"/>
  <c r="I63" i="1"/>
  <c r="I62" i="1"/>
  <c r="I103" i="1"/>
  <c r="I102" i="1"/>
  <c r="I98" i="1"/>
  <c r="I97" i="1"/>
  <c r="I94" i="1"/>
  <c r="I92" i="1"/>
  <c r="I91" i="1"/>
  <c r="I90" i="1"/>
  <c r="I87" i="1"/>
  <c r="I86" i="1"/>
  <c r="I85" i="1"/>
  <c r="I81" i="1"/>
  <c r="I79" i="1"/>
  <c r="I78" i="1"/>
  <c r="I75" i="1"/>
  <c r="I74" i="1"/>
  <c r="I73" i="1"/>
  <c r="I70" i="1"/>
  <c r="I69" i="1"/>
  <c r="I66" i="1"/>
  <c r="I65" i="1"/>
  <c r="I64" i="1"/>
  <c r="I95" i="1"/>
  <c r="I93" i="1"/>
  <c r="I88" i="1"/>
  <c r="I76" i="1"/>
  <c r="I71" i="1"/>
  <c r="I67" i="1"/>
  <c r="E104" i="1"/>
  <c r="F82" i="1"/>
  <c r="E82" i="1"/>
  <c r="I57" i="1"/>
  <c r="I56" i="1"/>
  <c r="I55" i="1"/>
  <c r="I51" i="1"/>
  <c r="I46" i="1"/>
  <c r="I45" i="1"/>
  <c r="I41" i="1"/>
  <c r="I40" i="1"/>
  <c r="I36" i="1"/>
  <c r="I32" i="1"/>
  <c r="I31" i="1"/>
  <c r="I27" i="1"/>
  <c r="I26" i="1"/>
  <c r="I60" i="1"/>
  <c r="I59" i="1"/>
  <c r="I58" i="1"/>
  <c r="I53" i="1"/>
  <c r="I52" i="1"/>
  <c r="I49" i="1"/>
  <c r="I48" i="1"/>
  <c r="I47" i="1"/>
  <c r="I43" i="1"/>
  <c r="I42" i="1"/>
  <c r="I38" i="1"/>
  <c r="I37" i="1"/>
  <c r="I34" i="1"/>
  <c r="I33" i="1"/>
  <c r="I29" i="1"/>
  <c r="I28" i="1"/>
  <c r="I54" i="1"/>
  <c r="I50" i="1"/>
  <c r="I44" i="1"/>
  <c r="I35" i="1"/>
  <c r="I30" i="1"/>
  <c r="F61" i="1"/>
  <c r="E61" i="1"/>
  <c r="F39" i="1"/>
  <c r="I104" i="1" l="1"/>
  <c r="G104" i="1" s="1"/>
  <c r="I61" i="1"/>
  <c r="G61" i="1" s="1"/>
  <c r="I82" i="1"/>
  <c r="G82" i="1" s="1"/>
  <c r="I39" i="1"/>
  <c r="G11" i="3"/>
  <c r="F25" i="1" l="1"/>
  <c r="F105" i="1" s="1"/>
  <c r="E25" i="1"/>
  <c r="G25" i="1" s="1"/>
  <c r="E39" i="1" l="1"/>
  <c r="E105" i="1" l="1"/>
  <c r="G39" i="1"/>
  <c r="I105" i="1"/>
  <c r="G105" i="1" l="1"/>
</calcChain>
</file>

<file path=xl/sharedStrings.xml><?xml version="1.0" encoding="utf-8"?>
<sst xmlns="http://schemas.openxmlformats.org/spreadsheetml/2006/main" count="456" uniqueCount="67">
  <si>
    <t>ПРИЛОЖЕНИЕ №1</t>
  </si>
  <si>
    <t xml:space="preserve">ПРОДАЖБА НА СТОЯЩА ДЪРВЕСИНА НА КОРЕН </t>
  </si>
  <si>
    <t>Обект №</t>
  </si>
  <si>
    <t>Отдел и подотдел</t>
  </si>
  <si>
    <t>Дървесен вид</t>
  </si>
  <si>
    <t>Сортимент</t>
  </si>
  <si>
    <t>Прогнозно количество дървесина пл.куб.м.</t>
  </si>
  <si>
    <t>Прогнозно количество дървесина пр.куб.м.</t>
  </si>
  <si>
    <t xml:space="preserve">Начална ед. цена за продажба на стояща дървесина на корен, лв./м3 без ДДС </t>
  </si>
  <si>
    <t>Обща начална цена за продажба на стояща дървесина на корен, под която не може да се подават ценови предложения, лв./м3 без ДДС</t>
  </si>
  <si>
    <t>Гаранция за участие, лв.</t>
  </si>
  <si>
    <t>бк</t>
  </si>
  <si>
    <t>Трупи за бичене над 30 см</t>
  </si>
  <si>
    <t>Трупи за бичене 18-29 см</t>
  </si>
  <si>
    <t>Средна технологична дървесина</t>
  </si>
  <si>
    <t>Дребна технологична дървесина</t>
  </si>
  <si>
    <t>Дърва технологична дървесина</t>
  </si>
  <si>
    <t>Дърва за огрев</t>
  </si>
  <si>
    <t>здб</t>
  </si>
  <si>
    <t>гбр</t>
  </si>
  <si>
    <t>кл</t>
  </si>
  <si>
    <t>трпл</t>
  </si>
  <si>
    <t>Общо за подотдела</t>
  </si>
  <si>
    <t>Трупи за бичене над 50 см</t>
  </si>
  <si>
    <t>ВСИЧКО ЗА ОБЕКТА</t>
  </si>
  <si>
    <t>дчрш</t>
  </si>
  <si>
    <t>мждр</t>
  </si>
  <si>
    <t xml:space="preserve">Достигната ед. цена за продажба на стояща дървесина на корен, лв./м3 без ДДС </t>
  </si>
  <si>
    <t>Обща достигната цена за продажба на стояща дървесина на корен, под която не може да се подават ценови предложения, лв./м3 без ДДС</t>
  </si>
  <si>
    <t>Гаранция за изпълнение, лв.</t>
  </si>
  <si>
    <t xml:space="preserve">ЗА ПРОДАВАЧА:                                        </t>
  </si>
  <si>
    <t>ЗА КУПУВАЧА:</t>
  </si>
  <si>
    <t xml:space="preserve">   \.................................................\</t>
  </si>
  <si>
    <t>Директор на ТП ДГС „Омуртаг“</t>
  </si>
  <si>
    <t>Валентина Георгиева</t>
  </si>
  <si>
    <t>Ръководител счетоводен отдел</t>
  </si>
  <si>
    <t>Изготвил:</t>
  </si>
  <si>
    <t>инж. Росен Русинов – зам. директор при ТП ДГС „Омуртаг“</t>
  </si>
  <si>
    <t>Съгласувал:</t>
  </si>
  <si>
    <t>Емел Мехмедова – юрисконсулт при ТП ДГС „Омуртаг“</t>
  </si>
  <si>
    <t xml:space="preserve">ПРИЛОЖЕНИЕ 3 </t>
  </si>
  <si>
    <t>към Договор №…... от …...........20…. г.</t>
  </si>
  <si>
    <r>
      <t xml:space="preserve">График за покупко-продажба на </t>
    </r>
    <r>
      <rPr>
        <b/>
        <sz val="12"/>
        <color rgb="FFFF0000"/>
        <rFont val="Times New Roman"/>
        <family val="1"/>
        <charset val="204"/>
      </rPr>
      <t>прогнозни количества стояща дървесина на корен</t>
    </r>
  </si>
  <si>
    <t xml:space="preserve"> по тримесечия на 2025 година</t>
  </si>
  <si>
    <t>ТП  ДГС</t>
  </si>
  <si>
    <t>Тримесечие на 2024 год. / прогнозно количество дървесиан (пл.куб.м)</t>
  </si>
  <si>
    <t>Общо количество,
пл.куб.м</t>
  </si>
  <si>
    <t>I-во</t>
  </si>
  <si>
    <t>II-ро</t>
  </si>
  <si>
    <t>III-то</t>
  </si>
  <si>
    <t>IV-то</t>
  </si>
  <si>
    <t>Омуртаг</t>
  </si>
  <si>
    <t>192-л</t>
  </si>
  <si>
    <t>193-ж</t>
  </si>
  <si>
    <t>199-а</t>
  </si>
  <si>
    <t>203-х</t>
  </si>
  <si>
    <t>190-и</t>
  </si>
  <si>
    <t>инж. Елена Владимирова-Даруиш</t>
  </si>
  <si>
    <t>17-58-25</t>
  </si>
  <si>
    <t>за обект № 17-58-25, ТП " ДГС Омуртаг"</t>
  </si>
  <si>
    <t xml:space="preserve">Начална ед. цена за продажба на стояща дървесина на корен, €/м3 без ДДС </t>
  </si>
  <si>
    <t>Обща начална цена за продажба на стояща дървесина на корен, под която не може да се подават ценови предложения, €/м3 без ДДС</t>
  </si>
  <si>
    <t>Гаранция за участие, €</t>
  </si>
  <si>
    <t>Обща достигната цена за продажба на стояща дървесина на корен, под която не може да се подават ценови предложения, €/м3 без ДДС</t>
  </si>
  <si>
    <t xml:space="preserve">Достигната ед. цена за продажба на стояща дървесина на корен, €/м3 без ДДС </t>
  </si>
  <si>
    <t>Гаранция за изпълнение, €</t>
  </si>
  <si>
    <t>ПРИЛОЖЕНИЕ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</si>
</sst>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3" fillId="0" borderId="0" xfId="0" applyFont="1"/>
    <xf numFmtId="0" fontId="3" fillId="0" borderId="2" xfId="0" applyFont="1" applyBorder="1" applyAlignment="1">
      <alignment horizontal="left"/>
    </xf>
    <xf numFmtId="0" fontId="3" fillId="0" borderId="2" xfId="0" applyFont="1" applyBorder="1"/>
    <xf numFmtId="2" fontId="3" fillId="0" borderId="2" xfId="0" applyNumberFormat="1" applyFont="1" applyBorder="1"/>
    <xf numFmtId="1" fontId="3" fillId="0" borderId="0" xfId="0" applyNumberFormat="1" applyFont="1"/>
    <xf numFmtId="0" fontId="5" fillId="0" borderId="2" xfId="0" applyFont="1" applyBorder="1"/>
    <xf numFmtId="2" fontId="5" fillId="0" borderId="2" xfId="0" applyNumberFormat="1" applyFont="1" applyBorder="1"/>
    <xf numFmtId="2" fontId="3" fillId="0" borderId="0" xfId="0" applyNumberFormat="1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center" vertical="center"/>
    </xf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vertical="center"/>
    </xf>
    <xf numFmtId="0" fontId="4" fillId="0" borderId="0" xfId="0" applyFont="1" applyAlignment="1">
      <alignment vertical="top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2" fillId="0" borderId="1" xfId="1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1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top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0" xfId="0" applyNumberFormat="1" applyFont="1"/>
    <xf numFmtId="0" fontId="3" fillId="0" borderId="3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</cellXfs>
  <cellStyles count="2">
    <cellStyle name="Нормален" xfId="0" builtinId="0"/>
    <cellStyle name="Нормален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7"/>
  <sheetViews>
    <sheetView topLeftCell="A84" zoomScale="90" zoomScaleNormal="90" workbookViewId="0">
      <selection activeCell="L5" sqref="L5:L105"/>
    </sheetView>
  </sheetViews>
  <sheetFormatPr defaultColWidth="9.33203125" defaultRowHeight="13.8" x14ac:dyDescent="0.25"/>
  <cols>
    <col min="1" max="1" width="10.44140625" style="1" customWidth="1"/>
    <col min="2" max="3" width="10.6640625" style="1" customWidth="1"/>
    <col min="4" max="4" width="30.5546875" style="1" customWidth="1"/>
    <col min="5" max="6" width="12.109375" style="1" customWidth="1"/>
    <col min="7" max="8" width="13.6640625" style="1" customWidth="1"/>
    <col min="9" max="10" width="17.6640625" style="1" customWidth="1"/>
    <col min="11" max="11" width="14" style="1" customWidth="1"/>
    <col min="12" max="12" width="11.88671875" style="1" customWidth="1"/>
    <col min="13" max="13" width="9.5546875" style="1" bestFit="1" customWidth="1"/>
    <col min="14" max="16384" width="9.33203125" style="1"/>
  </cols>
  <sheetData>
    <row r="1" spans="1:13" ht="15.75" customHeight="1" x14ac:dyDescent="0.3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3" ht="15.75" customHeight="1" x14ac:dyDescent="0.3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3" ht="15.75" customHeight="1" x14ac:dyDescent="0.3">
      <c r="A3" s="29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3" ht="144" customHeight="1" x14ac:dyDescent="0.25">
      <c r="A4" s="21" t="s">
        <v>2</v>
      </c>
      <c r="B4" s="21" t="s">
        <v>3</v>
      </c>
      <c r="C4" s="21" t="s">
        <v>4</v>
      </c>
      <c r="D4" s="22" t="s">
        <v>5</v>
      </c>
      <c r="E4" s="21" t="s">
        <v>6</v>
      </c>
      <c r="F4" s="21" t="s">
        <v>7</v>
      </c>
      <c r="G4" s="21" t="s">
        <v>8</v>
      </c>
      <c r="H4" s="21" t="s">
        <v>60</v>
      </c>
      <c r="I4" s="21" t="s">
        <v>9</v>
      </c>
      <c r="J4" s="21" t="s">
        <v>61</v>
      </c>
      <c r="K4" s="21" t="s">
        <v>10</v>
      </c>
      <c r="L4" s="23" t="s">
        <v>62</v>
      </c>
    </row>
    <row r="5" spans="1:13" x14ac:dyDescent="0.25">
      <c r="A5" s="33" t="s">
        <v>58</v>
      </c>
      <c r="B5" s="24" t="s">
        <v>56</v>
      </c>
      <c r="C5" s="2" t="s">
        <v>11</v>
      </c>
      <c r="D5" s="3" t="s">
        <v>23</v>
      </c>
      <c r="E5" s="3">
        <v>24</v>
      </c>
      <c r="F5" s="3"/>
      <c r="G5" s="4">
        <v>142</v>
      </c>
      <c r="H5" s="4">
        <f>G5/1.95583</f>
        <v>72.603447129863028</v>
      </c>
      <c r="I5" s="4">
        <f t="shared" ref="I5:I7" si="0">E5*G5</f>
        <v>3408</v>
      </c>
      <c r="J5" s="4">
        <f>E5*H5</f>
        <v>1742.4827311167128</v>
      </c>
      <c r="K5" s="49">
        <v>8585.94</v>
      </c>
      <c r="L5" s="51">
        <v>4389.92</v>
      </c>
    </row>
    <row r="6" spans="1:13" x14ac:dyDescent="0.25">
      <c r="A6" s="33"/>
      <c r="B6" s="25"/>
      <c r="C6" s="2" t="s">
        <v>11</v>
      </c>
      <c r="D6" s="3" t="s">
        <v>12</v>
      </c>
      <c r="E6" s="3">
        <v>28</v>
      </c>
      <c r="F6" s="3"/>
      <c r="G6" s="4">
        <v>110</v>
      </c>
      <c r="H6" s="4">
        <f t="shared" ref="H6:H69" si="1">G6/1.95583</f>
        <v>56.242106931584033</v>
      </c>
      <c r="I6" s="4">
        <f t="shared" si="0"/>
        <v>3080</v>
      </c>
      <c r="J6" s="4">
        <f t="shared" ref="J6:J7" si="2">E6*H6</f>
        <v>1574.7789940843529</v>
      </c>
      <c r="K6" s="49"/>
      <c r="L6" s="51"/>
    </row>
    <row r="7" spans="1:13" x14ac:dyDescent="0.25">
      <c r="A7" s="33"/>
      <c r="B7" s="25"/>
      <c r="C7" s="2" t="s">
        <v>11</v>
      </c>
      <c r="D7" s="3" t="s">
        <v>13</v>
      </c>
      <c r="E7" s="3">
        <v>6</v>
      </c>
      <c r="F7" s="3"/>
      <c r="G7" s="4">
        <v>83</v>
      </c>
      <c r="H7" s="4">
        <f t="shared" si="1"/>
        <v>42.437226139286132</v>
      </c>
      <c r="I7" s="4">
        <f t="shared" si="0"/>
        <v>498</v>
      </c>
      <c r="J7" s="4">
        <f t="shared" si="2"/>
        <v>254.62335683571678</v>
      </c>
      <c r="K7" s="49"/>
      <c r="L7" s="51"/>
    </row>
    <row r="8" spans="1:13" x14ac:dyDescent="0.25">
      <c r="A8" s="33"/>
      <c r="B8" s="25"/>
      <c r="C8" s="2" t="s">
        <v>11</v>
      </c>
      <c r="D8" s="3" t="s">
        <v>14</v>
      </c>
      <c r="E8" s="3">
        <v>2</v>
      </c>
      <c r="F8" s="3">
        <v>3</v>
      </c>
      <c r="G8" s="4">
        <v>41.2</v>
      </c>
      <c r="H8" s="4">
        <f t="shared" si="1"/>
        <v>21.065225505284204</v>
      </c>
      <c r="I8" s="4">
        <f t="shared" ref="I8:I10" si="3">F8*G8</f>
        <v>123.60000000000001</v>
      </c>
      <c r="J8" s="4">
        <f>F8*H8</f>
        <v>63.195676515852611</v>
      </c>
      <c r="K8" s="49"/>
      <c r="L8" s="51"/>
      <c r="M8" s="5"/>
    </row>
    <row r="9" spans="1:13" x14ac:dyDescent="0.25">
      <c r="A9" s="33"/>
      <c r="B9" s="25"/>
      <c r="C9" s="2" t="s">
        <v>11</v>
      </c>
      <c r="D9" s="3" t="s">
        <v>15</v>
      </c>
      <c r="E9" s="3">
        <v>1</v>
      </c>
      <c r="F9" s="3">
        <v>2</v>
      </c>
      <c r="G9" s="4">
        <v>41.2</v>
      </c>
      <c r="H9" s="4">
        <f t="shared" si="1"/>
        <v>21.065225505284204</v>
      </c>
      <c r="I9" s="4">
        <f t="shared" si="3"/>
        <v>82.4</v>
      </c>
      <c r="J9" s="4">
        <f t="shared" ref="J9:J11" si="4">F9*H9</f>
        <v>42.130451010568407</v>
      </c>
      <c r="K9" s="49"/>
      <c r="L9" s="51"/>
      <c r="M9" s="5"/>
    </row>
    <row r="10" spans="1:13" x14ac:dyDescent="0.25">
      <c r="A10" s="33"/>
      <c r="B10" s="25"/>
      <c r="C10" s="2" t="s">
        <v>11</v>
      </c>
      <c r="D10" s="3" t="s">
        <v>16</v>
      </c>
      <c r="E10" s="3">
        <v>20</v>
      </c>
      <c r="F10" s="3">
        <v>33</v>
      </c>
      <c r="G10" s="4">
        <v>41.2</v>
      </c>
      <c r="H10" s="4">
        <f t="shared" si="1"/>
        <v>21.065225505284204</v>
      </c>
      <c r="I10" s="4">
        <f t="shared" si="3"/>
        <v>1359.6000000000001</v>
      </c>
      <c r="J10" s="4">
        <f t="shared" si="4"/>
        <v>695.15244167437868</v>
      </c>
      <c r="K10" s="49"/>
      <c r="L10" s="51"/>
      <c r="M10" s="5"/>
    </row>
    <row r="11" spans="1:13" x14ac:dyDescent="0.25">
      <c r="A11" s="33"/>
      <c r="B11" s="25"/>
      <c r="C11" s="2" t="s">
        <v>11</v>
      </c>
      <c r="D11" s="3" t="s">
        <v>17</v>
      </c>
      <c r="E11" s="3">
        <v>46</v>
      </c>
      <c r="F11" s="3">
        <v>84</v>
      </c>
      <c r="G11" s="4">
        <v>43.1</v>
      </c>
      <c r="H11" s="4">
        <f t="shared" si="1"/>
        <v>22.036680079557019</v>
      </c>
      <c r="I11" s="4">
        <f>F11*G11</f>
        <v>3620.4</v>
      </c>
      <c r="J11" s="4">
        <f t="shared" si="4"/>
        <v>1851.0811266827895</v>
      </c>
      <c r="K11" s="49"/>
      <c r="L11" s="51"/>
      <c r="M11" s="5"/>
    </row>
    <row r="12" spans="1:13" x14ac:dyDescent="0.25">
      <c r="A12" s="33"/>
      <c r="B12" s="25"/>
      <c r="C12" s="2" t="s">
        <v>18</v>
      </c>
      <c r="D12" s="3" t="s">
        <v>23</v>
      </c>
      <c r="E12" s="3">
        <v>8</v>
      </c>
      <c r="F12" s="3"/>
      <c r="G12" s="4">
        <v>192</v>
      </c>
      <c r="H12" s="4">
        <f t="shared" si="1"/>
        <v>98.168041189673957</v>
      </c>
      <c r="I12" s="4">
        <f t="shared" ref="I12:I14" si="5">E12*G12</f>
        <v>1536</v>
      </c>
      <c r="J12" s="4">
        <f t="shared" ref="J12:J14" si="6">E12*H12</f>
        <v>785.34432951739166</v>
      </c>
      <c r="K12" s="49"/>
      <c r="L12" s="51"/>
    </row>
    <row r="13" spans="1:13" x14ac:dyDescent="0.25">
      <c r="A13" s="33"/>
      <c r="B13" s="25"/>
      <c r="C13" s="2" t="s">
        <v>18</v>
      </c>
      <c r="D13" s="3" t="s">
        <v>12</v>
      </c>
      <c r="E13" s="3">
        <v>37</v>
      </c>
      <c r="F13" s="3"/>
      <c r="G13" s="4">
        <v>152</v>
      </c>
      <c r="H13" s="4">
        <f t="shared" si="1"/>
        <v>77.716365941825217</v>
      </c>
      <c r="I13" s="4">
        <f t="shared" si="5"/>
        <v>5624</v>
      </c>
      <c r="J13" s="4">
        <f t="shared" si="6"/>
        <v>2875.5055398475329</v>
      </c>
      <c r="K13" s="49"/>
      <c r="L13" s="51"/>
    </row>
    <row r="14" spans="1:13" x14ac:dyDescent="0.25">
      <c r="A14" s="33"/>
      <c r="B14" s="25"/>
      <c r="C14" s="2" t="s">
        <v>18</v>
      </c>
      <c r="D14" s="3" t="s">
        <v>13</v>
      </c>
      <c r="E14" s="3">
        <v>11</v>
      </c>
      <c r="F14" s="3"/>
      <c r="G14" s="4">
        <v>97</v>
      </c>
      <c r="H14" s="4">
        <f t="shared" si="1"/>
        <v>49.595312476033193</v>
      </c>
      <c r="I14" s="4">
        <f t="shared" si="5"/>
        <v>1067</v>
      </c>
      <c r="J14" s="4">
        <f t="shared" si="6"/>
        <v>545.54843723636509</v>
      </c>
      <c r="K14" s="49"/>
      <c r="L14" s="51"/>
    </row>
    <row r="15" spans="1:13" x14ac:dyDescent="0.25">
      <c r="A15" s="33"/>
      <c r="B15" s="25"/>
      <c r="C15" s="2" t="s">
        <v>18</v>
      </c>
      <c r="D15" s="3" t="s">
        <v>14</v>
      </c>
      <c r="E15" s="3">
        <v>4</v>
      </c>
      <c r="F15" s="3">
        <v>7</v>
      </c>
      <c r="G15" s="4">
        <v>41.2</v>
      </c>
      <c r="H15" s="4">
        <f t="shared" si="1"/>
        <v>21.065225505284204</v>
      </c>
      <c r="I15" s="4">
        <f t="shared" ref="I15:I17" si="7">F15*G15</f>
        <v>288.40000000000003</v>
      </c>
      <c r="J15" s="4">
        <f t="shared" ref="J15:J18" si="8">F15*H15</f>
        <v>147.45657853698941</v>
      </c>
      <c r="K15" s="49"/>
      <c r="L15" s="51"/>
      <c r="M15" s="5"/>
    </row>
    <row r="16" spans="1:13" x14ac:dyDescent="0.25">
      <c r="A16" s="33"/>
      <c r="B16" s="25"/>
      <c r="C16" s="2" t="s">
        <v>18</v>
      </c>
      <c r="D16" s="3" t="s">
        <v>15</v>
      </c>
      <c r="E16" s="3">
        <v>4</v>
      </c>
      <c r="F16" s="3">
        <v>7</v>
      </c>
      <c r="G16" s="4">
        <v>41.2</v>
      </c>
      <c r="H16" s="4">
        <f t="shared" si="1"/>
        <v>21.065225505284204</v>
      </c>
      <c r="I16" s="4">
        <f t="shared" si="7"/>
        <v>288.40000000000003</v>
      </c>
      <c r="J16" s="4">
        <f t="shared" si="8"/>
        <v>147.45657853698941</v>
      </c>
      <c r="K16" s="49"/>
      <c r="L16" s="51"/>
      <c r="M16" s="5"/>
    </row>
    <row r="17" spans="1:13" x14ac:dyDescent="0.25">
      <c r="A17" s="33"/>
      <c r="B17" s="25"/>
      <c r="C17" s="2" t="s">
        <v>18</v>
      </c>
      <c r="D17" s="3" t="s">
        <v>16</v>
      </c>
      <c r="E17" s="3">
        <v>12</v>
      </c>
      <c r="F17" s="3">
        <v>20</v>
      </c>
      <c r="G17" s="4">
        <v>41.2</v>
      </c>
      <c r="H17" s="4">
        <f t="shared" si="1"/>
        <v>21.065225505284204</v>
      </c>
      <c r="I17" s="4">
        <f t="shared" si="7"/>
        <v>824</v>
      </c>
      <c r="J17" s="4">
        <f t="shared" si="8"/>
        <v>421.30451010568407</v>
      </c>
      <c r="K17" s="49"/>
      <c r="L17" s="51"/>
      <c r="M17" s="5"/>
    </row>
    <row r="18" spans="1:13" x14ac:dyDescent="0.25">
      <c r="A18" s="33"/>
      <c r="B18" s="25"/>
      <c r="C18" s="2" t="s">
        <v>18</v>
      </c>
      <c r="D18" s="3" t="s">
        <v>17</v>
      </c>
      <c r="E18" s="3">
        <v>30</v>
      </c>
      <c r="F18" s="3">
        <v>55</v>
      </c>
      <c r="G18" s="4">
        <v>43.1</v>
      </c>
      <c r="H18" s="4">
        <f t="shared" si="1"/>
        <v>22.036680079557019</v>
      </c>
      <c r="I18" s="4">
        <f>F18*G18</f>
        <v>2370.5</v>
      </c>
      <c r="J18" s="4">
        <f t="shared" si="8"/>
        <v>1212.017404375636</v>
      </c>
      <c r="K18" s="49"/>
      <c r="L18" s="51"/>
      <c r="M18" s="5"/>
    </row>
    <row r="19" spans="1:13" x14ac:dyDescent="0.25">
      <c r="A19" s="33"/>
      <c r="B19" s="25"/>
      <c r="C19" s="2" t="s">
        <v>19</v>
      </c>
      <c r="D19" s="3" t="s">
        <v>12</v>
      </c>
      <c r="E19" s="3">
        <v>2</v>
      </c>
      <c r="F19" s="3"/>
      <c r="G19" s="4">
        <v>83</v>
      </c>
      <c r="H19" s="4">
        <f t="shared" si="1"/>
        <v>42.437226139286132</v>
      </c>
      <c r="I19" s="4">
        <f>E19*G19</f>
        <v>166</v>
      </c>
      <c r="J19" s="4">
        <f t="shared" ref="J19:J20" si="9">E19*H19</f>
        <v>84.874452278572264</v>
      </c>
      <c r="K19" s="49"/>
      <c r="L19" s="51"/>
    </row>
    <row r="20" spans="1:13" x14ac:dyDescent="0.25">
      <c r="A20" s="33"/>
      <c r="B20" s="25"/>
      <c r="C20" s="2" t="s">
        <v>19</v>
      </c>
      <c r="D20" s="3" t="s">
        <v>13</v>
      </c>
      <c r="E20" s="3">
        <v>3</v>
      </c>
      <c r="F20" s="3"/>
      <c r="G20" s="4">
        <v>83</v>
      </c>
      <c r="H20" s="4">
        <f t="shared" si="1"/>
        <v>42.437226139286132</v>
      </c>
      <c r="I20" s="4">
        <f>E20*G20</f>
        <v>249</v>
      </c>
      <c r="J20" s="4">
        <f t="shared" si="9"/>
        <v>127.31167841785839</v>
      </c>
      <c r="K20" s="49"/>
      <c r="L20" s="51"/>
    </row>
    <row r="21" spans="1:13" x14ac:dyDescent="0.25">
      <c r="A21" s="33"/>
      <c r="B21" s="25"/>
      <c r="C21" s="2" t="s">
        <v>19</v>
      </c>
      <c r="D21" s="3" t="s">
        <v>14</v>
      </c>
      <c r="E21" s="3">
        <v>2</v>
      </c>
      <c r="F21" s="3">
        <v>3</v>
      </c>
      <c r="G21" s="4">
        <v>41.2</v>
      </c>
      <c r="H21" s="4">
        <f t="shared" si="1"/>
        <v>21.065225505284204</v>
      </c>
      <c r="I21" s="4">
        <f t="shared" ref="I21:I22" si="10">F21*G21</f>
        <v>123.60000000000001</v>
      </c>
      <c r="J21" s="4">
        <f t="shared" ref="J21:J24" si="11">F21*H21</f>
        <v>63.195676515852611</v>
      </c>
      <c r="K21" s="49"/>
      <c r="L21" s="51"/>
      <c r="M21" s="5"/>
    </row>
    <row r="22" spans="1:13" x14ac:dyDescent="0.25">
      <c r="A22" s="33"/>
      <c r="B22" s="25"/>
      <c r="C22" s="2" t="s">
        <v>19</v>
      </c>
      <c r="D22" s="3" t="s">
        <v>16</v>
      </c>
      <c r="E22" s="3">
        <v>6</v>
      </c>
      <c r="F22" s="3">
        <v>10</v>
      </c>
      <c r="G22" s="4">
        <v>41.2</v>
      </c>
      <c r="H22" s="4">
        <f t="shared" si="1"/>
        <v>21.065225505284204</v>
      </c>
      <c r="I22" s="4">
        <f t="shared" si="10"/>
        <v>412</v>
      </c>
      <c r="J22" s="4">
        <f t="shared" si="11"/>
        <v>210.65225505284204</v>
      </c>
      <c r="K22" s="49"/>
      <c r="L22" s="51"/>
      <c r="M22" s="5"/>
    </row>
    <row r="23" spans="1:13" x14ac:dyDescent="0.25">
      <c r="A23" s="33"/>
      <c r="B23" s="25"/>
      <c r="C23" s="2" t="s">
        <v>19</v>
      </c>
      <c r="D23" s="3" t="s">
        <v>17</v>
      </c>
      <c r="E23" s="3">
        <v>20</v>
      </c>
      <c r="F23" s="3">
        <v>36</v>
      </c>
      <c r="G23" s="4">
        <v>43.1</v>
      </c>
      <c r="H23" s="4">
        <f t="shared" si="1"/>
        <v>22.036680079557019</v>
      </c>
      <c r="I23" s="4">
        <f>F23*G23</f>
        <v>1551.6000000000001</v>
      </c>
      <c r="J23" s="4">
        <f t="shared" si="11"/>
        <v>793.32048286405268</v>
      </c>
      <c r="K23" s="49"/>
      <c r="L23" s="51"/>
      <c r="M23" s="5"/>
    </row>
    <row r="24" spans="1:13" x14ac:dyDescent="0.25">
      <c r="A24" s="33"/>
      <c r="B24" s="25"/>
      <c r="C24" s="2" t="s">
        <v>20</v>
      </c>
      <c r="D24" s="3" t="s">
        <v>16</v>
      </c>
      <c r="E24" s="3">
        <v>2</v>
      </c>
      <c r="F24" s="3">
        <v>3</v>
      </c>
      <c r="G24" s="4">
        <v>41.2</v>
      </c>
      <c r="H24" s="4">
        <f t="shared" si="1"/>
        <v>21.065225505284204</v>
      </c>
      <c r="I24" s="4">
        <f>F24*G24</f>
        <v>123.60000000000001</v>
      </c>
      <c r="J24" s="4">
        <f t="shared" si="11"/>
        <v>63.195676515852611</v>
      </c>
      <c r="K24" s="49"/>
      <c r="L24" s="51"/>
      <c r="M24" s="5"/>
    </row>
    <row r="25" spans="1:13" x14ac:dyDescent="0.25">
      <c r="A25" s="33"/>
      <c r="B25" s="30" t="s">
        <v>22</v>
      </c>
      <c r="C25" s="31"/>
      <c r="D25" s="3"/>
      <c r="E25" s="6">
        <f>SUM(E5:E24)</f>
        <v>268</v>
      </c>
      <c r="F25" s="6">
        <f>SUM(F5:F24)</f>
        <v>263</v>
      </c>
      <c r="G25" s="7">
        <f>I25/E25</f>
        <v>99.985447761194024</v>
      </c>
      <c r="H25" s="7"/>
      <c r="I25" s="7">
        <f>SUM(I5:I24)</f>
        <v>26796.1</v>
      </c>
      <c r="J25" s="7">
        <f>SUM(J5:J24)</f>
        <v>13700.628377721987</v>
      </c>
      <c r="K25" s="49"/>
      <c r="L25" s="51"/>
    </row>
    <row r="26" spans="1:13" x14ac:dyDescent="0.25">
      <c r="A26" s="33"/>
      <c r="B26" s="24" t="s">
        <v>52</v>
      </c>
      <c r="C26" s="2" t="s">
        <v>19</v>
      </c>
      <c r="D26" s="3" t="s">
        <v>12</v>
      </c>
      <c r="E26" s="3">
        <v>3</v>
      </c>
      <c r="F26" s="3"/>
      <c r="G26" s="4">
        <v>83</v>
      </c>
      <c r="H26" s="4">
        <f t="shared" si="1"/>
        <v>42.437226139286132</v>
      </c>
      <c r="I26" s="4">
        <f>E26*G26</f>
        <v>249</v>
      </c>
      <c r="J26" s="4">
        <f t="shared" ref="J26:J27" si="12">E26*H26</f>
        <v>127.31167841785839</v>
      </c>
      <c r="K26" s="49"/>
      <c r="L26" s="51"/>
    </row>
    <row r="27" spans="1:13" x14ac:dyDescent="0.25">
      <c r="A27" s="33"/>
      <c r="B27" s="25"/>
      <c r="C27" s="2" t="s">
        <v>19</v>
      </c>
      <c r="D27" s="3" t="s">
        <v>13</v>
      </c>
      <c r="E27" s="3">
        <v>6</v>
      </c>
      <c r="F27" s="3"/>
      <c r="G27" s="4">
        <v>83</v>
      </c>
      <c r="H27" s="4">
        <f t="shared" si="1"/>
        <v>42.437226139286132</v>
      </c>
      <c r="I27" s="4">
        <f>E27*G27</f>
        <v>498</v>
      </c>
      <c r="J27" s="4">
        <f t="shared" si="12"/>
        <v>254.62335683571678</v>
      </c>
      <c r="K27" s="49"/>
      <c r="L27" s="51"/>
    </row>
    <row r="28" spans="1:13" x14ac:dyDescent="0.25">
      <c r="A28" s="33"/>
      <c r="B28" s="25"/>
      <c r="C28" s="2" t="s">
        <v>19</v>
      </c>
      <c r="D28" s="3" t="s">
        <v>14</v>
      </c>
      <c r="E28" s="3">
        <v>9</v>
      </c>
      <c r="F28" s="3">
        <v>15</v>
      </c>
      <c r="G28" s="4">
        <v>41.2</v>
      </c>
      <c r="H28" s="4">
        <f t="shared" si="1"/>
        <v>21.065225505284204</v>
      </c>
      <c r="I28" s="4">
        <f>F28*G28</f>
        <v>618</v>
      </c>
      <c r="J28" s="4">
        <f t="shared" ref="J28:J30" si="13">F28*H28</f>
        <v>315.97838257926304</v>
      </c>
      <c r="K28" s="49"/>
      <c r="L28" s="51"/>
      <c r="M28" s="5"/>
    </row>
    <row r="29" spans="1:13" x14ac:dyDescent="0.25">
      <c r="A29" s="33"/>
      <c r="B29" s="25"/>
      <c r="C29" s="2" t="s">
        <v>19</v>
      </c>
      <c r="D29" s="3" t="s">
        <v>16</v>
      </c>
      <c r="E29" s="3">
        <v>10</v>
      </c>
      <c r="F29" s="3">
        <v>17</v>
      </c>
      <c r="G29" s="4">
        <v>41.2</v>
      </c>
      <c r="H29" s="4">
        <f t="shared" si="1"/>
        <v>21.065225505284204</v>
      </c>
      <c r="I29" s="4">
        <f>F29*G29</f>
        <v>700.40000000000009</v>
      </c>
      <c r="J29" s="4">
        <f t="shared" si="13"/>
        <v>358.10883358983148</v>
      </c>
      <c r="K29" s="49"/>
      <c r="L29" s="51"/>
      <c r="M29" s="5"/>
    </row>
    <row r="30" spans="1:13" x14ac:dyDescent="0.25">
      <c r="A30" s="33"/>
      <c r="B30" s="25"/>
      <c r="C30" s="2" t="s">
        <v>19</v>
      </c>
      <c r="D30" s="3" t="s">
        <v>17</v>
      </c>
      <c r="E30" s="3">
        <v>22</v>
      </c>
      <c r="F30" s="3">
        <v>40</v>
      </c>
      <c r="G30" s="4">
        <v>43.1</v>
      </c>
      <c r="H30" s="4">
        <f t="shared" si="1"/>
        <v>22.036680079557019</v>
      </c>
      <c r="I30" s="4">
        <f>F30*G30</f>
        <v>1724</v>
      </c>
      <c r="J30" s="4">
        <f t="shared" si="13"/>
        <v>881.46720318228074</v>
      </c>
      <c r="K30" s="49"/>
      <c r="L30" s="51"/>
      <c r="M30" s="5"/>
    </row>
    <row r="31" spans="1:13" x14ac:dyDescent="0.25">
      <c r="A31" s="33"/>
      <c r="B31" s="25"/>
      <c r="C31" s="2" t="s">
        <v>11</v>
      </c>
      <c r="D31" s="3" t="s">
        <v>12</v>
      </c>
      <c r="E31" s="3">
        <v>8</v>
      </c>
      <c r="F31" s="3"/>
      <c r="G31" s="4">
        <v>110</v>
      </c>
      <c r="H31" s="4">
        <f t="shared" si="1"/>
        <v>56.242106931584033</v>
      </c>
      <c r="I31" s="4">
        <f t="shared" ref="I31:I32" si="14">E31*G31</f>
        <v>880</v>
      </c>
      <c r="J31" s="4">
        <f t="shared" ref="J31:J32" si="15">E31*H31</f>
        <v>449.93685545267226</v>
      </c>
      <c r="K31" s="49"/>
      <c r="L31" s="51"/>
    </row>
    <row r="32" spans="1:13" x14ac:dyDescent="0.25">
      <c r="A32" s="33"/>
      <c r="B32" s="25"/>
      <c r="C32" s="2" t="s">
        <v>11</v>
      </c>
      <c r="D32" s="3" t="s">
        <v>13</v>
      </c>
      <c r="E32" s="3">
        <v>5</v>
      </c>
      <c r="F32" s="3"/>
      <c r="G32" s="4">
        <v>83</v>
      </c>
      <c r="H32" s="4">
        <f t="shared" si="1"/>
        <v>42.437226139286132</v>
      </c>
      <c r="I32" s="4">
        <f t="shared" si="14"/>
        <v>415</v>
      </c>
      <c r="J32" s="4">
        <f t="shared" si="15"/>
        <v>212.18613069643067</v>
      </c>
      <c r="K32" s="49"/>
      <c r="L32" s="51"/>
    </row>
    <row r="33" spans="1:13" x14ac:dyDescent="0.25">
      <c r="A33" s="33"/>
      <c r="B33" s="25"/>
      <c r="C33" s="2" t="s">
        <v>11</v>
      </c>
      <c r="D33" s="3" t="s">
        <v>14</v>
      </c>
      <c r="E33" s="3">
        <v>3</v>
      </c>
      <c r="F33" s="3">
        <v>5</v>
      </c>
      <c r="G33" s="4">
        <v>41.2</v>
      </c>
      <c r="H33" s="4">
        <f t="shared" si="1"/>
        <v>21.065225505284204</v>
      </c>
      <c r="I33" s="4">
        <f t="shared" ref="I33:I34" si="16">F33*G33</f>
        <v>206</v>
      </c>
      <c r="J33" s="4">
        <f t="shared" ref="J33:J35" si="17">F33*H33</f>
        <v>105.32612752642102</v>
      </c>
      <c r="K33" s="49"/>
      <c r="L33" s="51"/>
      <c r="M33" s="5"/>
    </row>
    <row r="34" spans="1:13" x14ac:dyDescent="0.25">
      <c r="A34" s="33"/>
      <c r="B34" s="25"/>
      <c r="C34" s="2" t="s">
        <v>11</v>
      </c>
      <c r="D34" s="3" t="s">
        <v>16</v>
      </c>
      <c r="E34" s="3">
        <v>2</v>
      </c>
      <c r="F34" s="3">
        <v>3</v>
      </c>
      <c r="G34" s="4">
        <v>41.2</v>
      </c>
      <c r="H34" s="4">
        <f t="shared" si="1"/>
        <v>21.065225505284204</v>
      </c>
      <c r="I34" s="4">
        <f t="shared" si="16"/>
        <v>123.60000000000001</v>
      </c>
      <c r="J34" s="4">
        <f t="shared" si="17"/>
        <v>63.195676515852611</v>
      </c>
      <c r="K34" s="49"/>
      <c r="L34" s="51"/>
      <c r="M34" s="5"/>
    </row>
    <row r="35" spans="1:13" x14ac:dyDescent="0.25">
      <c r="A35" s="33"/>
      <c r="B35" s="25"/>
      <c r="C35" s="2" t="s">
        <v>11</v>
      </c>
      <c r="D35" s="3" t="s">
        <v>17</v>
      </c>
      <c r="E35" s="3">
        <v>4</v>
      </c>
      <c r="F35" s="3">
        <v>7</v>
      </c>
      <c r="G35" s="4">
        <v>43.1</v>
      </c>
      <c r="H35" s="4">
        <f t="shared" si="1"/>
        <v>22.036680079557019</v>
      </c>
      <c r="I35" s="4">
        <f>F35*G35</f>
        <v>301.7</v>
      </c>
      <c r="J35" s="4">
        <f t="shared" si="17"/>
        <v>154.25676055689914</v>
      </c>
      <c r="K35" s="49"/>
      <c r="L35" s="51"/>
      <c r="M35" s="5"/>
    </row>
    <row r="36" spans="1:13" x14ac:dyDescent="0.25">
      <c r="A36" s="33"/>
      <c r="B36" s="25"/>
      <c r="C36" s="2" t="s">
        <v>18</v>
      </c>
      <c r="D36" s="3" t="s">
        <v>12</v>
      </c>
      <c r="E36" s="3">
        <v>1</v>
      </c>
      <c r="F36" s="3"/>
      <c r="G36" s="4">
        <v>152</v>
      </c>
      <c r="H36" s="4">
        <f t="shared" si="1"/>
        <v>77.716365941825217</v>
      </c>
      <c r="I36" s="4">
        <f>E36*G36</f>
        <v>152</v>
      </c>
      <c r="J36" s="4">
        <f>E36*H36</f>
        <v>77.716365941825217</v>
      </c>
      <c r="K36" s="49"/>
      <c r="L36" s="51"/>
    </row>
    <row r="37" spans="1:13" x14ac:dyDescent="0.25">
      <c r="A37" s="33"/>
      <c r="B37" s="25"/>
      <c r="C37" s="2" t="s">
        <v>18</v>
      </c>
      <c r="D37" s="3" t="s">
        <v>16</v>
      </c>
      <c r="E37" s="3">
        <v>2</v>
      </c>
      <c r="F37" s="3">
        <v>3</v>
      </c>
      <c r="G37" s="4">
        <v>41.2</v>
      </c>
      <c r="H37" s="4">
        <f t="shared" si="1"/>
        <v>21.065225505284204</v>
      </c>
      <c r="I37" s="4">
        <f t="shared" ref="I37:I38" si="18">F37*G37</f>
        <v>123.60000000000001</v>
      </c>
      <c r="J37" s="4">
        <f t="shared" ref="J37:J38" si="19">F37*H37</f>
        <v>63.195676515852611</v>
      </c>
      <c r="K37" s="49"/>
      <c r="L37" s="51"/>
      <c r="M37" s="5"/>
    </row>
    <row r="38" spans="1:13" x14ac:dyDescent="0.25">
      <c r="A38" s="33"/>
      <c r="B38" s="25"/>
      <c r="C38" s="2" t="s">
        <v>20</v>
      </c>
      <c r="D38" s="3" t="s">
        <v>16</v>
      </c>
      <c r="E38" s="3">
        <v>1</v>
      </c>
      <c r="F38" s="3">
        <v>2</v>
      </c>
      <c r="G38" s="4">
        <v>41.2</v>
      </c>
      <c r="H38" s="4">
        <f t="shared" si="1"/>
        <v>21.065225505284204</v>
      </c>
      <c r="I38" s="4">
        <f t="shared" si="18"/>
        <v>82.4</v>
      </c>
      <c r="J38" s="4">
        <f t="shared" si="19"/>
        <v>42.130451010568407</v>
      </c>
      <c r="K38" s="49"/>
      <c r="L38" s="51"/>
      <c r="M38" s="5"/>
    </row>
    <row r="39" spans="1:13" x14ac:dyDescent="0.25">
      <c r="A39" s="33"/>
      <c r="B39" s="30" t="s">
        <v>22</v>
      </c>
      <c r="C39" s="31"/>
      <c r="D39" s="3"/>
      <c r="E39" s="6">
        <f>SUM(E26:E38)</f>
        <v>76</v>
      </c>
      <c r="F39" s="6">
        <f>SUM(F26:F38)</f>
        <v>92</v>
      </c>
      <c r="G39" s="7">
        <f>I39/E39</f>
        <v>79.917105263157893</v>
      </c>
      <c r="H39" s="4"/>
      <c r="I39" s="7">
        <f>SUM(I26:I38)</f>
        <v>6073.7</v>
      </c>
      <c r="J39" s="7">
        <f>SUM(J26:J38)</f>
        <v>3105.4334988214719</v>
      </c>
      <c r="K39" s="49"/>
      <c r="L39" s="51"/>
    </row>
    <row r="40" spans="1:13" x14ac:dyDescent="0.25">
      <c r="A40" s="33"/>
      <c r="B40" s="24" t="s">
        <v>53</v>
      </c>
      <c r="C40" s="2" t="s">
        <v>19</v>
      </c>
      <c r="D40" s="3" t="s">
        <v>12</v>
      </c>
      <c r="E40" s="3">
        <v>1</v>
      </c>
      <c r="F40" s="3"/>
      <c r="G40" s="4">
        <v>83</v>
      </c>
      <c r="H40" s="4">
        <f t="shared" si="1"/>
        <v>42.437226139286132</v>
      </c>
      <c r="I40" s="4">
        <f t="shared" ref="I40:I41" si="20">E40*G40</f>
        <v>83</v>
      </c>
      <c r="J40" s="4">
        <f t="shared" ref="J40:J41" si="21">E40*H40</f>
        <v>42.437226139286132</v>
      </c>
      <c r="K40" s="49"/>
      <c r="L40" s="51"/>
    </row>
    <row r="41" spans="1:13" x14ac:dyDescent="0.25">
      <c r="A41" s="33"/>
      <c r="B41" s="25"/>
      <c r="C41" s="2" t="s">
        <v>19</v>
      </c>
      <c r="D41" s="3" t="s">
        <v>13</v>
      </c>
      <c r="E41" s="3">
        <v>3</v>
      </c>
      <c r="F41" s="3"/>
      <c r="G41" s="4">
        <v>83</v>
      </c>
      <c r="H41" s="4">
        <f t="shared" si="1"/>
        <v>42.437226139286132</v>
      </c>
      <c r="I41" s="4">
        <f t="shared" si="20"/>
        <v>249</v>
      </c>
      <c r="J41" s="4">
        <f t="shared" si="21"/>
        <v>127.31167841785839</v>
      </c>
      <c r="K41" s="49"/>
      <c r="L41" s="51"/>
    </row>
    <row r="42" spans="1:13" x14ac:dyDescent="0.25">
      <c r="A42" s="33"/>
      <c r="B42" s="25"/>
      <c r="C42" s="2" t="s">
        <v>19</v>
      </c>
      <c r="D42" s="3" t="s">
        <v>14</v>
      </c>
      <c r="E42" s="3">
        <v>5</v>
      </c>
      <c r="F42" s="3">
        <v>8</v>
      </c>
      <c r="G42" s="4">
        <v>41.2</v>
      </c>
      <c r="H42" s="4">
        <f t="shared" si="1"/>
        <v>21.065225505284204</v>
      </c>
      <c r="I42" s="4">
        <f t="shared" ref="I42:I43" si="22">F42*G42</f>
        <v>329.6</v>
      </c>
      <c r="J42" s="4">
        <f t="shared" ref="J42:J44" si="23">F42*H42</f>
        <v>168.52180404227363</v>
      </c>
      <c r="K42" s="49"/>
      <c r="L42" s="51"/>
      <c r="M42" s="5"/>
    </row>
    <row r="43" spans="1:13" x14ac:dyDescent="0.25">
      <c r="A43" s="33"/>
      <c r="B43" s="25"/>
      <c r="C43" s="2" t="s">
        <v>19</v>
      </c>
      <c r="D43" s="3" t="s">
        <v>16</v>
      </c>
      <c r="E43" s="3">
        <v>10</v>
      </c>
      <c r="F43" s="3">
        <v>17</v>
      </c>
      <c r="G43" s="4">
        <v>41.2</v>
      </c>
      <c r="H43" s="4">
        <f t="shared" si="1"/>
        <v>21.065225505284204</v>
      </c>
      <c r="I43" s="4">
        <f t="shared" si="22"/>
        <v>700.40000000000009</v>
      </c>
      <c r="J43" s="4">
        <f t="shared" si="23"/>
        <v>358.10883358983148</v>
      </c>
      <c r="K43" s="49"/>
      <c r="L43" s="51"/>
      <c r="M43" s="5"/>
    </row>
    <row r="44" spans="1:13" x14ac:dyDescent="0.25">
      <c r="A44" s="33"/>
      <c r="B44" s="25"/>
      <c r="C44" s="2" t="s">
        <v>19</v>
      </c>
      <c r="D44" s="3" t="s">
        <v>17</v>
      </c>
      <c r="E44" s="3">
        <v>40</v>
      </c>
      <c r="F44" s="3">
        <v>73</v>
      </c>
      <c r="G44" s="4">
        <v>43.1</v>
      </c>
      <c r="H44" s="4">
        <f t="shared" si="1"/>
        <v>22.036680079557019</v>
      </c>
      <c r="I44" s="4">
        <f>F44*G44</f>
        <v>3146.3</v>
      </c>
      <c r="J44" s="4">
        <f t="shared" si="23"/>
        <v>1608.6776458076624</v>
      </c>
      <c r="K44" s="49"/>
      <c r="L44" s="51"/>
      <c r="M44" s="5"/>
    </row>
    <row r="45" spans="1:13" x14ac:dyDescent="0.25">
      <c r="A45" s="33"/>
      <c r="B45" s="25"/>
      <c r="C45" s="2" t="s">
        <v>11</v>
      </c>
      <c r="D45" s="3" t="s">
        <v>12</v>
      </c>
      <c r="E45" s="3">
        <v>65</v>
      </c>
      <c r="F45" s="3"/>
      <c r="G45" s="4">
        <v>110</v>
      </c>
      <c r="H45" s="4">
        <f t="shared" si="1"/>
        <v>56.242106931584033</v>
      </c>
      <c r="I45" s="4">
        <f t="shared" ref="I45:I46" si="24">E45*G45</f>
        <v>7150</v>
      </c>
      <c r="J45" s="4">
        <f t="shared" ref="J45:J46" si="25">E45*H45</f>
        <v>3655.7369505529623</v>
      </c>
      <c r="K45" s="49"/>
      <c r="L45" s="51"/>
    </row>
    <row r="46" spans="1:13" x14ac:dyDescent="0.25">
      <c r="A46" s="33"/>
      <c r="B46" s="25"/>
      <c r="C46" s="2" t="s">
        <v>11</v>
      </c>
      <c r="D46" s="3" t="s">
        <v>13</v>
      </c>
      <c r="E46" s="3">
        <v>100</v>
      </c>
      <c r="F46" s="3"/>
      <c r="G46" s="4">
        <v>83</v>
      </c>
      <c r="H46" s="4">
        <f t="shared" si="1"/>
        <v>42.437226139286132</v>
      </c>
      <c r="I46" s="4">
        <f t="shared" si="24"/>
        <v>8300</v>
      </c>
      <c r="J46" s="4">
        <f t="shared" si="25"/>
        <v>4243.7226139286131</v>
      </c>
      <c r="K46" s="49"/>
      <c r="L46" s="51"/>
    </row>
    <row r="47" spans="1:13" x14ac:dyDescent="0.25">
      <c r="A47" s="33"/>
      <c r="B47" s="25"/>
      <c r="C47" s="2" t="s">
        <v>11</v>
      </c>
      <c r="D47" s="3" t="s">
        <v>14</v>
      </c>
      <c r="E47" s="3">
        <v>128</v>
      </c>
      <c r="F47" s="3">
        <v>213</v>
      </c>
      <c r="G47" s="4">
        <v>41.2</v>
      </c>
      <c r="H47" s="4">
        <f t="shared" si="1"/>
        <v>21.065225505284204</v>
      </c>
      <c r="I47" s="4">
        <f t="shared" ref="I47:I49" si="26">F47*G47</f>
        <v>8775.6</v>
      </c>
      <c r="J47" s="4">
        <f t="shared" ref="J47:J50" si="27">F47*H47</f>
        <v>4486.8930326255349</v>
      </c>
      <c r="K47" s="49"/>
      <c r="L47" s="51"/>
      <c r="M47" s="5"/>
    </row>
    <row r="48" spans="1:13" x14ac:dyDescent="0.25">
      <c r="A48" s="33"/>
      <c r="B48" s="25"/>
      <c r="C48" s="2" t="s">
        <v>11</v>
      </c>
      <c r="D48" s="3" t="s">
        <v>15</v>
      </c>
      <c r="E48" s="3">
        <v>6</v>
      </c>
      <c r="F48" s="3">
        <v>10</v>
      </c>
      <c r="G48" s="4">
        <v>41.2</v>
      </c>
      <c r="H48" s="4">
        <f t="shared" si="1"/>
        <v>21.065225505284204</v>
      </c>
      <c r="I48" s="4">
        <f t="shared" si="26"/>
        <v>412</v>
      </c>
      <c r="J48" s="4">
        <f t="shared" si="27"/>
        <v>210.65225505284204</v>
      </c>
      <c r="K48" s="49"/>
      <c r="L48" s="51"/>
      <c r="M48" s="5"/>
    </row>
    <row r="49" spans="1:13" x14ac:dyDescent="0.25">
      <c r="A49" s="33"/>
      <c r="B49" s="25"/>
      <c r="C49" s="2" t="s">
        <v>11</v>
      </c>
      <c r="D49" s="3" t="s">
        <v>16</v>
      </c>
      <c r="E49" s="3">
        <v>200</v>
      </c>
      <c r="F49" s="3">
        <v>333</v>
      </c>
      <c r="G49" s="4">
        <v>41.2</v>
      </c>
      <c r="H49" s="4">
        <f t="shared" si="1"/>
        <v>21.065225505284204</v>
      </c>
      <c r="I49" s="4">
        <f t="shared" si="26"/>
        <v>13719.6</v>
      </c>
      <c r="J49" s="4">
        <f t="shared" si="27"/>
        <v>7014.7200932596397</v>
      </c>
      <c r="K49" s="49"/>
      <c r="L49" s="51"/>
      <c r="M49" s="5"/>
    </row>
    <row r="50" spans="1:13" x14ac:dyDescent="0.25">
      <c r="A50" s="33"/>
      <c r="B50" s="25"/>
      <c r="C50" s="2" t="s">
        <v>11</v>
      </c>
      <c r="D50" s="3" t="s">
        <v>17</v>
      </c>
      <c r="E50" s="3">
        <v>49</v>
      </c>
      <c r="F50" s="3">
        <v>89</v>
      </c>
      <c r="G50" s="4">
        <v>43.1</v>
      </c>
      <c r="H50" s="4">
        <f t="shared" si="1"/>
        <v>22.036680079557019</v>
      </c>
      <c r="I50" s="4">
        <f>F50*G50</f>
        <v>3835.9</v>
      </c>
      <c r="J50" s="4">
        <f t="shared" si="27"/>
        <v>1961.2645270805747</v>
      </c>
      <c r="K50" s="49"/>
      <c r="L50" s="51"/>
      <c r="M50" s="5"/>
    </row>
    <row r="51" spans="1:13" x14ac:dyDescent="0.25">
      <c r="A51" s="33"/>
      <c r="B51" s="25"/>
      <c r="C51" s="2" t="s">
        <v>18</v>
      </c>
      <c r="D51" s="3" t="s">
        <v>13</v>
      </c>
      <c r="E51" s="3">
        <v>7</v>
      </c>
      <c r="F51" s="3"/>
      <c r="G51" s="4">
        <v>97</v>
      </c>
      <c r="H51" s="4">
        <f t="shared" si="1"/>
        <v>49.595312476033193</v>
      </c>
      <c r="I51" s="4">
        <f>E51*G51</f>
        <v>679</v>
      </c>
      <c r="J51" s="4">
        <f>E51*H51</f>
        <v>347.16718733223234</v>
      </c>
      <c r="K51" s="49"/>
      <c r="L51" s="51"/>
    </row>
    <row r="52" spans="1:13" x14ac:dyDescent="0.25">
      <c r="A52" s="33"/>
      <c r="B52" s="25"/>
      <c r="C52" s="2" t="s">
        <v>18</v>
      </c>
      <c r="D52" s="3" t="s">
        <v>14</v>
      </c>
      <c r="E52" s="3">
        <v>3</v>
      </c>
      <c r="F52" s="3">
        <v>5</v>
      </c>
      <c r="G52" s="4">
        <v>41.2</v>
      </c>
      <c r="H52" s="4">
        <f t="shared" si="1"/>
        <v>21.065225505284204</v>
      </c>
      <c r="I52" s="4">
        <f t="shared" ref="I52:I53" si="28">F52*G52</f>
        <v>206</v>
      </c>
      <c r="J52" s="4">
        <f t="shared" ref="J52:J54" si="29">F52*H52</f>
        <v>105.32612752642102</v>
      </c>
      <c r="K52" s="49"/>
      <c r="L52" s="51"/>
      <c r="M52" s="5"/>
    </row>
    <row r="53" spans="1:13" x14ac:dyDescent="0.25">
      <c r="A53" s="33"/>
      <c r="B53" s="25"/>
      <c r="C53" s="2" t="s">
        <v>18</v>
      </c>
      <c r="D53" s="3" t="s">
        <v>16</v>
      </c>
      <c r="E53" s="3">
        <v>2</v>
      </c>
      <c r="F53" s="3">
        <v>3</v>
      </c>
      <c r="G53" s="4">
        <v>41.2</v>
      </c>
      <c r="H53" s="4">
        <f t="shared" si="1"/>
        <v>21.065225505284204</v>
      </c>
      <c r="I53" s="4">
        <f t="shared" si="28"/>
        <v>123.60000000000001</v>
      </c>
      <c r="J53" s="4">
        <f t="shared" si="29"/>
        <v>63.195676515852611</v>
      </c>
      <c r="K53" s="49"/>
      <c r="L53" s="51"/>
      <c r="M53" s="5"/>
    </row>
    <row r="54" spans="1:13" x14ac:dyDescent="0.25">
      <c r="A54" s="33"/>
      <c r="B54" s="25"/>
      <c r="C54" s="2" t="s">
        <v>18</v>
      </c>
      <c r="D54" s="3" t="s">
        <v>17</v>
      </c>
      <c r="E54" s="3">
        <v>10</v>
      </c>
      <c r="F54" s="3">
        <v>18</v>
      </c>
      <c r="G54" s="4">
        <v>43.1</v>
      </c>
      <c r="H54" s="4">
        <f t="shared" si="1"/>
        <v>22.036680079557019</v>
      </c>
      <c r="I54" s="4">
        <f>F54*G54</f>
        <v>775.80000000000007</v>
      </c>
      <c r="J54" s="4">
        <f t="shared" si="29"/>
        <v>396.66024143202634</v>
      </c>
      <c r="K54" s="49"/>
      <c r="L54" s="51"/>
      <c r="M54" s="5"/>
    </row>
    <row r="55" spans="1:13" x14ac:dyDescent="0.25">
      <c r="A55" s="33"/>
      <c r="B55" s="25"/>
      <c r="C55" s="2" t="s">
        <v>21</v>
      </c>
      <c r="D55" s="3" t="s">
        <v>23</v>
      </c>
      <c r="E55" s="3">
        <v>23</v>
      </c>
      <c r="F55" s="3"/>
      <c r="G55" s="4">
        <v>82</v>
      </c>
      <c r="H55" s="4">
        <f t="shared" si="1"/>
        <v>41.925934258089917</v>
      </c>
      <c r="I55" s="4">
        <f t="shared" ref="I55:I57" si="30">E55*G55</f>
        <v>1886</v>
      </c>
      <c r="J55" s="4">
        <f t="shared" ref="J55:J57" si="31">E55*H55</f>
        <v>964.29648793606805</v>
      </c>
      <c r="K55" s="49"/>
      <c r="L55" s="51"/>
    </row>
    <row r="56" spans="1:13" x14ac:dyDescent="0.25">
      <c r="A56" s="33"/>
      <c r="B56" s="25"/>
      <c r="C56" s="2" t="s">
        <v>21</v>
      </c>
      <c r="D56" s="3" t="s">
        <v>12</v>
      </c>
      <c r="E56" s="3">
        <v>27</v>
      </c>
      <c r="F56" s="3"/>
      <c r="G56" s="4">
        <v>62</v>
      </c>
      <c r="H56" s="4">
        <f t="shared" si="1"/>
        <v>31.700096634165547</v>
      </c>
      <c r="I56" s="4">
        <f t="shared" si="30"/>
        <v>1674</v>
      </c>
      <c r="J56" s="4">
        <f t="shared" si="31"/>
        <v>855.90260912246981</v>
      </c>
      <c r="K56" s="49"/>
      <c r="L56" s="51"/>
    </row>
    <row r="57" spans="1:13" x14ac:dyDescent="0.25">
      <c r="A57" s="33"/>
      <c r="B57" s="25"/>
      <c r="C57" s="2" t="s">
        <v>21</v>
      </c>
      <c r="D57" s="3" t="s">
        <v>13</v>
      </c>
      <c r="E57" s="3">
        <v>1</v>
      </c>
      <c r="F57" s="3"/>
      <c r="G57" s="4">
        <v>62</v>
      </c>
      <c r="H57" s="4">
        <f t="shared" si="1"/>
        <v>31.700096634165547</v>
      </c>
      <c r="I57" s="4">
        <f t="shared" si="30"/>
        <v>62</v>
      </c>
      <c r="J57" s="4">
        <f t="shared" si="31"/>
        <v>31.700096634165547</v>
      </c>
      <c r="K57" s="49"/>
      <c r="L57" s="51"/>
    </row>
    <row r="58" spans="1:13" x14ac:dyDescent="0.25">
      <c r="A58" s="33"/>
      <c r="B58" s="25"/>
      <c r="C58" s="2" t="s">
        <v>21</v>
      </c>
      <c r="D58" s="3" t="s">
        <v>16</v>
      </c>
      <c r="E58" s="3">
        <v>73</v>
      </c>
      <c r="F58" s="3">
        <v>122</v>
      </c>
      <c r="G58" s="4">
        <v>27.2</v>
      </c>
      <c r="H58" s="4">
        <f t="shared" si="1"/>
        <v>13.907139168537142</v>
      </c>
      <c r="I58" s="4">
        <f t="shared" ref="I58:I60" si="32">F58*G58</f>
        <v>3318.4</v>
      </c>
      <c r="J58" s="4">
        <f t="shared" ref="J58:J60" si="33">F58*H58</f>
        <v>1696.6709785615315</v>
      </c>
      <c r="K58" s="49"/>
      <c r="L58" s="51"/>
      <c r="M58" s="5"/>
    </row>
    <row r="59" spans="1:13" x14ac:dyDescent="0.25">
      <c r="A59" s="33"/>
      <c r="B59" s="25"/>
      <c r="C59" s="2" t="s">
        <v>26</v>
      </c>
      <c r="D59" s="3" t="s">
        <v>16</v>
      </c>
      <c r="E59" s="3">
        <v>5</v>
      </c>
      <c r="F59" s="3">
        <v>8</v>
      </c>
      <c r="G59" s="4">
        <v>41.2</v>
      </c>
      <c r="H59" s="4">
        <f t="shared" si="1"/>
        <v>21.065225505284204</v>
      </c>
      <c r="I59" s="4">
        <f t="shared" si="32"/>
        <v>329.6</v>
      </c>
      <c r="J59" s="4">
        <f t="shared" si="33"/>
        <v>168.52180404227363</v>
      </c>
      <c r="K59" s="49"/>
      <c r="L59" s="51"/>
      <c r="M59" s="5"/>
    </row>
    <row r="60" spans="1:13" x14ac:dyDescent="0.25">
      <c r="A60" s="33"/>
      <c r="B60" s="25"/>
      <c r="C60" s="2" t="s">
        <v>25</v>
      </c>
      <c r="D60" s="3" t="s">
        <v>16</v>
      </c>
      <c r="E60" s="3">
        <v>14</v>
      </c>
      <c r="F60" s="3">
        <v>23</v>
      </c>
      <c r="G60" s="4">
        <v>41.2</v>
      </c>
      <c r="H60" s="4">
        <f t="shared" si="1"/>
        <v>21.065225505284204</v>
      </c>
      <c r="I60" s="4">
        <f t="shared" si="32"/>
        <v>947.6</v>
      </c>
      <c r="J60" s="4">
        <f t="shared" si="33"/>
        <v>484.50018662153667</v>
      </c>
      <c r="K60" s="49"/>
      <c r="L60" s="51"/>
      <c r="M60" s="5"/>
    </row>
    <row r="61" spans="1:13" x14ac:dyDescent="0.25">
      <c r="A61" s="33"/>
      <c r="B61" s="30" t="s">
        <v>22</v>
      </c>
      <c r="C61" s="31"/>
      <c r="D61" s="3"/>
      <c r="E61" s="6">
        <f>SUM(E40:E60)</f>
        <v>772</v>
      </c>
      <c r="F61" s="6">
        <f t="shared" ref="F61" si="34">SUM(F40:F60)</f>
        <v>922</v>
      </c>
      <c r="G61" s="7">
        <f>I61/E61</f>
        <v>73.45</v>
      </c>
      <c r="H61" s="4"/>
      <c r="I61" s="7">
        <f>SUM(I40:I60)</f>
        <v>56703.4</v>
      </c>
      <c r="J61" s="7">
        <f>SUM(J40:J60)</f>
        <v>28991.988056221657</v>
      </c>
      <c r="K61" s="49"/>
      <c r="L61" s="51"/>
    </row>
    <row r="62" spans="1:13" x14ac:dyDescent="0.25">
      <c r="A62" s="33"/>
      <c r="B62" s="24" t="s">
        <v>54</v>
      </c>
      <c r="C62" s="2" t="s">
        <v>11</v>
      </c>
      <c r="D62" s="3" t="s">
        <v>12</v>
      </c>
      <c r="E62" s="3">
        <v>5</v>
      </c>
      <c r="F62" s="3"/>
      <c r="G62" s="4">
        <v>110</v>
      </c>
      <c r="H62" s="4">
        <f t="shared" si="1"/>
        <v>56.242106931584033</v>
      </c>
      <c r="I62" s="4">
        <f t="shared" ref="I62:I63" si="35">E62*G62</f>
        <v>550</v>
      </c>
      <c r="J62" s="4">
        <f t="shared" ref="J62:J63" si="36">E62*H62</f>
        <v>281.21053465792016</v>
      </c>
      <c r="K62" s="49"/>
      <c r="L62" s="51"/>
    </row>
    <row r="63" spans="1:13" x14ac:dyDescent="0.25">
      <c r="A63" s="33"/>
      <c r="B63" s="25"/>
      <c r="C63" s="2" t="s">
        <v>11</v>
      </c>
      <c r="D63" s="3" t="s">
        <v>13</v>
      </c>
      <c r="E63" s="3">
        <v>58</v>
      </c>
      <c r="F63" s="3"/>
      <c r="G63" s="4">
        <v>83</v>
      </c>
      <c r="H63" s="4">
        <f t="shared" si="1"/>
        <v>42.437226139286132</v>
      </c>
      <c r="I63" s="4">
        <f t="shared" si="35"/>
        <v>4814</v>
      </c>
      <c r="J63" s="4">
        <f t="shared" si="36"/>
        <v>2461.3591160785954</v>
      </c>
      <c r="K63" s="49"/>
      <c r="L63" s="51"/>
    </row>
    <row r="64" spans="1:13" x14ac:dyDescent="0.25">
      <c r="A64" s="33"/>
      <c r="B64" s="25"/>
      <c r="C64" s="2" t="s">
        <v>11</v>
      </c>
      <c r="D64" s="3" t="s">
        <v>14</v>
      </c>
      <c r="E64" s="3">
        <v>112</v>
      </c>
      <c r="F64" s="3">
        <v>187</v>
      </c>
      <c r="G64" s="4">
        <v>41.2</v>
      </c>
      <c r="H64" s="4">
        <f t="shared" si="1"/>
        <v>21.065225505284204</v>
      </c>
      <c r="I64" s="4">
        <f t="shared" ref="I64:I66" si="37">F64*G64</f>
        <v>7704.4000000000005</v>
      </c>
      <c r="J64" s="4">
        <f t="shared" ref="J64:J67" si="38">F64*H64</f>
        <v>3939.1971694881463</v>
      </c>
      <c r="K64" s="49"/>
      <c r="L64" s="51"/>
      <c r="M64" s="5"/>
    </row>
    <row r="65" spans="1:13" x14ac:dyDescent="0.25">
      <c r="A65" s="33"/>
      <c r="B65" s="25"/>
      <c r="C65" s="2" t="s">
        <v>11</v>
      </c>
      <c r="D65" s="3" t="s">
        <v>15</v>
      </c>
      <c r="E65" s="3">
        <v>5</v>
      </c>
      <c r="F65" s="3">
        <v>8</v>
      </c>
      <c r="G65" s="4">
        <v>41.2</v>
      </c>
      <c r="H65" s="4">
        <f t="shared" si="1"/>
        <v>21.065225505284204</v>
      </c>
      <c r="I65" s="4">
        <f t="shared" si="37"/>
        <v>329.6</v>
      </c>
      <c r="J65" s="4">
        <f t="shared" si="38"/>
        <v>168.52180404227363</v>
      </c>
      <c r="K65" s="49"/>
      <c r="L65" s="51"/>
      <c r="M65" s="5"/>
    </row>
    <row r="66" spans="1:13" x14ac:dyDescent="0.25">
      <c r="A66" s="33"/>
      <c r="B66" s="25"/>
      <c r="C66" s="2" t="s">
        <v>11</v>
      </c>
      <c r="D66" s="3" t="s">
        <v>16</v>
      </c>
      <c r="E66" s="3">
        <v>45</v>
      </c>
      <c r="F66" s="3">
        <v>75</v>
      </c>
      <c r="G66" s="4">
        <v>41.2</v>
      </c>
      <c r="H66" s="4">
        <f t="shared" si="1"/>
        <v>21.065225505284204</v>
      </c>
      <c r="I66" s="4">
        <f t="shared" si="37"/>
        <v>3090</v>
      </c>
      <c r="J66" s="4">
        <f t="shared" si="38"/>
        <v>1579.8919128963153</v>
      </c>
      <c r="K66" s="49"/>
      <c r="L66" s="51"/>
      <c r="M66" s="5"/>
    </row>
    <row r="67" spans="1:13" x14ac:dyDescent="0.25">
      <c r="A67" s="33"/>
      <c r="B67" s="25"/>
      <c r="C67" s="2" t="s">
        <v>11</v>
      </c>
      <c r="D67" s="3" t="s">
        <v>17</v>
      </c>
      <c r="E67" s="3">
        <v>100</v>
      </c>
      <c r="F67" s="3">
        <v>182</v>
      </c>
      <c r="G67" s="4">
        <v>43.1</v>
      </c>
      <c r="H67" s="4">
        <f t="shared" si="1"/>
        <v>22.036680079557019</v>
      </c>
      <c r="I67" s="4">
        <f>F67*G67</f>
        <v>7844.2</v>
      </c>
      <c r="J67" s="4">
        <f t="shared" si="38"/>
        <v>4010.6757744793777</v>
      </c>
      <c r="K67" s="49"/>
      <c r="L67" s="51"/>
      <c r="M67" s="5"/>
    </row>
    <row r="68" spans="1:13" x14ac:dyDescent="0.25">
      <c r="A68" s="33"/>
      <c r="B68" s="25"/>
      <c r="C68" s="2" t="s">
        <v>18</v>
      </c>
      <c r="D68" s="3" t="s">
        <v>13</v>
      </c>
      <c r="E68" s="3">
        <v>16</v>
      </c>
      <c r="F68" s="3"/>
      <c r="G68" s="4">
        <v>97</v>
      </c>
      <c r="H68" s="4">
        <f t="shared" si="1"/>
        <v>49.595312476033193</v>
      </c>
      <c r="I68" s="4">
        <f t="shared" ref="I68" si="39">E68*G68</f>
        <v>1552</v>
      </c>
      <c r="J68" s="4">
        <f>E68*H68</f>
        <v>793.52499961653109</v>
      </c>
      <c r="K68" s="49"/>
      <c r="L68" s="51"/>
    </row>
    <row r="69" spans="1:13" x14ac:dyDescent="0.25">
      <c r="A69" s="33"/>
      <c r="B69" s="25"/>
      <c r="C69" s="2" t="s">
        <v>18</v>
      </c>
      <c r="D69" s="3" t="s">
        <v>14</v>
      </c>
      <c r="E69" s="3">
        <v>20</v>
      </c>
      <c r="F69" s="3">
        <v>33</v>
      </c>
      <c r="G69" s="4">
        <v>41.2</v>
      </c>
      <c r="H69" s="4">
        <f t="shared" si="1"/>
        <v>21.065225505284204</v>
      </c>
      <c r="I69" s="4">
        <f t="shared" ref="I69:I70" si="40">F69*G69</f>
        <v>1359.6000000000001</v>
      </c>
      <c r="J69" s="4">
        <f t="shared" ref="J69:J71" si="41">F69*H69</f>
        <v>695.15244167437868</v>
      </c>
      <c r="K69" s="49"/>
      <c r="L69" s="51"/>
      <c r="M69" s="5"/>
    </row>
    <row r="70" spans="1:13" x14ac:dyDescent="0.25">
      <c r="A70" s="33"/>
      <c r="B70" s="25"/>
      <c r="C70" s="2" t="s">
        <v>18</v>
      </c>
      <c r="D70" s="3" t="s">
        <v>16</v>
      </c>
      <c r="E70" s="3">
        <v>10</v>
      </c>
      <c r="F70" s="3">
        <v>17</v>
      </c>
      <c r="G70" s="4">
        <v>41.2</v>
      </c>
      <c r="H70" s="4">
        <f t="shared" ref="H70:H103" si="42">G70/1.95583</f>
        <v>21.065225505284204</v>
      </c>
      <c r="I70" s="4">
        <f t="shared" si="40"/>
        <v>700.40000000000009</v>
      </c>
      <c r="J70" s="4">
        <f t="shared" si="41"/>
        <v>358.10883358983148</v>
      </c>
      <c r="K70" s="49"/>
      <c r="L70" s="51"/>
      <c r="M70" s="5"/>
    </row>
    <row r="71" spans="1:13" x14ac:dyDescent="0.25">
      <c r="A71" s="33"/>
      <c r="B71" s="25"/>
      <c r="C71" s="2" t="s">
        <v>18</v>
      </c>
      <c r="D71" s="3" t="s">
        <v>17</v>
      </c>
      <c r="E71" s="3">
        <v>23</v>
      </c>
      <c r="F71" s="3">
        <v>42</v>
      </c>
      <c r="G71" s="4">
        <v>43.1</v>
      </c>
      <c r="H71" s="4">
        <f t="shared" si="42"/>
        <v>22.036680079557019</v>
      </c>
      <c r="I71" s="4">
        <f>F71*G71</f>
        <v>1810.2</v>
      </c>
      <c r="J71" s="4">
        <f t="shared" si="41"/>
        <v>925.54056334139477</v>
      </c>
      <c r="K71" s="49"/>
      <c r="L71" s="51"/>
      <c r="M71" s="5"/>
    </row>
    <row r="72" spans="1:13" x14ac:dyDescent="0.25">
      <c r="A72" s="33"/>
      <c r="B72" s="25"/>
      <c r="C72" s="2" t="s">
        <v>19</v>
      </c>
      <c r="D72" s="3" t="s">
        <v>13</v>
      </c>
      <c r="E72" s="3">
        <v>33</v>
      </c>
      <c r="F72" s="3"/>
      <c r="G72" s="4">
        <v>83</v>
      </c>
      <c r="H72" s="4">
        <f t="shared" si="42"/>
        <v>42.437226139286132</v>
      </c>
      <c r="I72" s="4">
        <f t="shared" ref="I72" si="43">E72*G72</f>
        <v>2739</v>
      </c>
      <c r="J72" s="4">
        <f>E72*H72</f>
        <v>1400.4284625964424</v>
      </c>
      <c r="K72" s="49"/>
      <c r="L72" s="51"/>
    </row>
    <row r="73" spans="1:13" x14ac:dyDescent="0.25">
      <c r="A73" s="33"/>
      <c r="B73" s="25"/>
      <c r="C73" s="2" t="s">
        <v>19</v>
      </c>
      <c r="D73" s="3" t="s">
        <v>14</v>
      </c>
      <c r="E73" s="3">
        <v>71</v>
      </c>
      <c r="F73" s="3">
        <v>118</v>
      </c>
      <c r="G73" s="4">
        <v>41.2</v>
      </c>
      <c r="H73" s="4">
        <f t="shared" si="42"/>
        <v>21.065225505284204</v>
      </c>
      <c r="I73" s="4">
        <f t="shared" ref="I73:I75" si="44">F73*G73</f>
        <v>4861.6000000000004</v>
      </c>
      <c r="J73" s="4">
        <f t="shared" ref="J73:J76" si="45">F73*H73</f>
        <v>2485.696609623536</v>
      </c>
      <c r="K73" s="49"/>
      <c r="L73" s="51"/>
      <c r="M73" s="5"/>
    </row>
    <row r="74" spans="1:13" x14ac:dyDescent="0.25">
      <c r="A74" s="33"/>
      <c r="B74" s="25"/>
      <c r="C74" s="2" t="s">
        <v>19</v>
      </c>
      <c r="D74" s="3" t="s">
        <v>15</v>
      </c>
      <c r="E74" s="3">
        <v>4</v>
      </c>
      <c r="F74" s="3">
        <v>7</v>
      </c>
      <c r="G74" s="4">
        <v>41.2</v>
      </c>
      <c r="H74" s="4">
        <f t="shared" si="42"/>
        <v>21.065225505284204</v>
      </c>
      <c r="I74" s="4">
        <f t="shared" si="44"/>
        <v>288.40000000000003</v>
      </c>
      <c r="J74" s="4">
        <f t="shared" si="45"/>
        <v>147.45657853698941</v>
      </c>
      <c r="K74" s="49"/>
      <c r="L74" s="51"/>
      <c r="M74" s="5"/>
    </row>
    <row r="75" spans="1:13" x14ac:dyDescent="0.25">
      <c r="A75" s="33"/>
      <c r="B75" s="25"/>
      <c r="C75" s="2" t="s">
        <v>19</v>
      </c>
      <c r="D75" s="3" t="s">
        <v>16</v>
      </c>
      <c r="E75" s="3">
        <v>28</v>
      </c>
      <c r="F75" s="3">
        <v>47</v>
      </c>
      <c r="G75" s="4">
        <v>41.2</v>
      </c>
      <c r="H75" s="4">
        <f t="shared" si="42"/>
        <v>21.065225505284204</v>
      </c>
      <c r="I75" s="4">
        <f t="shared" si="44"/>
        <v>1936.4</v>
      </c>
      <c r="J75" s="4">
        <f t="shared" si="45"/>
        <v>990.06559874835762</v>
      </c>
      <c r="K75" s="49"/>
      <c r="L75" s="51"/>
      <c r="M75" s="5"/>
    </row>
    <row r="76" spans="1:13" x14ac:dyDescent="0.25">
      <c r="A76" s="33"/>
      <c r="B76" s="25"/>
      <c r="C76" s="2" t="s">
        <v>19</v>
      </c>
      <c r="D76" s="3" t="s">
        <v>17</v>
      </c>
      <c r="E76" s="3">
        <v>60</v>
      </c>
      <c r="F76" s="3">
        <v>109</v>
      </c>
      <c r="G76" s="4">
        <v>43.1</v>
      </c>
      <c r="H76" s="4">
        <f t="shared" si="42"/>
        <v>22.036680079557019</v>
      </c>
      <c r="I76" s="4">
        <f>F76*G76</f>
        <v>4697.9000000000005</v>
      </c>
      <c r="J76" s="4">
        <f t="shared" si="45"/>
        <v>2401.9981286717152</v>
      </c>
      <c r="K76" s="49"/>
      <c r="L76" s="51"/>
      <c r="M76" s="5"/>
    </row>
    <row r="77" spans="1:13" x14ac:dyDescent="0.25">
      <c r="A77" s="33"/>
      <c r="B77" s="25"/>
      <c r="C77" s="2" t="s">
        <v>20</v>
      </c>
      <c r="D77" s="3" t="s">
        <v>13</v>
      </c>
      <c r="E77" s="3">
        <v>4</v>
      </c>
      <c r="F77" s="3"/>
      <c r="G77" s="4">
        <v>83</v>
      </c>
      <c r="H77" s="4">
        <f t="shared" si="42"/>
        <v>42.437226139286132</v>
      </c>
      <c r="I77" s="4">
        <f t="shared" ref="I77" si="46">E77*G77</f>
        <v>332</v>
      </c>
      <c r="J77" s="4">
        <f>E77*H77</f>
        <v>169.74890455714453</v>
      </c>
      <c r="K77" s="49"/>
      <c r="L77" s="51"/>
    </row>
    <row r="78" spans="1:13" x14ac:dyDescent="0.25">
      <c r="A78" s="33"/>
      <c r="B78" s="25"/>
      <c r="C78" s="2" t="s">
        <v>20</v>
      </c>
      <c r="D78" s="3" t="s">
        <v>14</v>
      </c>
      <c r="E78" s="3">
        <v>2</v>
      </c>
      <c r="F78" s="3">
        <v>3</v>
      </c>
      <c r="G78" s="4">
        <v>41.2</v>
      </c>
      <c r="H78" s="4">
        <f t="shared" si="42"/>
        <v>21.065225505284204</v>
      </c>
      <c r="I78" s="4">
        <f t="shared" ref="I78:I79" si="47">F78*G78</f>
        <v>123.60000000000001</v>
      </c>
      <c r="J78" s="4">
        <f t="shared" ref="J78:J79" si="48">F78*H78</f>
        <v>63.195676515852611</v>
      </c>
      <c r="K78" s="49"/>
      <c r="L78" s="51"/>
      <c r="M78" s="5"/>
    </row>
    <row r="79" spans="1:13" x14ac:dyDescent="0.25">
      <c r="A79" s="33"/>
      <c r="B79" s="25"/>
      <c r="C79" s="2" t="s">
        <v>20</v>
      </c>
      <c r="D79" s="3" t="s">
        <v>16</v>
      </c>
      <c r="E79" s="3">
        <v>10</v>
      </c>
      <c r="F79" s="3">
        <v>17</v>
      </c>
      <c r="G79" s="4">
        <v>41.2</v>
      </c>
      <c r="H79" s="4">
        <f t="shared" si="42"/>
        <v>21.065225505284204</v>
      </c>
      <c r="I79" s="4">
        <f t="shared" si="47"/>
        <v>700.40000000000009</v>
      </c>
      <c r="J79" s="4">
        <f t="shared" si="48"/>
        <v>358.10883358983148</v>
      </c>
      <c r="K79" s="49"/>
      <c r="L79" s="51"/>
      <c r="M79" s="5"/>
    </row>
    <row r="80" spans="1:13" x14ac:dyDescent="0.25">
      <c r="A80" s="33"/>
      <c r="B80" s="25"/>
      <c r="C80" s="2" t="s">
        <v>21</v>
      </c>
      <c r="D80" s="3" t="s">
        <v>12</v>
      </c>
      <c r="E80" s="3">
        <v>1</v>
      </c>
      <c r="F80" s="3"/>
      <c r="G80" s="4">
        <v>62</v>
      </c>
      <c r="H80" s="4">
        <f t="shared" si="42"/>
        <v>31.700096634165547</v>
      </c>
      <c r="I80" s="4">
        <f t="shared" ref="I80" si="49">E80*G80</f>
        <v>62</v>
      </c>
      <c r="J80" s="4">
        <f>E80*H80</f>
        <v>31.700096634165547</v>
      </c>
      <c r="K80" s="49"/>
      <c r="L80" s="51"/>
    </row>
    <row r="81" spans="1:13" x14ac:dyDescent="0.25">
      <c r="A81" s="33"/>
      <c r="B81" s="25"/>
      <c r="C81" s="2" t="s">
        <v>21</v>
      </c>
      <c r="D81" s="3" t="s">
        <v>16</v>
      </c>
      <c r="E81" s="3">
        <v>6</v>
      </c>
      <c r="F81" s="3">
        <v>10</v>
      </c>
      <c r="G81" s="4">
        <v>27.2</v>
      </c>
      <c r="H81" s="4">
        <f t="shared" si="42"/>
        <v>13.907139168537142</v>
      </c>
      <c r="I81" s="4">
        <f t="shared" ref="I81" si="50">F81*G81</f>
        <v>272</v>
      </c>
      <c r="J81" s="4">
        <f>F81*H81</f>
        <v>139.07139168537142</v>
      </c>
      <c r="K81" s="49"/>
      <c r="L81" s="51"/>
      <c r="M81" s="5"/>
    </row>
    <row r="82" spans="1:13" x14ac:dyDescent="0.25">
      <c r="A82" s="33"/>
      <c r="B82" s="30" t="s">
        <v>22</v>
      </c>
      <c r="C82" s="31"/>
      <c r="D82" s="3"/>
      <c r="E82" s="6">
        <f>SUM(E62:E81)</f>
        <v>613</v>
      </c>
      <c r="F82" s="6">
        <f t="shared" ref="F82" si="51">SUM(F62:F81)</f>
        <v>855</v>
      </c>
      <c r="G82" s="7">
        <f>I82/E82</f>
        <v>74.661827079934753</v>
      </c>
      <c r="H82" s="4"/>
      <c r="I82" s="7">
        <f>SUM(I62:I81)</f>
        <v>45767.700000000004</v>
      </c>
      <c r="J82" s="7">
        <f>SUM(J62:J81)</f>
        <v>23400.653431024173</v>
      </c>
      <c r="K82" s="49"/>
      <c r="L82" s="51"/>
    </row>
    <row r="83" spans="1:13" x14ac:dyDescent="0.25">
      <c r="A83" s="33"/>
      <c r="B83" s="24" t="s">
        <v>55</v>
      </c>
      <c r="C83" s="2" t="s">
        <v>11</v>
      </c>
      <c r="D83" s="3" t="s">
        <v>12</v>
      </c>
      <c r="E83" s="3">
        <v>2</v>
      </c>
      <c r="F83" s="3"/>
      <c r="G83" s="4">
        <v>110</v>
      </c>
      <c r="H83" s="4">
        <f t="shared" si="42"/>
        <v>56.242106931584033</v>
      </c>
      <c r="I83" s="4">
        <f t="shared" ref="I83:I84" si="52">E83*G83</f>
        <v>220</v>
      </c>
      <c r="J83" s="4">
        <f t="shared" ref="J83:J84" si="53">E83*H83</f>
        <v>112.48421386316807</v>
      </c>
      <c r="K83" s="49"/>
      <c r="L83" s="51"/>
    </row>
    <row r="84" spans="1:13" x14ac:dyDescent="0.25">
      <c r="A84" s="33"/>
      <c r="B84" s="25"/>
      <c r="C84" s="2" t="s">
        <v>11</v>
      </c>
      <c r="D84" s="3" t="s">
        <v>13</v>
      </c>
      <c r="E84" s="3">
        <v>16</v>
      </c>
      <c r="F84" s="3"/>
      <c r="G84" s="4">
        <v>83</v>
      </c>
      <c r="H84" s="4">
        <f t="shared" si="42"/>
        <v>42.437226139286132</v>
      </c>
      <c r="I84" s="4">
        <f t="shared" si="52"/>
        <v>1328</v>
      </c>
      <c r="J84" s="4">
        <f t="shared" si="53"/>
        <v>678.99561822857811</v>
      </c>
      <c r="K84" s="49"/>
      <c r="L84" s="51"/>
    </row>
    <row r="85" spans="1:13" x14ac:dyDescent="0.25">
      <c r="A85" s="33"/>
      <c r="B85" s="25"/>
      <c r="C85" s="2" t="s">
        <v>11</v>
      </c>
      <c r="D85" s="3" t="s">
        <v>14</v>
      </c>
      <c r="E85" s="3">
        <v>52</v>
      </c>
      <c r="F85" s="3">
        <v>87</v>
      </c>
      <c r="G85" s="4">
        <v>41.2</v>
      </c>
      <c r="H85" s="4">
        <f t="shared" si="42"/>
        <v>21.065225505284204</v>
      </c>
      <c r="I85" s="4">
        <f t="shared" ref="I85:I87" si="54">F85*G85</f>
        <v>3584.4</v>
      </c>
      <c r="J85" s="4">
        <f t="shared" ref="J85:J88" si="55">F85*H85</f>
        <v>1832.6746189597256</v>
      </c>
      <c r="K85" s="49"/>
      <c r="L85" s="51"/>
      <c r="M85" s="5"/>
    </row>
    <row r="86" spans="1:13" x14ac:dyDescent="0.25">
      <c r="A86" s="33"/>
      <c r="B86" s="25"/>
      <c r="C86" s="2" t="s">
        <v>11</v>
      </c>
      <c r="D86" s="3" t="s">
        <v>15</v>
      </c>
      <c r="E86" s="3">
        <v>3</v>
      </c>
      <c r="F86" s="3">
        <v>5</v>
      </c>
      <c r="G86" s="4">
        <v>41.2</v>
      </c>
      <c r="H86" s="4">
        <f t="shared" si="42"/>
        <v>21.065225505284204</v>
      </c>
      <c r="I86" s="4">
        <f t="shared" si="54"/>
        <v>206</v>
      </c>
      <c r="J86" s="4">
        <f t="shared" si="55"/>
        <v>105.32612752642102</v>
      </c>
      <c r="K86" s="49"/>
      <c r="L86" s="51"/>
      <c r="M86" s="5"/>
    </row>
    <row r="87" spans="1:13" x14ac:dyDescent="0.25">
      <c r="A87" s="33"/>
      <c r="B87" s="25"/>
      <c r="C87" s="2" t="s">
        <v>11</v>
      </c>
      <c r="D87" s="3" t="s">
        <v>16</v>
      </c>
      <c r="E87" s="3">
        <v>23</v>
      </c>
      <c r="F87" s="3">
        <v>38</v>
      </c>
      <c r="G87" s="4">
        <v>41.2</v>
      </c>
      <c r="H87" s="4">
        <f t="shared" si="42"/>
        <v>21.065225505284204</v>
      </c>
      <c r="I87" s="4">
        <f t="shared" si="54"/>
        <v>1565.6000000000001</v>
      </c>
      <c r="J87" s="4">
        <f t="shared" si="55"/>
        <v>800.47856920079971</v>
      </c>
      <c r="K87" s="49"/>
      <c r="L87" s="51"/>
      <c r="M87" s="5"/>
    </row>
    <row r="88" spans="1:13" x14ac:dyDescent="0.25">
      <c r="A88" s="33"/>
      <c r="B88" s="25"/>
      <c r="C88" s="2" t="s">
        <v>11</v>
      </c>
      <c r="D88" s="3" t="s">
        <v>17</v>
      </c>
      <c r="E88" s="3">
        <v>50</v>
      </c>
      <c r="F88" s="3">
        <v>91</v>
      </c>
      <c r="G88" s="4">
        <v>43.1</v>
      </c>
      <c r="H88" s="4">
        <f t="shared" si="42"/>
        <v>22.036680079557019</v>
      </c>
      <c r="I88" s="4">
        <f>F88*G88</f>
        <v>3922.1</v>
      </c>
      <c r="J88" s="4">
        <f t="shared" si="55"/>
        <v>2005.3378872396888</v>
      </c>
      <c r="K88" s="49"/>
      <c r="L88" s="51"/>
      <c r="M88" s="5"/>
    </row>
    <row r="89" spans="1:13" x14ac:dyDescent="0.25">
      <c r="A89" s="33"/>
      <c r="B89" s="25"/>
      <c r="C89" s="2" t="s">
        <v>19</v>
      </c>
      <c r="D89" s="3" t="s">
        <v>13</v>
      </c>
      <c r="E89" s="3">
        <v>21</v>
      </c>
      <c r="F89" s="3"/>
      <c r="G89" s="4">
        <v>83</v>
      </c>
      <c r="H89" s="4">
        <f t="shared" si="42"/>
        <v>42.437226139286132</v>
      </c>
      <c r="I89" s="4">
        <f t="shared" ref="I89" si="56">E89*G89</f>
        <v>1743</v>
      </c>
      <c r="J89" s="4">
        <f>E89*H89</f>
        <v>891.18174892500872</v>
      </c>
      <c r="K89" s="49"/>
      <c r="L89" s="51"/>
    </row>
    <row r="90" spans="1:13" x14ac:dyDescent="0.25">
      <c r="A90" s="33"/>
      <c r="B90" s="25"/>
      <c r="C90" s="2" t="s">
        <v>19</v>
      </c>
      <c r="D90" s="3" t="s">
        <v>14</v>
      </c>
      <c r="E90" s="3">
        <v>83</v>
      </c>
      <c r="F90" s="3">
        <v>138</v>
      </c>
      <c r="G90" s="4">
        <v>41.2</v>
      </c>
      <c r="H90" s="4">
        <f t="shared" si="42"/>
        <v>21.065225505284204</v>
      </c>
      <c r="I90" s="4">
        <f t="shared" ref="I90:I92" si="57">F90*G90</f>
        <v>5685.6</v>
      </c>
      <c r="J90" s="4">
        <f t="shared" ref="J90:J95" si="58">F90*H90</f>
        <v>2907.0011197292201</v>
      </c>
      <c r="K90" s="49"/>
      <c r="L90" s="51"/>
      <c r="M90" s="5"/>
    </row>
    <row r="91" spans="1:13" x14ac:dyDescent="0.25">
      <c r="A91" s="33"/>
      <c r="B91" s="25"/>
      <c r="C91" s="2" t="s">
        <v>19</v>
      </c>
      <c r="D91" s="3" t="s">
        <v>15</v>
      </c>
      <c r="E91" s="3">
        <v>5</v>
      </c>
      <c r="F91" s="3">
        <v>8</v>
      </c>
      <c r="G91" s="4">
        <v>41.2</v>
      </c>
      <c r="H91" s="4">
        <f t="shared" si="42"/>
        <v>21.065225505284204</v>
      </c>
      <c r="I91" s="4">
        <f t="shared" si="57"/>
        <v>329.6</v>
      </c>
      <c r="J91" s="4">
        <f t="shared" si="58"/>
        <v>168.52180404227363</v>
      </c>
      <c r="K91" s="49"/>
      <c r="L91" s="51"/>
      <c r="M91" s="5"/>
    </row>
    <row r="92" spans="1:13" x14ac:dyDescent="0.25">
      <c r="A92" s="33"/>
      <c r="B92" s="25"/>
      <c r="C92" s="2" t="s">
        <v>19</v>
      </c>
      <c r="D92" s="3" t="s">
        <v>16</v>
      </c>
      <c r="E92" s="3">
        <v>31</v>
      </c>
      <c r="F92" s="3">
        <v>52</v>
      </c>
      <c r="G92" s="4">
        <v>41.2</v>
      </c>
      <c r="H92" s="4">
        <f t="shared" si="42"/>
        <v>21.065225505284204</v>
      </c>
      <c r="I92" s="4">
        <f t="shared" si="57"/>
        <v>2142.4</v>
      </c>
      <c r="J92" s="4">
        <f t="shared" si="58"/>
        <v>1095.3917262747786</v>
      </c>
      <c r="K92" s="49"/>
      <c r="L92" s="51"/>
      <c r="M92" s="5"/>
    </row>
    <row r="93" spans="1:13" x14ac:dyDescent="0.25">
      <c r="A93" s="33"/>
      <c r="B93" s="25"/>
      <c r="C93" s="2" t="s">
        <v>19</v>
      </c>
      <c r="D93" s="3" t="s">
        <v>17</v>
      </c>
      <c r="E93" s="3">
        <v>90</v>
      </c>
      <c r="F93" s="3">
        <v>164</v>
      </c>
      <c r="G93" s="4">
        <v>43.1</v>
      </c>
      <c r="H93" s="4">
        <f t="shared" si="42"/>
        <v>22.036680079557019</v>
      </c>
      <c r="I93" s="4">
        <f>F93*G93</f>
        <v>7068.4000000000005</v>
      </c>
      <c r="J93" s="4">
        <f t="shared" si="58"/>
        <v>3614.0155330473513</v>
      </c>
      <c r="K93" s="49"/>
      <c r="L93" s="51"/>
      <c r="M93" s="5"/>
    </row>
    <row r="94" spans="1:13" x14ac:dyDescent="0.25">
      <c r="A94" s="33"/>
      <c r="B94" s="25"/>
      <c r="C94" s="2" t="s">
        <v>18</v>
      </c>
      <c r="D94" s="3" t="s">
        <v>16</v>
      </c>
      <c r="E94" s="3">
        <v>6</v>
      </c>
      <c r="F94" s="3">
        <v>10</v>
      </c>
      <c r="G94" s="4">
        <v>41.2</v>
      </c>
      <c r="H94" s="4">
        <f t="shared" si="42"/>
        <v>21.065225505284204</v>
      </c>
      <c r="I94" s="4">
        <f t="shared" ref="I94" si="59">F94*G94</f>
        <v>412</v>
      </c>
      <c r="J94" s="4">
        <f t="shared" si="58"/>
        <v>210.65225505284204</v>
      </c>
      <c r="K94" s="49"/>
      <c r="L94" s="51"/>
      <c r="M94" s="5"/>
    </row>
    <row r="95" spans="1:13" x14ac:dyDescent="0.25">
      <c r="A95" s="33"/>
      <c r="B95" s="25"/>
      <c r="C95" s="2" t="s">
        <v>18</v>
      </c>
      <c r="D95" s="3" t="s">
        <v>17</v>
      </c>
      <c r="E95" s="3">
        <v>10</v>
      </c>
      <c r="F95" s="3">
        <v>18</v>
      </c>
      <c r="G95" s="4">
        <v>43.1</v>
      </c>
      <c r="H95" s="4">
        <f t="shared" si="42"/>
        <v>22.036680079557019</v>
      </c>
      <c r="I95" s="4">
        <f>F95*G95</f>
        <v>775.80000000000007</v>
      </c>
      <c r="J95" s="4">
        <f t="shared" si="58"/>
        <v>396.66024143202634</v>
      </c>
      <c r="K95" s="49"/>
      <c r="L95" s="51"/>
      <c r="M95" s="5"/>
    </row>
    <row r="96" spans="1:13" x14ac:dyDescent="0.25">
      <c r="A96" s="33"/>
      <c r="B96" s="25"/>
      <c r="C96" s="2" t="s">
        <v>20</v>
      </c>
      <c r="D96" s="3" t="s">
        <v>13</v>
      </c>
      <c r="E96" s="3">
        <v>5</v>
      </c>
      <c r="F96" s="3"/>
      <c r="G96" s="4">
        <v>83</v>
      </c>
      <c r="H96" s="4">
        <f t="shared" si="42"/>
        <v>42.437226139286132</v>
      </c>
      <c r="I96" s="4">
        <f t="shared" ref="I96" si="60">E96*G96</f>
        <v>415</v>
      </c>
      <c r="J96" s="4">
        <f>E96*H96</f>
        <v>212.18613069643067</v>
      </c>
      <c r="K96" s="49"/>
      <c r="L96" s="51"/>
    </row>
    <row r="97" spans="1:13" x14ac:dyDescent="0.25">
      <c r="A97" s="33"/>
      <c r="B97" s="25"/>
      <c r="C97" s="2" t="s">
        <v>20</v>
      </c>
      <c r="D97" s="3" t="s">
        <v>14</v>
      </c>
      <c r="E97" s="3">
        <v>4</v>
      </c>
      <c r="F97" s="3">
        <v>7</v>
      </c>
      <c r="G97" s="4">
        <v>41.2</v>
      </c>
      <c r="H97" s="4">
        <f t="shared" si="42"/>
        <v>21.065225505284204</v>
      </c>
      <c r="I97" s="4">
        <f t="shared" ref="I97:I98" si="61">F97*G97</f>
        <v>288.40000000000003</v>
      </c>
      <c r="J97" s="4">
        <f t="shared" ref="J97:J98" si="62">F97*H97</f>
        <v>147.45657853698941</v>
      </c>
      <c r="K97" s="49"/>
      <c r="L97" s="51"/>
      <c r="M97" s="5"/>
    </row>
    <row r="98" spans="1:13" x14ac:dyDescent="0.25">
      <c r="A98" s="33"/>
      <c r="B98" s="25"/>
      <c r="C98" s="2" t="s">
        <v>20</v>
      </c>
      <c r="D98" s="3" t="s">
        <v>16</v>
      </c>
      <c r="E98" s="3">
        <v>13</v>
      </c>
      <c r="F98" s="3">
        <v>22</v>
      </c>
      <c r="G98" s="4">
        <v>41.2</v>
      </c>
      <c r="H98" s="4">
        <f t="shared" si="42"/>
        <v>21.065225505284204</v>
      </c>
      <c r="I98" s="4">
        <f t="shared" si="61"/>
        <v>906.40000000000009</v>
      </c>
      <c r="J98" s="4">
        <f t="shared" si="62"/>
        <v>463.43496111625245</v>
      </c>
      <c r="K98" s="49"/>
      <c r="L98" s="51"/>
      <c r="M98" s="5"/>
    </row>
    <row r="99" spans="1:13" x14ac:dyDescent="0.25">
      <c r="A99" s="33"/>
      <c r="B99" s="25"/>
      <c r="C99" s="2" t="s">
        <v>21</v>
      </c>
      <c r="D99" s="3" t="s">
        <v>23</v>
      </c>
      <c r="E99" s="3">
        <v>16</v>
      </c>
      <c r="F99" s="3"/>
      <c r="G99" s="4">
        <v>82</v>
      </c>
      <c r="H99" s="4">
        <f t="shared" si="42"/>
        <v>41.925934258089917</v>
      </c>
      <c r="I99" s="4">
        <f t="shared" ref="I99:I101" si="63">E99*G99</f>
        <v>1312</v>
      </c>
      <c r="J99" s="4">
        <f t="shared" ref="J99:J101" si="64">E99*H99</f>
        <v>670.81494812943868</v>
      </c>
      <c r="K99" s="49"/>
      <c r="L99" s="51"/>
    </row>
    <row r="100" spans="1:13" x14ac:dyDescent="0.25">
      <c r="A100" s="33"/>
      <c r="B100" s="25"/>
      <c r="C100" s="2" t="s">
        <v>21</v>
      </c>
      <c r="D100" s="3" t="s">
        <v>12</v>
      </c>
      <c r="E100" s="3">
        <v>36</v>
      </c>
      <c r="F100" s="3"/>
      <c r="G100" s="4">
        <v>62</v>
      </c>
      <c r="H100" s="4">
        <f t="shared" si="42"/>
        <v>31.700096634165547</v>
      </c>
      <c r="I100" s="4">
        <f t="shared" si="63"/>
        <v>2232</v>
      </c>
      <c r="J100" s="4">
        <f t="shared" si="64"/>
        <v>1141.2034788299597</v>
      </c>
      <c r="K100" s="49"/>
      <c r="L100" s="51"/>
    </row>
    <row r="101" spans="1:13" x14ac:dyDescent="0.25">
      <c r="A101" s="33"/>
      <c r="B101" s="25"/>
      <c r="C101" s="2" t="s">
        <v>21</v>
      </c>
      <c r="D101" s="3" t="s">
        <v>13</v>
      </c>
      <c r="E101" s="3">
        <v>5</v>
      </c>
      <c r="F101" s="3"/>
      <c r="G101" s="4">
        <v>62</v>
      </c>
      <c r="H101" s="4">
        <f t="shared" si="42"/>
        <v>31.700096634165547</v>
      </c>
      <c r="I101" s="4">
        <f t="shared" si="63"/>
        <v>310</v>
      </c>
      <c r="J101" s="4">
        <f t="shared" si="64"/>
        <v>158.50048317082775</v>
      </c>
      <c r="K101" s="49"/>
      <c r="L101" s="51"/>
    </row>
    <row r="102" spans="1:13" x14ac:dyDescent="0.25">
      <c r="A102" s="33"/>
      <c r="B102" s="25"/>
      <c r="C102" s="2" t="s">
        <v>21</v>
      </c>
      <c r="D102" s="3" t="s">
        <v>14</v>
      </c>
      <c r="E102" s="3">
        <v>2</v>
      </c>
      <c r="F102" s="3">
        <v>3</v>
      </c>
      <c r="G102" s="4">
        <v>27.2</v>
      </c>
      <c r="H102" s="4">
        <f t="shared" si="42"/>
        <v>13.907139168537142</v>
      </c>
      <c r="I102" s="4">
        <f t="shared" ref="I102:I103" si="65">F102*G102</f>
        <v>81.599999999999994</v>
      </c>
      <c r="J102" s="4">
        <f t="shared" ref="J102:J103" si="66">F102*H102</f>
        <v>41.721417505611427</v>
      </c>
      <c r="K102" s="49"/>
      <c r="L102" s="51"/>
      <c r="M102" s="5"/>
    </row>
    <row r="103" spans="1:13" x14ac:dyDescent="0.25">
      <c r="A103" s="33"/>
      <c r="B103" s="25"/>
      <c r="C103" s="2" t="s">
        <v>21</v>
      </c>
      <c r="D103" s="3" t="s">
        <v>16</v>
      </c>
      <c r="E103" s="3">
        <v>41</v>
      </c>
      <c r="F103" s="3">
        <v>68</v>
      </c>
      <c r="G103" s="4">
        <v>27.2</v>
      </c>
      <c r="H103" s="4">
        <f t="shared" si="42"/>
        <v>13.907139168537142</v>
      </c>
      <c r="I103" s="4">
        <f t="shared" si="65"/>
        <v>1849.6</v>
      </c>
      <c r="J103" s="4">
        <f t="shared" si="66"/>
        <v>945.68546346052563</v>
      </c>
      <c r="K103" s="49"/>
      <c r="L103" s="51"/>
      <c r="M103" s="5"/>
    </row>
    <row r="104" spans="1:13" x14ac:dyDescent="0.25">
      <c r="A104" s="33"/>
      <c r="B104" s="30" t="s">
        <v>22</v>
      </c>
      <c r="C104" s="31"/>
      <c r="D104" s="3"/>
      <c r="E104" s="6">
        <f>SUM(E83:E103)</f>
        <v>514</v>
      </c>
      <c r="F104" s="6">
        <f t="shared" ref="F104" si="67">SUM(F83:F103)</f>
        <v>711</v>
      </c>
      <c r="G104" s="7">
        <f>I104/E104</f>
        <v>70.774124513618673</v>
      </c>
      <c r="H104" s="4"/>
      <c r="I104" s="7">
        <f>SUM(I83:I103)</f>
        <v>36377.9</v>
      </c>
      <c r="J104" s="7">
        <f>SUM(J83:J103)</f>
        <v>18599.724924967919</v>
      </c>
      <c r="K104" s="49"/>
      <c r="L104" s="51"/>
    </row>
    <row r="105" spans="1:13" x14ac:dyDescent="0.25">
      <c r="A105" s="33"/>
      <c r="B105" s="34" t="s">
        <v>24</v>
      </c>
      <c r="C105" s="35"/>
      <c r="D105" s="36"/>
      <c r="E105" s="6">
        <f>SUM(E104,E82,E61,E39,E25)</f>
        <v>2243</v>
      </c>
      <c r="F105" s="6">
        <f t="shared" ref="F105:I105" si="68">SUM(F104,F82,F61,F39,F25)</f>
        <v>2843</v>
      </c>
      <c r="G105" s="7">
        <f>I105/E105</f>
        <v>76.557646009808295</v>
      </c>
      <c r="H105" s="4"/>
      <c r="I105" s="7">
        <f t="shared" si="68"/>
        <v>171718.80000000002</v>
      </c>
      <c r="J105" s="7">
        <f t="shared" ref="J105" si="69">SUM(J104,J82,J61,J39,J25)</f>
        <v>87798.42828875719</v>
      </c>
      <c r="K105" s="49"/>
      <c r="L105" s="52"/>
    </row>
    <row r="106" spans="1:13" x14ac:dyDescent="0.25">
      <c r="I106" s="8"/>
      <c r="J106" s="8"/>
      <c r="L106" s="50"/>
    </row>
    <row r="107" spans="1:13" x14ac:dyDescent="0.25">
      <c r="I107" s="8"/>
      <c r="J107" s="8"/>
    </row>
  </sheetData>
  <autoFilter ref="A4:K105" xr:uid="{00000000-0009-0000-0000-000000000000}"/>
  <mergeCells count="17">
    <mergeCell ref="B62:B81"/>
    <mergeCell ref="B83:B103"/>
    <mergeCell ref="L5:L105"/>
    <mergeCell ref="A1:K1"/>
    <mergeCell ref="A2:K2"/>
    <mergeCell ref="A3:K3"/>
    <mergeCell ref="B26:B38"/>
    <mergeCell ref="B104:C104"/>
    <mergeCell ref="B5:B24"/>
    <mergeCell ref="B25:C25"/>
    <mergeCell ref="K5:K105"/>
    <mergeCell ref="A5:A105"/>
    <mergeCell ref="B39:C39"/>
    <mergeCell ref="B105:D105"/>
    <mergeCell ref="B61:C61"/>
    <mergeCell ref="B82:C82"/>
    <mergeCell ref="B40:B60"/>
  </mergeCells>
  <printOptions horizontalCentered="1"/>
  <pageMargins left="0.70866141732283472" right="0.70866141732283472" top="0.55118110236220474" bottom="0.55118110236220474" header="0.31496062992125984" footer="0.31496062992125984"/>
  <pageSetup paperSize="9" scale="5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07"/>
  <sheetViews>
    <sheetView topLeftCell="A53" zoomScale="90" zoomScaleNormal="90" workbookViewId="0">
      <selection activeCell="A4" sqref="A4"/>
    </sheetView>
  </sheetViews>
  <sheetFormatPr defaultColWidth="9.33203125" defaultRowHeight="13.8" x14ac:dyDescent="0.25"/>
  <cols>
    <col min="1" max="1" width="10.44140625" style="1" customWidth="1"/>
    <col min="2" max="3" width="10.6640625" style="1" customWidth="1"/>
    <col min="4" max="4" width="30.5546875" style="1" customWidth="1"/>
    <col min="5" max="6" width="12.109375" style="1" customWidth="1"/>
    <col min="7" max="8" width="13.6640625" style="1" customWidth="1"/>
    <col min="9" max="10" width="17.6640625" style="1" customWidth="1"/>
    <col min="11" max="12" width="11.88671875" style="1" customWidth="1"/>
    <col min="13" max="13" width="9.5546875" style="1" bestFit="1" customWidth="1"/>
    <col min="14" max="16384" width="9.33203125" style="1"/>
  </cols>
  <sheetData>
    <row r="1" spans="1:13" ht="15.75" customHeight="1" x14ac:dyDescent="0.3">
      <c r="A1" s="28" t="s">
        <v>66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3" ht="15.75" customHeight="1" x14ac:dyDescent="0.3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3" ht="15.75" customHeight="1" x14ac:dyDescent="0.3">
      <c r="A3" s="29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3" ht="144" customHeight="1" x14ac:dyDescent="0.25">
      <c r="A4" s="21" t="s">
        <v>2</v>
      </c>
      <c r="B4" s="21" t="s">
        <v>3</v>
      </c>
      <c r="C4" s="21" t="s">
        <v>4</v>
      </c>
      <c r="D4" s="22" t="s">
        <v>5</v>
      </c>
      <c r="E4" s="21" t="s">
        <v>6</v>
      </c>
      <c r="F4" s="21" t="s">
        <v>7</v>
      </c>
      <c r="G4" s="21" t="s">
        <v>27</v>
      </c>
      <c r="H4" s="21" t="s">
        <v>64</v>
      </c>
      <c r="I4" s="21" t="s">
        <v>28</v>
      </c>
      <c r="J4" s="21" t="s">
        <v>63</v>
      </c>
      <c r="K4" s="21" t="s">
        <v>29</v>
      </c>
      <c r="L4" s="23" t="s">
        <v>65</v>
      </c>
    </row>
    <row r="5" spans="1:13" x14ac:dyDescent="0.25">
      <c r="A5" s="33" t="s">
        <v>58</v>
      </c>
      <c r="B5" s="24" t="s">
        <v>56</v>
      </c>
      <c r="C5" s="2" t="s">
        <v>11</v>
      </c>
      <c r="D5" s="3" t="s">
        <v>23</v>
      </c>
      <c r="E5" s="3">
        <v>24</v>
      </c>
      <c r="F5" s="3"/>
      <c r="G5" s="4"/>
      <c r="H5" s="4"/>
      <c r="I5" s="4">
        <f t="shared" ref="I5:I7" si="0">E5*G5</f>
        <v>0</v>
      </c>
      <c r="J5" s="4">
        <f>E5*H5</f>
        <v>0</v>
      </c>
      <c r="K5" s="32">
        <f>I105*0.1</f>
        <v>0</v>
      </c>
      <c r="L5" s="26">
        <f>J105*0.1</f>
        <v>0</v>
      </c>
    </row>
    <row r="6" spans="1:13" x14ac:dyDescent="0.25">
      <c r="A6" s="33"/>
      <c r="B6" s="25"/>
      <c r="C6" s="2" t="s">
        <v>11</v>
      </c>
      <c r="D6" s="3" t="s">
        <v>12</v>
      </c>
      <c r="E6" s="3">
        <v>28</v>
      </c>
      <c r="F6" s="3"/>
      <c r="G6" s="4"/>
      <c r="H6" s="4"/>
      <c r="I6" s="4">
        <f t="shared" si="0"/>
        <v>0</v>
      </c>
      <c r="J6" s="4">
        <f t="shared" ref="J6:J7" si="1">E6*H6</f>
        <v>0</v>
      </c>
      <c r="K6" s="32"/>
      <c r="L6" s="26"/>
    </row>
    <row r="7" spans="1:13" x14ac:dyDescent="0.25">
      <c r="A7" s="33"/>
      <c r="B7" s="25"/>
      <c r="C7" s="2" t="s">
        <v>11</v>
      </c>
      <c r="D7" s="3" t="s">
        <v>13</v>
      </c>
      <c r="E7" s="3">
        <v>6</v>
      </c>
      <c r="F7" s="3"/>
      <c r="G7" s="4"/>
      <c r="H7" s="4"/>
      <c r="I7" s="4">
        <f t="shared" si="0"/>
        <v>0</v>
      </c>
      <c r="J7" s="4">
        <f t="shared" si="1"/>
        <v>0</v>
      </c>
      <c r="K7" s="32"/>
      <c r="L7" s="26"/>
    </row>
    <row r="8" spans="1:13" x14ac:dyDescent="0.25">
      <c r="A8" s="33"/>
      <c r="B8" s="25"/>
      <c r="C8" s="2" t="s">
        <v>11</v>
      </c>
      <c r="D8" s="3" t="s">
        <v>14</v>
      </c>
      <c r="E8" s="3">
        <v>2</v>
      </c>
      <c r="F8" s="3">
        <v>3</v>
      </c>
      <c r="G8" s="4"/>
      <c r="H8" s="4"/>
      <c r="I8" s="4">
        <f t="shared" ref="I8:I10" si="2">F8*G8</f>
        <v>0</v>
      </c>
      <c r="J8" s="4">
        <f>F8*H8</f>
        <v>0</v>
      </c>
      <c r="K8" s="32"/>
      <c r="L8" s="26"/>
      <c r="M8" s="5"/>
    </row>
    <row r="9" spans="1:13" x14ac:dyDescent="0.25">
      <c r="A9" s="33"/>
      <c r="B9" s="25"/>
      <c r="C9" s="2" t="s">
        <v>11</v>
      </c>
      <c r="D9" s="3" t="s">
        <v>15</v>
      </c>
      <c r="E9" s="3">
        <v>1</v>
      </c>
      <c r="F9" s="3">
        <v>2</v>
      </c>
      <c r="G9" s="4"/>
      <c r="H9" s="4"/>
      <c r="I9" s="4">
        <f t="shared" si="2"/>
        <v>0</v>
      </c>
      <c r="J9" s="4">
        <f t="shared" ref="J9:J11" si="3">F9*H9</f>
        <v>0</v>
      </c>
      <c r="K9" s="32"/>
      <c r="L9" s="26"/>
      <c r="M9" s="5"/>
    </row>
    <row r="10" spans="1:13" x14ac:dyDescent="0.25">
      <c r="A10" s="33"/>
      <c r="B10" s="25"/>
      <c r="C10" s="2" t="s">
        <v>11</v>
      </c>
      <c r="D10" s="3" t="s">
        <v>16</v>
      </c>
      <c r="E10" s="3">
        <v>20</v>
      </c>
      <c r="F10" s="3">
        <v>33</v>
      </c>
      <c r="G10" s="4"/>
      <c r="H10" s="4"/>
      <c r="I10" s="4">
        <f t="shared" si="2"/>
        <v>0</v>
      </c>
      <c r="J10" s="4">
        <f t="shared" si="3"/>
        <v>0</v>
      </c>
      <c r="K10" s="32"/>
      <c r="L10" s="26"/>
      <c r="M10" s="5"/>
    </row>
    <row r="11" spans="1:13" x14ac:dyDescent="0.25">
      <c r="A11" s="33"/>
      <c r="B11" s="25"/>
      <c r="C11" s="2" t="s">
        <v>11</v>
      </c>
      <c r="D11" s="3" t="s">
        <v>17</v>
      </c>
      <c r="E11" s="3">
        <v>46</v>
      </c>
      <c r="F11" s="3">
        <v>84</v>
      </c>
      <c r="G11" s="4"/>
      <c r="H11" s="4"/>
      <c r="I11" s="4">
        <f>F11*G11</f>
        <v>0</v>
      </c>
      <c r="J11" s="4">
        <f t="shared" si="3"/>
        <v>0</v>
      </c>
      <c r="K11" s="32"/>
      <c r="L11" s="26"/>
      <c r="M11" s="5"/>
    </row>
    <row r="12" spans="1:13" x14ac:dyDescent="0.25">
      <c r="A12" s="33"/>
      <c r="B12" s="25"/>
      <c r="C12" s="2" t="s">
        <v>18</v>
      </c>
      <c r="D12" s="3" t="s">
        <v>23</v>
      </c>
      <c r="E12" s="3">
        <v>8</v>
      </c>
      <c r="F12" s="3"/>
      <c r="G12" s="4"/>
      <c r="H12" s="4"/>
      <c r="I12" s="4">
        <f t="shared" ref="I12:I14" si="4">E12*G12</f>
        <v>0</v>
      </c>
      <c r="J12" s="4">
        <f t="shared" ref="J12:J14" si="5">E12*H12</f>
        <v>0</v>
      </c>
      <c r="K12" s="32"/>
      <c r="L12" s="26"/>
    </row>
    <row r="13" spans="1:13" x14ac:dyDescent="0.25">
      <c r="A13" s="33"/>
      <c r="B13" s="25"/>
      <c r="C13" s="2" t="s">
        <v>18</v>
      </c>
      <c r="D13" s="3" t="s">
        <v>12</v>
      </c>
      <c r="E13" s="3">
        <v>37</v>
      </c>
      <c r="F13" s="3"/>
      <c r="G13" s="4"/>
      <c r="H13" s="4"/>
      <c r="I13" s="4">
        <f t="shared" si="4"/>
        <v>0</v>
      </c>
      <c r="J13" s="4">
        <f t="shared" si="5"/>
        <v>0</v>
      </c>
      <c r="K13" s="32"/>
      <c r="L13" s="26"/>
    </row>
    <row r="14" spans="1:13" x14ac:dyDescent="0.25">
      <c r="A14" s="33"/>
      <c r="B14" s="25"/>
      <c r="C14" s="2" t="s">
        <v>18</v>
      </c>
      <c r="D14" s="3" t="s">
        <v>13</v>
      </c>
      <c r="E14" s="3">
        <v>11</v>
      </c>
      <c r="F14" s="3"/>
      <c r="G14" s="4"/>
      <c r="H14" s="4"/>
      <c r="I14" s="4">
        <f t="shared" si="4"/>
        <v>0</v>
      </c>
      <c r="J14" s="4">
        <f t="shared" si="5"/>
        <v>0</v>
      </c>
      <c r="K14" s="32"/>
      <c r="L14" s="26"/>
    </row>
    <row r="15" spans="1:13" x14ac:dyDescent="0.25">
      <c r="A15" s="33"/>
      <c r="B15" s="25"/>
      <c r="C15" s="2" t="s">
        <v>18</v>
      </c>
      <c r="D15" s="3" t="s">
        <v>14</v>
      </c>
      <c r="E15" s="3">
        <v>4</v>
      </c>
      <c r="F15" s="3">
        <v>7</v>
      </c>
      <c r="G15" s="4"/>
      <c r="H15" s="4"/>
      <c r="I15" s="4">
        <f t="shared" ref="I15:I17" si="6">F15*G15</f>
        <v>0</v>
      </c>
      <c r="J15" s="4">
        <f t="shared" ref="J15:J18" si="7">F15*H15</f>
        <v>0</v>
      </c>
      <c r="K15" s="32"/>
      <c r="L15" s="26"/>
      <c r="M15" s="5"/>
    </row>
    <row r="16" spans="1:13" x14ac:dyDescent="0.25">
      <c r="A16" s="33"/>
      <c r="B16" s="25"/>
      <c r="C16" s="2" t="s">
        <v>18</v>
      </c>
      <c r="D16" s="3" t="s">
        <v>15</v>
      </c>
      <c r="E16" s="3">
        <v>4</v>
      </c>
      <c r="F16" s="3">
        <v>7</v>
      </c>
      <c r="G16" s="4"/>
      <c r="H16" s="4"/>
      <c r="I16" s="4">
        <f t="shared" si="6"/>
        <v>0</v>
      </c>
      <c r="J16" s="4">
        <f t="shared" si="7"/>
        <v>0</v>
      </c>
      <c r="K16" s="32"/>
      <c r="L16" s="26"/>
      <c r="M16" s="5"/>
    </row>
    <row r="17" spans="1:13" x14ac:dyDescent="0.25">
      <c r="A17" s="33"/>
      <c r="B17" s="25"/>
      <c r="C17" s="2" t="s">
        <v>18</v>
      </c>
      <c r="D17" s="3" t="s">
        <v>16</v>
      </c>
      <c r="E17" s="3">
        <v>12</v>
      </c>
      <c r="F17" s="3">
        <v>20</v>
      </c>
      <c r="G17" s="4"/>
      <c r="H17" s="4"/>
      <c r="I17" s="4">
        <f t="shared" si="6"/>
        <v>0</v>
      </c>
      <c r="J17" s="4">
        <f t="shared" si="7"/>
        <v>0</v>
      </c>
      <c r="K17" s="32"/>
      <c r="L17" s="26"/>
      <c r="M17" s="5"/>
    </row>
    <row r="18" spans="1:13" x14ac:dyDescent="0.25">
      <c r="A18" s="33"/>
      <c r="B18" s="25"/>
      <c r="C18" s="2" t="s">
        <v>18</v>
      </c>
      <c r="D18" s="3" t="s">
        <v>17</v>
      </c>
      <c r="E18" s="3">
        <v>30</v>
      </c>
      <c r="F18" s="3">
        <v>55</v>
      </c>
      <c r="G18" s="4"/>
      <c r="H18" s="4"/>
      <c r="I18" s="4">
        <f>F18*G18</f>
        <v>0</v>
      </c>
      <c r="J18" s="4">
        <f t="shared" si="7"/>
        <v>0</v>
      </c>
      <c r="K18" s="32"/>
      <c r="L18" s="26"/>
      <c r="M18" s="5"/>
    </row>
    <row r="19" spans="1:13" x14ac:dyDescent="0.25">
      <c r="A19" s="33"/>
      <c r="B19" s="25"/>
      <c r="C19" s="2" t="s">
        <v>19</v>
      </c>
      <c r="D19" s="3" t="s">
        <v>12</v>
      </c>
      <c r="E19" s="3">
        <v>2</v>
      </c>
      <c r="F19" s="3"/>
      <c r="G19" s="4"/>
      <c r="H19" s="4"/>
      <c r="I19" s="4">
        <f>E19*G19</f>
        <v>0</v>
      </c>
      <c r="J19" s="4">
        <f t="shared" ref="J19:J20" si="8">E19*H19</f>
        <v>0</v>
      </c>
      <c r="K19" s="32"/>
      <c r="L19" s="26"/>
    </row>
    <row r="20" spans="1:13" x14ac:dyDescent="0.25">
      <c r="A20" s="33"/>
      <c r="B20" s="25"/>
      <c r="C20" s="2" t="s">
        <v>19</v>
      </c>
      <c r="D20" s="3" t="s">
        <v>13</v>
      </c>
      <c r="E20" s="3">
        <v>3</v>
      </c>
      <c r="F20" s="3"/>
      <c r="G20" s="4"/>
      <c r="H20" s="4"/>
      <c r="I20" s="4">
        <f>E20*G20</f>
        <v>0</v>
      </c>
      <c r="J20" s="4">
        <f t="shared" si="8"/>
        <v>0</v>
      </c>
      <c r="K20" s="32"/>
      <c r="L20" s="26"/>
    </row>
    <row r="21" spans="1:13" x14ac:dyDescent="0.25">
      <c r="A21" s="33"/>
      <c r="B21" s="25"/>
      <c r="C21" s="2" t="s">
        <v>19</v>
      </c>
      <c r="D21" s="3" t="s">
        <v>14</v>
      </c>
      <c r="E21" s="3">
        <v>2</v>
      </c>
      <c r="F21" s="3">
        <v>3</v>
      </c>
      <c r="G21" s="4"/>
      <c r="H21" s="4"/>
      <c r="I21" s="4">
        <f t="shared" ref="I21:I22" si="9">F21*G21</f>
        <v>0</v>
      </c>
      <c r="J21" s="4">
        <f t="shared" ref="J21:J24" si="10">F21*H21</f>
        <v>0</v>
      </c>
      <c r="K21" s="32"/>
      <c r="L21" s="26"/>
      <c r="M21" s="5"/>
    </row>
    <row r="22" spans="1:13" x14ac:dyDescent="0.25">
      <c r="A22" s="33"/>
      <c r="B22" s="25"/>
      <c r="C22" s="2" t="s">
        <v>19</v>
      </c>
      <c r="D22" s="3" t="s">
        <v>16</v>
      </c>
      <c r="E22" s="3">
        <v>6</v>
      </c>
      <c r="F22" s="3">
        <v>10</v>
      </c>
      <c r="G22" s="4"/>
      <c r="H22" s="4"/>
      <c r="I22" s="4">
        <f t="shared" si="9"/>
        <v>0</v>
      </c>
      <c r="J22" s="4">
        <f t="shared" si="10"/>
        <v>0</v>
      </c>
      <c r="K22" s="32"/>
      <c r="L22" s="26"/>
      <c r="M22" s="5"/>
    </row>
    <row r="23" spans="1:13" x14ac:dyDescent="0.25">
      <c r="A23" s="33"/>
      <c r="B23" s="25"/>
      <c r="C23" s="2" t="s">
        <v>19</v>
      </c>
      <c r="D23" s="3" t="s">
        <v>17</v>
      </c>
      <c r="E23" s="3">
        <v>20</v>
      </c>
      <c r="F23" s="3">
        <v>36</v>
      </c>
      <c r="G23" s="4"/>
      <c r="H23" s="4"/>
      <c r="I23" s="4">
        <f>F23*G23</f>
        <v>0</v>
      </c>
      <c r="J23" s="4">
        <f t="shared" si="10"/>
        <v>0</v>
      </c>
      <c r="K23" s="32"/>
      <c r="L23" s="26"/>
      <c r="M23" s="5"/>
    </row>
    <row r="24" spans="1:13" x14ac:dyDescent="0.25">
      <c r="A24" s="33"/>
      <c r="B24" s="25"/>
      <c r="C24" s="2" t="s">
        <v>20</v>
      </c>
      <c r="D24" s="3" t="s">
        <v>16</v>
      </c>
      <c r="E24" s="3">
        <v>2</v>
      </c>
      <c r="F24" s="3">
        <v>3</v>
      </c>
      <c r="G24" s="4"/>
      <c r="H24" s="4"/>
      <c r="I24" s="4">
        <f>F24*G24</f>
        <v>0</v>
      </c>
      <c r="J24" s="4">
        <f t="shared" si="10"/>
        <v>0</v>
      </c>
      <c r="K24" s="32"/>
      <c r="L24" s="26"/>
      <c r="M24" s="5"/>
    </row>
    <row r="25" spans="1:13" x14ac:dyDescent="0.25">
      <c r="A25" s="33"/>
      <c r="B25" s="30" t="s">
        <v>22</v>
      </c>
      <c r="C25" s="31"/>
      <c r="D25" s="3"/>
      <c r="E25" s="6">
        <f>SUM(E5:E24)</f>
        <v>268</v>
      </c>
      <c r="F25" s="6">
        <f>SUM(F5:F24)</f>
        <v>263</v>
      </c>
      <c r="G25" s="7"/>
      <c r="H25" s="7"/>
      <c r="I25" s="7">
        <f>SUM(I5:I24)</f>
        <v>0</v>
      </c>
      <c r="J25" s="7">
        <f>SUM(J5:J24)</f>
        <v>0</v>
      </c>
      <c r="K25" s="32"/>
      <c r="L25" s="26"/>
    </row>
    <row r="26" spans="1:13" x14ac:dyDescent="0.25">
      <c r="A26" s="33"/>
      <c r="B26" s="24" t="s">
        <v>52</v>
      </c>
      <c r="C26" s="2" t="s">
        <v>19</v>
      </c>
      <c r="D26" s="3" t="s">
        <v>12</v>
      </c>
      <c r="E26" s="3">
        <v>3</v>
      </c>
      <c r="F26" s="3"/>
      <c r="G26" s="4"/>
      <c r="H26" s="4"/>
      <c r="I26" s="4">
        <f>E26*G26</f>
        <v>0</v>
      </c>
      <c r="J26" s="4">
        <f t="shared" ref="J26:J27" si="11">E26*H26</f>
        <v>0</v>
      </c>
      <c r="K26" s="32"/>
      <c r="L26" s="26"/>
    </row>
    <row r="27" spans="1:13" x14ac:dyDescent="0.25">
      <c r="A27" s="33"/>
      <c r="B27" s="25"/>
      <c r="C27" s="2" t="s">
        <v>19</v>
      </c>
      <c r="D27" s="3" t="s">
        <v>13</v>
      </c>
      <c r="E27" s="3">
        <v>6</v>
      </c>
      <c r="F27" s="3"/>
      <c r="G27" s="4"/>
      <c r="H27" s="4"/>
      <c r="I27" s="4">
        <f>E27*G27</f>
        <v>0</v>
      </c>
      <c r="J27" s="4">
        <f t="shared" si="11"/>
        <v>0</v>
      </c>
      <c r="K27" s="32"/>
      <c r="L27" s="26"/>
    </row>
    <row r="28" spans="1:13" x14ac:dyDescent="0.25">
      <c r="A28" s="33"/>
      <c r="B28" s="25"/>
      <c r="C28" s="2" t="s">
        <v>19</v>
      </c>
      <c r="D28" s="3" t="s">
        <v>14</v>
      </c>
      <c r="E28" s="3">
        <v>9</v>
      </c>
      <c r="F28" s="3">
        <v>15</v>
      </c>
      <c r="G28" s="4"/>
      <c r="H28" s="4"/>
      <c r="I28" s="4">
        <f>F28*G28</f>
        <v>0</v>
      </c>
      <c r="J28" s="4">
        <f t="shared" ref="J28:J30" si="12">F28*H28</f>
        <v>0</v>
      </c>
      <c r="K28" s="32"/>
      <c r="L28" s="26"/>
      <c r="M28" s="5"/>
    </row>
    <row r="29" spans="1:13" x14ac:dyDescent="0.25">
      <c r="A29" s="33"/>
      <c r="B29" s="25"/>
      <c r="C29" s="2" t="s">
        <v>19</v>
      </c>
      <c r="D29" s="3" t="s">
        <v>16</v>
      </c>
      <c r="E29" s="3">
        <v>10</v>
      </c>
      <c r="F29" s="3">
        <v>17</v>
      </c>
      <c r="G29" s="4"/>
      <c r="H29" s="4"/>
      <c r="I29" s="4">
        <f>F29*G29</f>
        <v>0</v>
      </c>
      <c r="J29" s="4">
        <f t="shared" si="12"/>
        <v>0</v>
      </c>
      <c r="K29" s="32"/>
      <c r="L29" s="26"/>
      <c r="M29" s="5"/>
    </row>
    <row r="30" spans="1:13" x14ac:dyDescent="0.25">
      <c r="A30" s="33"/>
      <c r="B30" s="25"/>
      <c r="C30" s="2" t="s">
        <v>19</v>
      </c>
      <c r="D30" s="3" t="s">
        <v>17</v>
      </c>
      <c r="E30" s="3">
        <v>22</v>
      </c>
      <c r="F30" s="3">
        <v>40</v>
      </c>
      <c r="G30" s="4"/>
      <c r="H30" s="4"/>
      <c r="I30" s="4">
        <f>F30*G30</f>
        <v>0</v>
      </c>
      <c r="J30" s="4">
        <f t="shared" si="12"/>
        <v>0</v>
      </c>
      <c r="K30" s="32"/>
      <c r="L30" s="26"/>
      <c r="M30" s="5"/>
    </row>
    <row r="31" spans="1:13" x14ac:dyDescent="0.25">
      <c r="A31" s="33"/>
      <c r="B31" s="25"/>
      <c r="C31" s="2" t="s">
        <v>11</v>
      </c>
      <c r="D31" s="3" t="s">
        <v>12</v>
      </c>
      <c r="E31" s="3">
        <v>8</v>
      </c>
      <c r="F31" s="3"/>
      <c r="G31" s="4"/>
      <c r="H31" s="4"/>
      <c r="I31" s="4">
        <f t="shared" ref="I31:I32" si="13">E31*G31</f>
        <v>0</v>
      </c>
      <c r="J31" s="4">
        <f t="shared" ref="J31:J32" si="14">E31*H31</f>
        <v>0</v>
      </c>
      <c r="K31" s="32"/>
      <c r="L31" s="26"/>
    </row>
    <row r="32" spans="1:13" x14ac:dyDescent="0.25">
      <c r="A32" s="33"/>
      <c r="B32" s="25"/>
      <c r="C32" s="2" t="s">
        <v>11</v>
      </c>
      <c r="D32" s="3" t="s">
        <v>13</v>
      </c>
      <c r="E32" s="3">
        <v>5</v>
      </c>
      <c r="F32" s="3"/>
      <c r="G32" s="4"/>
      <c r="H32" s="4"/>
      <c r="I32" s="4">
        <f t="shared" si="13"/>
        <v>0</v>
      </c>
      <c r="J32" s="4">
        <f t="shared" si="14"/>
        <v>0</v>
      </c>
      <c r="K32" s="32"/>
      <c r="L32" s="26"/>
    </row>
    <row r="33" spans="1:13" x14ac:dyDescent="0.25">
      <c r="A33" s="33"/>
      <c r="B33" s="25"/>
      <c r="C33" s="2" t="s">
        <v>11</v>
      </c>
      <c r="D33" s="3" t="s">
        <v>14</v>
      </c>
      <c r="E33" s="3">
        <v>3</v>
      </c>
      <c r="F33" s="3">
        <v>5</v>
      </c>
      <c r="G33" s="4"/>
      <c r="H33" s="4"/>
      <c r="I33" s="4">
        <f t="shared" ref="I33:I34" si="15">F33*G33</f>
        <v>0</v>
      </c>
      <c r="J33" s="4">
        <f t="shared" ref="J33:J35" si="16">F33*H33</f>
        <v>0</v>
      </c>
      <c r="K33" s="32"/>
      <c r="L33" s="26"/>
      <c r="M33" s="5"/>
    </row>
    <row r="34" spans="1:13" x14ac:dyDescent="0.25">
      <c r="A34" s="33"/>
      <c r="B34" s="25"/>
      <c r="C34" s="2" t="s">
        <v>11</v>
      </c>
      <c r="D34" s="3" t="s">
        <v>16</v>
      </c>
      <c r="E34" s="3">
        <v>2</v>
      </c>
      <c r="F34" s="3">
        <v>3</v>
      </c>
      <c r="G34" s="4"/>
      <c r="H34" s="4"/>
      <c r="I34" s="4">
        <f t="shared" si="15"/>
        <v>0</v>
      </c>
      <c r="J34" s="4">
        <f t="shared" si="16"/>
        <v>0</v>
      </c>
      <c r="K34" s="32"/>
      <c r="L34" s="26"/>
      <c r="M34" s="5"/>
    </row>
    <row r="35" spans="1:13" x14ac:dyDescent="0.25">
      <c r="A35" s="33"/>
      <c r="B35" s="25"/>
      <c r="C35" s="2" t="s">
        <v>11</v>
      </c>
      <c r="D35" s="3" t="s">
        <v>17</v>
      </c>
      <c r="E35" s="3">
        <v>4</v>
      </c>
      <c r="F35" s="3">
        <v>7</v>
      </c>
      <c r="G35" s="4"/>
      <c r="H35" s="4"/>
      <c r="I35" s="4">
        <f>F35*G35</f>
        <v>0</v>
      </c>
      <c r="J35" s="4">
        <f t="shared" si="16"/>
        <v>0</v>
      </c>
      <c r="K35" s="32"/>
      <c r="L35" s="26"/>
      <c r="M35" s="5"/>
    </row>
    <row r="36" spans="1:13" x14ac:dyDescent="0.25">
      <c r="A36" s="33"/>
      <c r="B36" s="25"/>
      <c r="C36" s="2" t="s">
        <v>18</v>
      </c>
      <c r="D36" s="3" t="s">
        <v>12</v>
      </c>
      <c r="E36" s="3">
        <v>1</v>
      </c>
      <c r="F36" s="3"/>
      <c r="G36" s="4"/>
      <c r="H36" s="4"/>
      <c r="I36" s="4">
        <f>E36*G36</f>
        <v>0</v>
      </c>
      <c r="J36" s="4">
        <f>E36*H36</f>
        <v>0</v>
      </c>
      <c r="K36" s="32"/>
      <c r="L36" s="26"/>
    </row>
    <row r="37" spans="1:13" x14ac:dyDescent="0.25">
      <c r="A37" s="33"/>
      <c r="B37" s="25"/>
      <c r="C37" s="2" t="s">
        <v>18</v>
      </c>
      <c r="D37" s="3" t="s">
        <v>16</v>
      </c>
      <c r="E37" s="3">
        <v>2</v>
      </c>
      <c r="F37" s="3">
        <v>3</v>
      </c>
      <c r="G37" s="4"/>
      <c r="H37" s="4"/>
      <c r="I37" s="4">
        <f t="shared" ref="I37:I38" si="17">F37*G37</f>
        <v>0</v>
      </c>
      <c r="J37" s="4">
        <f t="shared" ref="J37:J38" si="18">F37*H37</f>
        <v>0</v>
      </c>
      <c r="K37" s="32"/>
      <c r="L37" s="26"/>
      <c r="M37" s="5"/>
    </row>
    <row r="38" spans="1:13" x14ac:dyDescent="0.25">
      <c r="A38" s="33"/>
      <c r="B38" s="25"/>
      <c r="C38" s="2" t="s">
        <v>20</v>
      </c>
      <c r="D38" s="3" t="s">
        <v>16</v>
      </c>
      <c r="E38" s="3">
        <v>1</v>
      </c>
      <c r="F38" s="3">
        <v>2</v>
      </c>
      <c r="G38" s="4"/>
      <c r="H38" s="4"/>
      <c r="I38" s="4">
        <f t="shared" si="17"/>
        <v>0</v>
      </c>
      <c r="J38" s="4">
        <f t="shared" si="18"/>
        <v>0</v>
      </c>
      <c r="K38" s="32"/>
      <c r="L38" s="26"/>
      <c r="M38" s="5"/>
    </row>
    <row r="39" spans="1:13" x14ac:dyDescent="0.25">
      <c r="A39" s="33"/>
      <c r="B39" s="30" t="s">
        <v>22</v>
      </c>
      <c r="C39" s="31"/>
      <c r="D39" s="3"/>
      <c r="E39" s="6">
        <f>SUM(E26:E38)</f>
        <v>76</v>
      </c>
      <c r="F39" s="6">
        <f>SUM(F26:F38)</f>
        <v>92</v>
      </c>
      <c r="G39" s="7"/>
      <c r="H39" s="4"/>
      <c r="I39" s="7">
        <f>SUM(I26:I38)</f>
        <v>0</v>
      </c>
      <c r="J39" s="7">
        <f>SUM(J26:J38)</f>
        <v>0</v>
      </c>
      <c r="K39" s="32"/>
      <c r="L39" s="26"/>
    </row>
    <row r="40" spans="1:13" x14ac:dyDescent="0.25">
      <c r="A40" s="33"/>
      <c r="B40" s="24" t="s">
        <v>53</v>
      </c>
      <c r="C40" s="2" t="s">
        <v>19</v>
      </c>
      <c r="D40" s="3" t="s">
        <v>12</v>
      </c>
      <c r="E40" s="3">
        <v>1</v>
      </c>
      <c r="F40" s="3"/>
      <c r="G40" s="4"/>
      <c r="H40" s="4"/>
      <c r="I40" s="4">
        <f t="shared" ref="I40:I41" si="19">E40*G40</f>
        <v>0</v>
      </c>
      <c r="J40" s="4">
        <f t="shared" ref="J40:J41" si="20">E40*H40</f>
        <v>0</v>
      </c>
      <c r="K40" s="32"/>
      <c r="L40" s="26"/>
    </row>
    <row r="41" spans="1:13" x14ac:dyDescent="0.25">
      <c r="A41" s="33"/>
      <c r="B41" s="25"/>
      <c r="C41" s="2" t="s">
        <v>19</v>
      </c>
      <c r="D41" s="3" t="s">
        <v>13</v>
      </c>
      <c r="E41" s="3">
        <v>3</v>
      </c>
      <c r="F41" s="3"/>
      <c r="G41" s="4"/>
      <c r="H41" s="4"/>
      <c r="I41" s="4">
        <f t="shared" si="19"/>
        <v>0</v>
      </c>
      <c r="J41" s="4">
        <f t="shared" si="20"/>
        <v>0</v>
      </c>
      <c r="K41" s="32"/>
      <c r="L41" s="26"/>
    </row>
    <row r="42" spans="1:13" x14ac:dyDescent="0.25">
      <c r="A42" s="33"/>
      <c r="B42" s="25"/>
      <c r="C42" s="2" t="s">
        <v>19</v>
      </c>
      <c r="D42" s="3" t="s">
        <v>14</v>
      </c>
      <c r="E42" s="3">
        <v>5</v>
      </c>
      <c r="F42" s="3">
        <v>8</v>
      </c>
      <c r="G42" s="4"/>
      <c r="H42" s="4"/>
      <c r="I42" s="4">
        <f t="shared" ref="I42:I43" si="21">F42*G42</f>
        <v>0</v>
      </c>
      <c r="J42" s="4">
        <f t="shared" ref="J42:J44" si="22">F42*H42</f>
        <v>0</v>
      </c>
      <c r="K42" s="32"/>
      <c r="L42" s="26"/>
      <c r="M42" s="5"/>
    </row>
    <row r="43" spans="1:13" x14ac:dyDescent="0.25">
      <c r="A43" s="33"/>
      <c r="B43" s="25"/>
      <c r="C43" s="2" t="s">
        <v>19</v>
      </c>
      <c r="D43" s="3" t="s">
        <v>16</v>
      </c>
      <c r="E43" s="3">
        <v>10</v>
      </c>
      <c r="F43" s="3">
        <v>17</v>
      </c>
      <c r="G43" s="4"/>
      <c r="H43" s="4"/>
      <c r="I43" s="4">
        <f t="shared" si="21"/>
        <v>0</v>
      </c>
      <c r="J43" s="4">
        <f t="shared" si="22"/>
        <v>0</v>
      </c>
      <c r="K43" s="32"/>
      <c r="L43" s="26"/>
      <c r="M43" s="5"/>
    </row>
    <row r="44" spans="1:13" x14ac:dyDescent="0.25">
      <c r="A44" s="33"/>
      <c r="B44" s="25"/>
      <c r="C44" s="2" t="s">
        <v>19</v>
      </c>
      <c r="D44" s="3" t="s">
        <v>17</v>
      </c>
      <c r="E44" s="3">
        <v>40</v>
      </c>
      <c r="F44" s="3">
        <v>73</v>
      </c>
      <c r="G44" s="4"/>
      <c r="H44" s="4"/>
      <c r="I44" s="4">
        <f>F44*G44</f>
        <v>0</v>
      </c>
      <c r="J44" s="4">
        <f t="shared" si="22"/>
        <v>0</v>
      </c>
      <c r="K44" s="32"/>
      <c r="L44" s="26"/>
      <c r="M44" s="5"/>
    </row>
    <row r="45" spans="1:13" x14ac:dyDescent="0.25">
      <c r="A45" s="33"/>
      <c r="B45" s="25"/>
      <c r="C45" s="2" t="s">
        <v>11</v>
      </c>
      <c r="D45" s="3" t="s">
        <v>12</v>
      </c>
      <c r="E45" s="3">
        <v>65</v>
      </c>
      <c r="F45" s="3"/>
      <c r="G45" s="4"/>
      <c r="H45" s="4"/>
      <c r="I45" s="4">
        <f t="shared" ref="I45:I46" si="23">E45*G45</f>
        <v>0</v>
      </c>
      <c r="J45" s="4">
        <f t="shared" ref="J45:J46" si="24">E45*H45</f>
        <v>0</v>
      </c>
      <c r="K45" s="32"/>
      <c r="L45" s="26"/>
    </row>
    <row r="46" spans="1:13" x14ac:dyDescent="0.25">
      <c r="A46" s="33"/>
      <c r="B46" s="25"/>
      <c r="C46" s="2" t="s">
        <v>11</v>
      </c>
      <c r="D46" s="3" t="s">
        <v>13</v>
      </c>
      <c r="E46" s="3">
        <v>100</v>
      </c>
      <c r="F46" s="3"/>
      <c r="G46" s="4"/>
      <c r="H46" s="4"/>
      <c r="I46" s="4">
        <f t="shared" si="23"/>
        <v>0</v>
      </c>
      <c r="J46" s="4">
        <f t="shared" si="24"/>
        <v>0</v>
      </c>
      <c r="K46" s="32"/>
      <c r="L46" s="26"/>
    </row>
    <row r="47" spans="1:13" x14ac:dyDescent="0.25">
      <c r="A47" s="33"/>
      <c r="B47" s="25"/>
      <c r="C47" s="2" t="s">
        <v>11</v>
      </c>
      <c r="D47" s="3" t="s">
        <v>14</v>
      </c>
      <c r="E47" s="3">
        <v>128</v>
      </c>
      <c r="F47" s="3">
        <v>213</v>
      </c>
      <c r="G47" s="4"/>
      <c r="H47" s="4"/>
      <c r="I47" s="4">
        <f t="shared" ref="I47:I49" si="25">F47*G47</f>
        <v>0</v>
      </c>
      <c r="J47" s="4">
        <f t="shared" ref="J47:J50" si="26">F47*H47</f>
        <v>0</v>
      </c>
      <c r="K47" s="32"/>
      <c r="L47" s="26"/>
      <c r="M47" s="5"/>
    </row>
    <row r="48" spans="1:13" x14ac:dyDescent="0.25">
      <c r="A48" s="33"/>
      <c r="B48" s="25"/>
      <c r="C48" s="2" t="s">
        <v>11</v>
      </c>
      <c r="D48" s="3" t="s">
        <v>15</v>
      </c>
      <c r="E48" s="3">
        <v>6</v>
      </c>
      <c r="F48" s="3">
        <v>10</v>
      </c>
      <c r="G48" s="4"/>
      <c r="H48" s="4"/>
      <c r="I48" s="4">
        <f t="shared" si="25"/>
        <v>0</v>
      </c>
      <c r="J48" s="4">
        <f t="shared" si="26"/>
        <v>0</v>
      </c>
      <c r="K48" s="32"/>
      <c r="L48" s="26"/>
      <c r="M48" s="5"/>
    </row>
    <row r="49" spans="1:13" x14ac:dyDescent="0.25">
      <c r="A49" s="33"/>
      <c r="B49" s="25"/>
      <c r="C49" s="2" t="s">
        <v>11</v>
      </c>
      <c r="D49" s="3" t="s">
        <v>16</v>
      </c>
      <c r="E49" s="3">
        <v>200</v>
      </c>
      <c r="F49" s="3">
        <v>333</v>
      </c>
      <c r="G49" s="4"/>
      <c r="H49" s="4"/>
      <c r="I49" s="4">
        <f t="shared" si="25"/>
        <v>0</v>
      </c>
      <c r="J49" s="4">
        <f t="shared" si="26"/>
        <v>0</v>
      </c>
      <c r="K49" s="32"/>
      <c r="L49" s="26"/>
      <c r="M49" s="5"/>
    </row>
    <row r="50" spans="1:13" x14ac:dyDescent="0.25">
      <c r="A50" s="33"/>
      <c r="B50" s="25"/>
      <c r="C50" s="2" t="s">
        <v>11</v>
      </c>
      <c r="D50" s="3" t="s">
        <v>17</v>
      </c>
      <c r="E50" s="3">
        <v>49</v>
      </c>
      <c r="F50" s="3">
        <v>89</v>
      </c>
      <c r="G50" s="4"/>
      <c r="H50" s="4"/>
      <c r="I50" s="4">
        <f>F50*G50</f>
        <v>0</v>
      </c>
      <c r="J50" s="4">
        <f t="shared" si="26"/>
        <v>0</v>
      </c>
      <c r="K50" s="32"/>
      <c r="L50" s="26"/>
      <c r="M50" s="5"/>
    </row>
    <row r="51" spans="1:13" x14ac:dyDescent="0.25">
      <c r="A51" s="33"/>
      <c r="B51" s="25"/>
      <c r="C51" s="2" t="s">
        <v>18</v>
      </c>
      <c r="D51" s="3" t="s">
        <v>13</v>
      </c>
      <c r="E51" s="3">
        <v>7</v>
      </c>
      <c r="F51" s="3"/>
      <c r="G51" s="4"/>
      <c r="H51" s="4"/>
      <c r="I51" s="4">
        <f>E51*G51</f>
        <v>0</v>
      </c>
      <c r="J51" s="4">
        <f>E51*H51</f>
        <v>0</v>
      </c>
      <c r="K51" s="32"/>
      <c r="L51" s="26"/>
    </row>
    <row r="52" spans="1:13" x14ac:dyDescent="0.25">
      <c r="A52" s="33"/>
      <c r="B52" s="25"/>
      <c r="C52" s="2" t="s">
        <v>18</v>
      </c>
      <c r="D52" s="3" t="s">
        <v>14</v>
      </c>
      <c r="E52" s="3">
        <v>3</v>
      </c>
      <c r="F52" s="3">
        <v>5</v>
      </c>
      <c r="G52" s="4"/>
      <c r="H52" s="4"/>
      <c r="I52" s="4">
        <f t="shared" ref="I52:I53" si="27">F52*G52</f>
        <v>0</v>
      </c>
      <c r="J52" s="4">
        <f t="shared" ref="J52:J54" si="28">F52*H52</f>
        <v>0</v>
      </c>
      <c r="K52" s="32"/>
      <c r="L52" s="26"/>
      <c r="M52" s="5"/>
    </row>
    <row r="53" spans="1:13" x14ac:dyDescent="0.25">
      <c r="A53" s="33"/>
      <c r="B53" s="25"/>
      <c r="C53" s="2" t="s">
        <v>18</v>
      </c>
      <c r="D53" s="3" t="s">
        <v>16</v>
      </c>
      <c r="E53" s="3">
        <v>2</v>
      </c>
      <c r="F53" s="3">
        <v>3</v>
      </c>
      <c r="G53" s="4"/>
      <c r="H53" s="4"/>
      <c r="I53" s="4">
        <f t="shared" si="27"/>
        <v>0</v>
      </c>
      <c r="J53" s="4">
        <f t="shared" si="28"/>
        <v>0</v>
      </c>
      <c r="K53" s="32"/>
      <c r="L53" s="26"/>
      <c r="M53" s="5"/>
    </row>
    <row r="54" spans="1:13" x14ac:dyDescent="0.25">
      <c r="A54" s="33"/>
      <c r="B54" s="25"/>
      <c r="C54" s="2" t="s">
        <v>18</v>
      </c>
      <c r="D54" s="3" t="s">
        <v>17</v>
      </c>
      <c r="E54" s="3">
        <v>10</v>
      </c>
      <c r="F54" s="3">
        <v>18</v>
      </c>
      <c r="G54" s="4"/>
      <c r="H54" s="4"/>
      <c r="I54" s="4">
        <f>F54*G54</f>
        <v>0</v>
      </c>
      <c r="J54" s="4">
        <f t="shared" si="28"/>
        <v>0</v>
      </c>
      <c r="K54" s="32"/>
      <c r="L54" s="26"/>
      <c r="M54" s="5"/>
    </row>
    <row r="55" spans="1:13" x14ac:dyDescent="0.25">
      <c r="A55" s="33"/>
      <c r="B55" s="25"/>
      <c r="C55" s="2" t="s">
        <v>21</v>
      </c>
      <c r="D55" s="3" t="s">
        <v>23</v>
      </c>
      <c r="E55" s="3">
        <v>23</v>
      </c>
      <c r="F55" s="3"/>
      <c r="G55" s="4"/>
      <c r="H55" s="4"/>
      <c r="I55" s="4">
        <f t="shared" ref="I55:I57" si="29">E55*G55</f>
        <v>0</v>
      </c>
      <c r="J55" s="4">
        <f t="shared" ref="J55:J57" si="30">E55*H55</f>
        <v>0</v>
      </c>
      <c r="K55" s="32"/>
      <c r="L55" s="26"/>
    </row>
    <row r="56" spans="1:13" x14ac:dyDescent="0.25">
      <c r="A56" s="33"/>
      <c r="B56" s="25"/>
      <c r="C56" s="2" t="s">
        <v>21</v>
      </c>
      <c r="D56" s="3" t="s">
        <v>12</v>
      </c>
      <c r="E56" s="3">
        <v>27</v>
      </c>
      <c r="F56" s="3"/>
      <c r="G56" s="4"/>
      <c r="H56" s="4"/>
      <c r="I56" s="4">
        <f t="shared" si="29"/>
        <v>0</v>
      </c>
      <c r="J56" s="4">
        <f t="shared" si="30"/>
        <v>0</v>
      </c>
      <c r="K56" s="32"/>
      <c r="L56" s="26"/>
    </row>
    <row r="57" spans="1:13" x14ac:dyDescent="0.25">
      <c r="A57" s="33"/>
      <c r="B57" s="25"/>
      <c r="C57" s="2" t="s">
        <v>21</v>
      </c>
      <c r="D57" s="3" t="s">
        <v>13</v>
      </c>
      <c r="E57" s="3">
        <v>1</v>
      </c>
      <c r="F57" s="3"/>
      <c r="G57" s="4"/>
      <c r="H57" s="4"/>
      <c r="I57" s="4">
        <f t="shared" si="29"/>
        <v>0</v>
      </c>
      <c r="J57" s="4">
        <f t="shared" si="30"/>
        <v>0</v>
      </c>
      <c r="K57" s="32"/>
      <c r="L57" s="26"/>
    </row>
    <row r="58" spans="1:13" x14ac:dyDescent="0.25">
      <c r="A58" s="33"/>
      <c r="B58" s="25"/>
      <c r="C58" s="2" t="s">
        <v>21</v>
      </c>
      <c r="D58" s="3" t="s">
        <v>16</v>
      </c>
      <c r="E58" s="3">
        <v>73</v>
      </c>
      <c r="F58" s="3">
        <v>122</v>
      </c>
      <c r="G58" s="4"/>
      <c r="H58" s="4"/>
      <c r="I58" s="4">
        <f t="shared" ref="I58:I60" si="31">F58*G58</f>
        <v>0</v>
      </c>
      <c r="J58" s="4">
        <f t="shared" ref="J58:J60" si="32">F58*H58</f>
        <v>0</v>
      </c>
      <c r="K58" s="32"/>
      <c r="L58" s="26"/>
      <c r="M58" s="5"/>
    </row>
    <row r="59" spans="1:13" x14ac:dyDescent="0.25">
      <c r="A59" s="33"/>
      <c r="B59" s="25"/>
      <c r="C59" s="2" t="s">
        <v>26</v>
      </c>
      <c r="D59" s="3" t="s">
        <v>16</v>
      </c>
      <c r="E59" s="3">
        <v>5</v>
      </c>
      <c r="F59" s="3">
        <v>8</v>
      </c>
      <c r="G59" s="4"/>
      <c r="H59" s="4"/>
      <c r="I59" s="4">
        <f t="shared" si="31"/>
        <v>0</v>
      </c>
      <c r="J59" s="4">
        <f t="shared" si="32"/>
        <v>0</v>
      </c>
      <c r="K59" s="32"/>
      <c r="L59" s="26"/>
      <c r="M59" s="5"/>
    </row>
    <row r="60" spans="1:13" x14ac:dyDescent="0.25">
      <c r="A60" s="33"/>
      <c r="B60" s="25"/>
      <c r="C60" s="2" t="s">
        <v>25</v>
      </c>
      <c r="D60" s="3" t="s">
        <v>16</v>
      </c>
      <c r="E60" s="3">
        <v>14</v>
      </c>
      <c r="F60" s="3">
        <v>23</v>
      </c>
      <c r="G60" s="4"/>
      <c r="H60" s="4"/>
      <c r="I60" s="4">
        <f t="shared" si="31"/>
        <v>0</v>
      </c>
      <c r="J60" s="4">
        <f t="shared" si="32"/>
        <v>0</v>
      </c>
      <c r="K60" s="32"/>
      <c r="L60" s="26"/>
      <c r="M60" s="5"/>
    </row>
    <row r="61" spans="1:13" x14ac:dyDescent="0.25">
      <c r="A61" s="33"/>
      <c r="B61" s="30" t="s">
        <v>22</v>
      </c>
      <c r="C61" s="31"/>
      <c r="D61" s="3"/>
      <c r="E61" s="6">
        <f>SUM(E40:E60)</f>
        <v>772</v>
      </c>
      <c r="F61" s="6">
        <f t="shared" ref="F61" si="33">SUM(F40:F60)</f>
        <v>922</v>
      </c>
      <c r="G61" s="7"/>
      <c r="H61" s="4"/>
      <c r="I61" s="7">
        <f>SUM(I40:I60)</f>
        <v>0</v>
      </c>
      <c r="J61" s="7">
        <f>SUM(J40:J60)</f>
        <v>0</v>
      </c>
      <c r="K61" s="32"/>
      <c r="L61" s="26"/>
    </row>
    <row r="62" spans="1:13" x14ac:dyDescent="0.25">
      <c r="A62" s="33"/>
      <c r="B62" s="24" t="s">
        <v>54</v>
      </c>
      <c r="C62" s="2" t="s">
        <v>11</v>
      </c>
      <c r="D62" s="3" t="s">
        <v>12</v>
      </c>
      <c r="E62" s="3">
        <v>5</v>
      </c>
      <c r="F62" s="3"/>
      <c r="G62" s="4"/>
      <c r="H62" s="4"/>
      <c r="I62" s="4">
        <f t="shared" ref="I62:I63" si="34">E62*G62</f>
        <v>0</v>
      </c>
      <c r="J62" s="4">
        <f t="shared" ref="J62:J63" si="35">E62*H62</f>
        <v>0</v>
      </c>
      <c r="K62" s="32"/>
      <c r="L62" s="26"/>
    </row>
    <row r="63" spans="1:13" x14ac:dyDescent="0.25">
      <c r="A63" s="33"/>
      <c r="B63" s="25"/>
      <c r="C63" s="2" t="s">
        <v>11</v>
      </c>
      <c r="D63" s="3" t="s">
        <v>13</v>
      </c>
      <c r="E63" s="3">
        <v>58</v>
      </c>
      <c r="F63" s="3"/>
      <c r="G63" s="4"/>
      <c r="H63" s="4"/>
      <c r="I63" s="4">
        <f t="shared" si="34"/>
        <v>0</v>
      </c>
      <c r="J63" s="4">
        <f t="shared" si="35"/>
        <v>0</v>
      </c>
      <c r="K63" s="32"/>
      <c r="L63" s="26"/>
    </row>
    <row r="64" spans="1:13" x14ac:dyDescent="0.25">
      <c r="A64" s="33"/>
      <c r="B64" s="25"/>
      <c r="C64" s="2" t="s">
        <v>11</v>
      </c>
      <c r="D64" s="3" t="s">
        <v>14</v>
      </c>
      <c r="E64" s="3">
        <v>112</v>
      </c>
      <c r="F64" s="3">
        <v>187</v>
      </c>
      <c r="G64" s="4"/>
      <c r="H64" s="4"/>
      <c r="I64" s="4">
        <f t="shared" ref="I64:I66" si="36">F64*G64</f>
        <v>0</v>
      </c>
      <c r="J64" s="4">
        <f t="shared" ref="J64:J67" si="37">F64*H64</f>
        <v>0</v>
      </c>
      <c r="K64" s="32"/>
      <c r="L64" s="26"/>
      <c r="M64" s="5"/>
    </row>
    <row r="65" spans="1:13" x14ac:dyDescent="0.25">
      <c r="A65" s="33"/>
      <c r="B65" s="25"/>
      <c r="C65" s="2" t="s">
        <v>11</v>
      </c>
      <c r="D65" s="3" t="s">
        <v>15</v>
      </c>
      <c r="E65" s="3">
        <v>5</v>
      </c>
      <c r="F65" s="3">
        <v>8</v>
      </c>
      <c r="G65" s="4"/>
      <c r="H65" s="4"/>
      <c r="I65" s="4">
        <f t="shared" si="36"/>
        <v>0</v>
      </c>
      <c r="J65" s="4">
        <f t="shared" si="37"/>
        <v>0</v>
      </c>
      <c r="K65" s="32"/>
      <c r="L65" s="26"/>
      <c r="M65" s="5"/>
    </row>
    <row r="66" spans="1:13" x14ac:dyDescent="0.25">
      <c r="A66" s="33"/>
      <c r="B66" s="25"/>
      <c r="C66" s="2" t="s">
        <v>11</v>
      </c>
      <c r="D66" s="3" t="s">
        <v>16</v>
      </c>
      <c r="E66" s="3">
        <v>45</v>
      </c>
      <c r="F66" s="3">
        <v>75</v>
      </c>
      <c r="G66" s="4"/>
      <c r="H66" s="4"/>
      <c r="I66" s="4">
        <f t="shared" si="36"/>
        <v>0</v>
      </c>
      <c r="J66" s="4">
        <f t="shared" si="37"/>
        <v>0</v>
      </c>
      <c r="K66" s="32"/>
      <c r="L66" s="26"/>
      <c r="M66" s="5"/>
    </row>
    <row r="67" spans="1:13" x14ac:dyDescent="0.25">
      <c r="A67" s="33"/>
      <c r="B67" s="25"/>
      <c r="C67" s="2" t="s">
        <v>11</v>
      </c>
      <c r="D67" s="3" t="s">
        <v>17</v>
      </c>
      <c r="E67" s="3">
        <v>100</v>
      </c>
      <c r="F67" s="3">
        <v>182</v>
      </c>
      <c r="G67" s="4"/>
      <c r="H67" s="4"/>
      <c r="I67" s="4">
        <f>F67*G67</f>
        <v>0</v>
      </c>
      <c r="J67" s="4">
        <f t="shared" si="37"/>
        <v>0</v>
      </c>
      <c r="K67" s="32"/>
      <c r="L67" s="26"/>
      <c r="M67" s="5"/>
    </row>
    <row r="68" spans="1:13" x14ac:dyDescent="0.25">
      <c r="A68" s="33"/>
      <c r="B68" s="25"/>
      <c r="C68" s="2" t="s">
        <v>18</v>
      </c>
      <c r="D68" s="3" t="s">
        <v>13</v>
      </c>
      <c r="E68" s="3">
        <v>16</v>
      </c>
      <c r="F68" s="3"/>
      <c r="G68" s="4"/>
      <c r="H68" s="4"/>
      <c r="I68" s="4">
        <f t="shared" ref="I68" si="38">E68*G68</f>
        <v>0</v>
      </c>
      <c r="J68" s="4">
        <f>E68*H68</f>
        <v>0</v>
      </c>
      <c r="K68" s="32"/>
      <c r="L68" s="26"/>
    </row>
    <row r="69" spans="1:13" x14ac:dyDescent="0.25">
      <c r="A69" s="33"/>
      <c r="B69" s="25"/>
      <c r="C69" s="2" t="s">
        <v>18</v>
      </c>
      <c r="D69" s="3" t="s">
        <v>14</v>
      </c>
      <c r="E69" s="3">
        <v>20</v>
      </c>
      <c r="F69" s="3">
        <v>33</v>
      </c>
      <c r="G69" s="4"/>
      <c r="H69" s="4"/>
      <c r="I69" s="4">
        <f t="shared" ref="I69:I70" si="39">F69*G69</f>
        <v>0</v>
      </c>
      <c r="J69" s="4">
        <f t="shared" ref="J69:J71" si="40">F69*H69</f>
        <v>0</v>
      </c>
      <c r="K69" s="32"/>
      <c r="L69" s="26"/>
      <c r="M69" s="5"/>
    </row>
    <row r="70" spans="1:13" x14ac:dyDescent="0.25">
      <c r="A70" s="33"/>
      <c r="B70" s="25"/>
      <c r="C70" s="2" t="s">
        <v>18</v>
      </c>
      <c r="D70" s="3" t="s">
        <v>16</v>
      </c>
      <c r="E70" s="3">
        <v>10</v>
      </c>
      <c r="F70" s="3">
        <v>17</v>
      </c>
      <c r="G70" s="4"/>
      <c r="H70" s="4"/>
      <c r="I70" s="4">
        <f t="shared" si="39"/>
        <v>0</v>
      </c>
      <c r="J70" s="4">
        <f t="shared" si="40"/>
        <v>0</v>
      </c>
      <c r="K70" s="32"/>
      <c r="L70" s="26"/>
      <c r="M70" s="5"/>
    </row>
    <row r="71" spans="1:13" x14ac:dyDescent="0.25">
      <c r="A71" s="33"/>
      <c r="B71" s="25"/>
      <c r="C71" s="2" t="s">
        <v>18</v>
      </c>
      <c r="D71" s="3" t="s">
        <v>17</v>
      </c>
      <c r="E71" s="3">
        <v>23</v>
      </c>
      <c r="F71" s="3">
        <v>42</v>
      </c>
      <c r="G71" s="4"/>
      <c r="H71" s="4"/>
      <c r="I71" s="4">
        <f>F71*G71</f>
        <v>0</v>
      </c>
      <c r="J71" s="4">
        <f t="shared" si="40"/>
        <v>0</v>
      </c>
      <c r="K71" s="32"/>
      <c r="L71" s="26"/>
      <c r="M71" s="5"/>
    </row>
    <row r="72" spans="1:13" x14ac:dyDescent="0.25">
      <c r="A72" s="33"/>
      <c r="B72" s="25"/>
      <c r="C72" s="2" t="s">
        <v>19</v>
      </c>
      <c r="D72" s="3" t="s">
        <v>13</v>
      </c>
      <c r="E72" s="3">
        <v>33</v>
      </c>
      <c r="F72" s="3"/>
      <c r="G72" s="4"/>
      <c r="H72" s="4"/>
      <c r="I72" s="4">
        <f t="shared" ref="I72" si="41">E72*G72</f>
        <v>0</v>
      </c>
      <c r="J72" s="4">
        <f>E72*H72</f>
        <v>0</v>
      </c>
      <c r="K72" s="32"/>
      <c r="L72" s="26"/>
    </row>
    <row r="73" spans="1:13" x14ac:dyDescent="0.25">
      <c r="A73" s="33"/>
      <c r="B73" s="25"/>
      <c r="C73" s="2" t="s">
        <v>19</v>
      </c>
      <c r="D73" s="3" t="s">
        <v>14</v>
      </c>
      <c r="E73" s="3">
        <v>71</v>
      </c>
      <c r="F73" s="3">
        <v>118</v>
      </c>
      <c r="G73" s="4"/>
      <c r="H73" s="4"/>
      <c r="I73" s="4">
        <f t="shared" ref="I73:I75" si="42">F73*G73</f>
        <v>0</v>
      </c>
      <c r="J73" s="4">
        <f t="shared" ref="J73:J76" si="43">F73*H73</f>
        <v>0</v>
      </c>
      <c r="K73" s="32"/>
      <c r="L73" s="26"/>
      <c r="M73" s="5"/>
    </row>
    <row r="74" spans="1:13" x14ac:dyDescent="0.25">
      <c r="A74" s="33"/>
      <c r="B74" s="25"/>
      <c r="C74" s="2" t="s">
        <v>19</v>
      </c>
      <c r="D74" s="3" t="s">
        <v>15</v>
      </c>
      <c r="E74" s="3">
        <v>4</v>
      </c>
      <c r="F74" s="3">
        <v>7</v>
      </c>
      <c r="G74" s="4"/>
      <c r="H74" s="4"/>
      <c r="I74" s="4">
        <f t="shared" si="42"/>
        <v>0</v>
      </c>
      <c r="J74" s="4">
        <f t="shared" si="43"/>
        <v>0</v>
      </c>
      <c r="K74" s="32"/>
      <c r="L74" s="26"/>
      <c r="M74" s="5"/>
    </row>
    <row r="75" spans="1:13" x14ac:dyDescent="0.25">
      <c r="A75" s="33"/>
      <c r="B75" s="25"/>
      <c r="C75" s="2" t="s">
        <v>19</v>
      </c>
      <c r="D75" s="3" t="s">
        <v>16</v>
      </c>
      <c r="E75" s="3">
        <v>28</v>
      </c>
      <c r="F75" s="3">
        <v>47</v>
      </c>
      <c r="G75" s="4"/>
      <c r="H75" s="4"/>
      <c r="I75" s="4">
        <f t="shared" si="42"/>
        <v>0</v>
      </c>
      <c r="J75" s="4">
        <f t="shared" si="43"/>
        <v>0</v>
      </c>
      <c r="K75" s="32"/>
      <c r="L75" s="26"/>
      <c r="M75" s="5"/>
    </row>
    <row r="76" spans="1:13" x14ac:dyDescent="0.25">
      <c r="A76" s="33"/>
      <c r="B76" s="25"/>
      <c r="C76" s="2" t="s">
        <v>19</v>
      </c>
      <c r="D76" s="3" t="s">
        <v>17</v>
      </c>
      <c r="E76" s="3">
        <v>60</v>
      </c>
      <c r="F76" s="3">
        <v>109</v>
      </c>
      <c r="G76" s="4"/>
      <c r="H76" s="4"/>
      <c r="I76" s="4">
        <f>F76*G76</f>
        <v>0</v>
      </c>
      <c r="J76" s="4">
        <f t="shared" si="43"/>
        <v>0</v>
      </c>
      <c r="K76" s="32"/>
      <c r="L76" s="26"/>
      <c r="M76" s="5"/>
    </row>
    <row r="77" spans="1:13" x14ac:dyDescent="0.25">
      <c r="A77" s="33"/>
      <c r="B77" s="25"/>
      <c r="C77" s="2" t="s">
        <v>20</v>
      </c>
      <c r="D77" s="3" t="s">
        <v>13</v>
      </c>
      <c r="E77" s="3">
        <v>4</v>
      </c>
      <c r="F77" s="3"/>
      <c r="G77" s="4"/>
      <c r="H77" s="4"/>
      <c r="I77" s="4">
        <f t="shared" ref="I77" si="44">E77*G77</f>
        <v>0</v>
      </c>
      <c r="J77" s="4">
        <f>E77*H77</f>
        <v>0</v>
      </c>
      <c r="K77" s="32"/>
      <c r="L77" s="26"/>
    </row>
    <row r="78" spans="1:13" x14ac:dyDescent="0.25">
      <c r="A78" s="33"/>
      <c r="B78" s="25"/>
      <c r="C78" s="2" t="s">
        <v>20</v>
      </c>
      <c r="D78" s="3" t="s">
        <v>14</v>
      </c>
      <c r="E78" s="3">
        <v>2</v>
      </c>
      <c r="F78" s="3">
        <v>3</v>
      </c>
      <c r="G78" s="4"/>
      <c r="H78" s="4"/>
      <c r="I78" s="4">
        <f t="shared" ref="I78:I79" si="45">F78*G78</f>
        <v>0</v>
      </c>
      <c r="J78" s="4">
        <f t="shared" ref="J78:J79" si="46">F78*H78</f>
        <v>0</v>
      </c>
      <c r="K78" s="32"/>
      <c r="L78" s="26"/>
      <c r="M78" s="5"/>
    </row>
    <row r="79" spans="1:13" x14ac:dyDescent="0.25">
      <c r="A79" s="33"/>
      <c r="B79" s="25"/>
      <c r="C79" s="2" t="s">
        <v>20</v>
      </c>
      <c r="D79" s="3" t="s">
        <v>16</v>
      </c>
      <c r="E79" s="3">
        <v>10</v>
      </c>
      <c r="F79" s="3">
        <v>17</v>
      </c>
      <c r="G79" s="4"/>
      <c r="H79" s="4"/>
      <c r="I79" s="4">
        <f t="shared" si="45"/>
        <v>0</v>
      </c>
      <c r="J79" s="4">
        <f t="shared" si="46"/>
        <v>0</v>
      </c>
      <c r="K79" s="32"/>
      <c r="L79" s="26"/>
      <c r="M79" s="5"/>
    </row>
    <row r="80" spans="1:13" x14ac:dyDescent="0.25">
      <c r="A80" s="33"/>
      <c r="B80" s="25"/>
      <c r="C80" s="2" t="s">
        <v>21</v>
      </c>
      <c r="D80" s="3" t="s">
        <v>12</v>
      </c>
      <c r="E80" s="3">
        <v>1</v>
      </c>
      <c r="F80" s="3"/>
      <c r="G80" s="4"/>
      <c r="H80" s="4"/>
      <c r="I80" s="4">
        <f t="shared" ref="I80" si="47">E80*G80</f>
        <v>0</v>
      </c>
      <c r="J80" s="4">
        <f>E80*H80</f>
        <v>0</v>
      </c>
      <c r="K80" s="32"/>
      <c r="L80" s="26"/>
    </row>
    <row r="81" spans="1:13" x14ac:dyDescent="0.25">
      <c r="A81" s="33"/>
      <c r="B81" s="25"/>
      <c r="C81" s="2" t="s">
        <v>21</v>
      </c>
      <c r="D81" s="3" t="s">
        <v>16</v>
      </c>
      <c r="E81" s="3">
        <v>6</v>
      </c>
      <c r="F81" s="3">
        <v>10</v>
      </c>
      <c r="G81" s="4"/>
      <c r="H81" s="4"/>
      <c r="I81" s="4">
        <f t="shared" ref="I81" si="48">F81*G81</f>
        <v>0</v>
      </c>
      <c r="J81" s="4">
        <f>F81*H81</f>
        <v>0</v>
      </c>
      <c r="K81" s="32"/>
      <c r="L81" s="26"/>
      <c r="M81" s="5"/>
    </row>
    <row r="82" spans="1:13" x14ac:dyDescent="0.25">
      <c r="A82" s="33"/>
      <c r="B82" s="30" t="s">
        <v>22</v>
      </c>
      <c r="C82" s="31"/>
      <c r="D82" s="3"/>
      <c r="E82" s="6">
        <f>SUM(E62:E81)</f>
        <v>613</v>
      </c>
      <c r="F82" s="6">
        <f t="shared" ref="F82" si="49">SUM(F62:F81)</f>
        <v>855</v>
      </c>
      <c r="G82" s="7"/>
      <c r="H82" s="4"/>
      <c r="I82" s="7">
        <f>SUM(I62:I81)</f>
        <v>0</v>
      </c>
      <c r="J82" s="7">
        <f>SUM(J62:J81)</f>
        <v>0</v>
      </c>
      <c r="K82" s="32"/>
      <c r="L82" s="26"/>
    </row>
    <row r="83" spans="1:13" x14ac:dyDescent="0.25">
      <c r="A83" s="33"/>
      <c r="B83" s="24" t="s">
        <v>55</v>
      </c>
      <c r="C83" s="2" t="s">
        <v>11</v>
      </c>
      <c r="D83" s="3" t="s">
        <v>12</v>
      </c>
      <c r="E83" s="3">
        <v>2</v>
      </c>
      <c r="F83" s="3"/>
      <c r="G83" s="4"/>
      <c r="H83" s="4"/>
      <c r="I83" s="4">
        <f t="shared" ref="I83:I84" si="50">E83*G83</f>
        <v>0</v>
      </c>
      <c r="J83" s="4">
        <f t="shared" ref="J83:J84" si="51">E83*H83</f>
        <v>0</v>
      </c>
      <c r="K83" s="32"/>
      <c r="L83" s="26"/>
    </row>
    <row r="84" spans="1:13" x14ac:dyDescent="0.25">
      <c r="A84" s="33"/>
      <c r="B84" s="25"/>
      <c r="C84" s="2" t="s">
        <v>11</v>
      </c>
      <c r="D84" s="3" t="s">
        <v>13</v>
      </c>
      <c r="E84" s="3">
        <v>16</v>
      </c>
      <c r="F84" s="3"/>
      <c r="G84" s="4"/>
      <c r="H84" s="4"/>
      <c r="I84" s="4">
        <f t="shared" si="50"/>
        <v>0</v>
      </c>
      <c r="J84" s="4">
        <f t="shared" si="51"/>
        <v>0</v>
      </c>
      <c r="K84" s="32"/>
      <c r="L84" s="26"/>
    </row>
    <row r="85" spans="1:13" x14ac:dyDescent="0.25">
      <c r="A85" s="33"/>
      <c r="B85" s="25"/>
      <c r="C85" s="2" t="s">
        <v>11</v>
      </c>
      <c r="D85" s="3" t="s">
        <v>14</v>
      </c>
      <c r="E85" s="3">
        <v>52</v>
      </c>
      <c r="F85" s="3">
        <v>87</v>
      </c>
      <c r="G85" s="4"/>
      <c r="H85" s="4"/>
      <c r="I85" s="4">
        <f t="shared" ref="I85:I87" si="52">F85*G85</f>
        <v>0</v>
      </c>
      <c r="J85" s="4">
        <f t="shared" ref="J85:J88" si="53">F85*H85</f>
        <v>0</v>
      </c>
      <c r="K85" s="32"/>
      <c r="L85" s="26"/>
      <c r="M85" s="5"/>
    </row>
    <row r="86" spans="1:13" x14ac:dyDescent="0.25">
      <c r="A86" s="33"/>
      <c r="B86" s="25"/>
      <c r="C86" s="2" t="s">
        <v>11</v>
      </c>
      <c r="D86" s="3" t="s">
        <v>15</v>
      </c>
      <c r="E86" s="3">
        <v>3</v>
      </c>
      <c r="F86" s="3">
        <v>5</v>
      </c>
      <c r="G86" s="4"/>
      <c r="H86" s="4"/>
      <c r="I86" s="4">
        <f t="shared" si="52"/>
        <v>0</v>
      </c>
      <c r="J86" s="4">
        <f t="shared" si="53"/>
        <v>0</v>
      </c>
      <c r="K86" s="32"/>
      <c r="L86" s="26"/>
      <c r="M86" s="5"/>
    </row>
    <row r="87" spans="1:13" x14ac:dyDescent="0.25">
      <c r="A87" s="33"/>
      <c r="B87" s="25"/>
      <c r="C87" s="2" t="s">
        <v>11</v>
      </c>
      <c r="D87" s="3" t="s">
        <v>16</v>
      </c>
      <c r="E87" s="3">
        <v>23</v>
      </c>
      <c r="F87" s="3">
        <v>38</v>
      </c>
      <c r="G87" s="4"/>
      <c r="H87" s="4"/>
      <c r="I87" s="4">
        <f t="shared" si="52"/>
        <v>0</v>
      </c>
      <c r="J87" s="4">
        <f t="shared" si="53"/>
        <v>0</v>
      </c>
      <c r="K87" s="32"/>
      <c r="L87" s="26"/>
      <c r="M87" s="5"/>
    </row>
    <row r="88" spans="1:13" x14ac:dyDescent="0.25">
      <c r="A88" s="33"/>
      <c r="B88" s="25"/>
      <c r="C88" s="2" t="s">
        <v>11</v>
      </c>
      <c r="D88" s="3" t="s">
        <v>17</v>
      </c>
      <c r="E88" s="3">
        <v>50</v>
      </c>
      <c r="F88" s="3">
        <v>91</v>
      </c>
      <c r="G88" s="4"/>
      <c r="H88" s="4"/>
      <c r="I88" s="4">
        <f>F88*G88</f>
        <v>0</v>
      </c>
      <c r="J88" s="4">
        <f t="shared" si="53"/>
        <v>0</v>
      </c>
      <c r="K88" s="32"/>
      <c r="L88" s="26"/>
      <c r="M88" s="5"/>
    </row>
    <row r="89" spans="1:13" x14ac:dyDescent="0.25">
      <c r="A89" s="33"/>
      <c r="B89" s="25"/>
      <c r="C89" s="2" t="s">
        <v>19</v>
      </c>
      <c r="D89" s="3" t="s">
        <v>13</v>
      </c>
      <c r="E89" s="3">
        <v>21</v>
      </c>
      <c r="F89" s="3"/>
      <c r="G89" s="4"/>
      <c r="H89" s="4"/>
      <c r="I89" s="4">
        <f t="shared" ref="I89" si="54">E89*G89</f>
        <v>0</v>
      </c>
      <c r="J89" s="4">
        <f>E89*H89</f>
        <v>0</v>
      </c>
      <c r="K89" s="32"/>
      <c r="L89" s="26"/>
    </row>
    <row r="90" spans="1:13" x14ac:dyDescent="0.25">
      <c r="A90" s="33"/>
      <c r="B90" s="25"/>
      <c r="C90" s="2" t="s">
        <v>19</v>
      </c>
      <c r="D90" s="3" t="s">
        <v>14</v>
      </c>
      <c r="E90" s="3">
        <v>83</v>
      </c>
      <c r="F90" s="3">
        <v>138</v>
      </c>
      <c r="G90" s="4"/>
      <c r="H90" s="4"/>
      <c r="I90" s="4">
        <f t="shared" ref="I90:I92" si="55">F90*G90</f>
        <v>0</v>
      </c>
      <c r="J90" s="4">
        <f t="shared" ref="J90:J95" si="56">F90*H90</f>
        <v>0</v>
      </c>
      <c r="K90" s="32"/>
      <c r="L90" s="26"/>
      <c r="M90" s="5"/>
    </row>
    <row r="91" spans="1:13" x14ac:dyDescent="0.25">
      <c r="A91" s="33"/>
      <c r="B91" s="25"/>
      <c r="C91" s="2" t="s">
        <v>19</v>
      </c>
      <c r="D91" s="3" t="s">
        <v>15</v>
      </c>
      <c r="E91" s="3">
        <v>5</v>
      </c>
      <c r="F91" s="3">
        <v>8</v>
      </c>
      <c r="G91" s="4"/>
      <c r="H91" s="4"/>
      <c r="I91" s="4">
        <f t="shared" si="55"/>
        <v>0</v>
      </c>
      <c r="J91" s="4">
        <f t="shared" si="56"/>
        <v>0</v>
      </c>
      <c r="K91" s="32"/>
      <c r="L91" s="26"/>
      <c r="M91" s="5"/>
    </row>
    <row r="92" spans="1:13" x14ac:dyDescent="0.25">
      <c r="A92" s="33"/>
      <c r="B92" s="25"/>
      <c r="C92" s="2" t="s">
        <v>19</v>
      </c>
      <c r="D92" s="3" t="s">
        <v>16</v>
      </c>
      <c r="E92" s="3">
        <v>31</v>
      </c>
      <c r="F92" s="3">
        <v>52</v>
      </c>
      <c r="G92" s="4"/>
      <c r="H92" s="4"/>
      <c r="I92" s="4">
        <f t="shared" si="55"/>
        <v>0</v>
      </c>
      <c r="J92" s="4">
        <f t="shared" si="56"/>
        <v>0</v>
      </c>
      <c r="K92" s="32"/>
      <c r="L92" s="26"/>
      <c r="M92" s="5"/>
    </row>
    <row r="93" spans="1:13" x14ac:dyDescent="0.25">
      <c r="A93" s="33"/>
      <c r="B93" s="25"/>
      <c r="C93" s="2" t="s">
        <v>19</v>
      </c>
      <c r="D93" s="3" t="s">
        <v>17</v>
      </c>
      <c r="E93" s="3">
        <v>90</v>
      </c>
      <c r="F93" s="3">
        <v>164</v>
      </c>
      <c r="G93" s="4"/>
      <c r="H93" s="4"/>
      <c r="I93" s="4">
        <f>F93*G93</f>
        <v>0</v>
      </c>
      <c r="J93" s="4">
        <f t="shared" si="56"/>
        <v>0</v>
      </c>
      <c r="K93" s="32"/>
      <c r="L93" s="26"/>
      <c r="M93" s="5"/>
    </row>
    <row r="94" spans="1:13" x14ac:dyDescent="0.25">
      <c r="A94" s="33"/>
      <c r="B94" s="25"/>
      <c r="C94" s="2" t="s">
        <v>18</v>
      </c>
      <c r="D94" s="3" t="s">
        <v>16</v>
      </c>
      <c r="E94" s="3">
        <v>6</v>
      </c>
      <c r="F94" s="3">
        <v>10</v>
      </c>
      <c r="G94" s="4"/>
      <c r="H94" s="4"/>
      <c r="I94" s="4">
        <f t="shared" ref="I94" si="57">F94*G94</f>
        <v>0</v>
      </c>
      <c r="J94" s="4">
        <f t="shared" si="56"/>
        <v>0</v>
      </c>
      <c r="K94" s="32"/>
      <c r="L94" s="26"/>
      <c r="M94" s="5"/>
    </row>
    <row r="95" spans="1:13" x14ac:dyDescent="0.25">
      <c r="A95" s="33"/>
      <c r="B95" s="25"/>
      <c r="C95" s="2" t="s">
        <v>18</v>
      </c>
      <c r="D95" s="3" t="s">
        <v>17</v>
      </c>
      <c r="E95" s="3">
        <v>10</v>
      </c>
      <c r="F95" s="3">
        <v>18</v>
      </c>
      <c r="G95" s="4"/>
      <c r="H95" s="4"/>
      <c r="I95" s="4">
        <f>F95*G95</f>
        <v>0</v>
      </c>
      <c r="J95" s="4">
        <f t="shared" si="56"/>
        <v>0</v>
      </c>
      <c r="K95" s="32"/>
      <c r="L95" s="26"/>
      <c r="M95" s="5"/>
    </row>
    <row r="96" spans="1:13" x14ac:dyDescent="0.25">
      <c r="A96" s="33"/>
      <c r="B96" s="25"/>
      <c r="C96" s="2" t="s">
        <v>20</v>
      </c>
      <c r="D96" s="3" t="s">
        <v>13</v>
      </c>
      <c r="E96" s="3">
        <v>5</v>
      </c>
      <c r="F96" s="3"/>
      <c r="G96" s="4"/>
      <c r="H96" s="4"/>
      <c r="I96" s="4">
        <f t="shared" ref="I96" si="58">E96*G96</f>
        <v>0</v>
      </c>
      <c r="J96" s="4">
        <f>E96*H96</f>
        <v>0</v>
      </c>
      <c r="K96" s="32"/>
      <c r="L96" s="26"/>
    </row>
    <row r="97" spans="1:13" x14ac:dyDescent="0.25">
      <c r="A97" s="33"/>
      <c r="B97" s="25"/>
      <c r="C97" s="2" t="s">
        <v>20</v>
      </c>
      <c r="D97" s="3" t="s">
        <v>14</v>
      </c>
      <c r="E97" s="3">
        <v>4</v>
      </c>
      <c r="F97" s="3">
        <v>7</v>
      </c>
      <c r="G97" s="4"/>
      <c r="H97" s="4"/>
      <c r="I97" s="4">
        <f t="shared" ref="I97:I98" si="59">F97*G97</f>
        <v>0</v>
      </c>
      <c r="J97" s="4">
        <f t="shared" ref="J97:J98" si="60">F97*H97</f>
        <v>0</v>
      </c>
      <c r="K97" s="32"/>
      <c r="L97" s="26"/>
      <c r="M97" s="5"/>
    </row>
    <row r="98" spans="1:13" x14ac:dyDescent="0.25">
      <c r="A98" s="33"/>
      <c r="B98" s="25"/>
      <c r="C98" s="2" t="s">
        <v>20</v>
      </c>
      <c r="D98" s="3" t="s">
        <v>16</v>
      </c>
      <c r="E98" s="3">
        <v>13</v>
      </c>
      <c r="F98" s="3">
        <v>22</v>
      </c>
      <c r="G98" s="4"/>
      <c r="H98" s="4"/>
      <c r="I98" s="4">
        <f t="shared" si="59"/>
        <v>0</v>
      </c>
      <c r="J98" s="4">
        <f t="shared" si="60"/>
        <v>0</v>
      </c>
      <c r="K98" s="32"/>
      <c r="L98" s="26"/>
      <c r="M98" s="5"/>
    </row>
    <row r="99" spans="1:13" x14ac:dyDescent="0.25">
      <c r="A99" s="33"/>
      <c r="B99" s="25"/>
      <c r="C99" s="2" t="s">
        <v>21</v>
      </c>
      <c r="D99" s="3" t="s">
        <v>23</v>
      </c>
      <c r="E99" s="3">
        <v>16</v>
      </c>
      <c r="F99" s="3"/>
      <c r="G99" s="4"/>
      <c r="H99" s="4"/>
      <c r="I99" s="4">
        <f t="shared" ref="I99:I101" si="61">E99*G99</f>
        <v>0</v>
      </c>
      <c r="J99" s="4">
        <f t="shared" ref="J99:J101" si="62">E99*H99</f>
        <v>0</v>
      </c>
      <c r="K99" s="32"/>
      <c r="L99" s="26"/>
    </row>
    <row r="100" spans="1:13" x14ac:dyDescent="0.25">
      <c r="A100" s="33"/>
      <c r="B100" s="25"/>
      <c r="C100" s="2" t="s">
        <v>21</v>
      </c>
      <c r="D100" s="3" t="s">
        <v>12</v>
      </c>
      <c r="E100" s="3">
        <v>36</v>
      </c>
      <c r="F100" s="3"/>
      <c r="G100" s="4"/>
      <c r="H100" s="4"/>
      <c r="I100" s="4">
        <f t="shared" si="61"/>
        <v>0</v>
      </c>
      <c r="J100" s="4">
        <f t="shared" si="62"/>
        <v>0</v>
      </c>
      <c r="K100" s="32"/>
      <c r="L100" s="26"/>
    </row>
    <row r="101" spans="1:13" x14ac:dyDescent="0.25">
      <c r="A101" s="33"/>
      <c r="B101" s="25"/>
      <c r="C101" s="2" t="s">
        <v>21</v>
      </c>
      <c r="D101" s="3" t="s">
        <v>13</v>
      </c>
      <c r="E101" s="3">
        <v>5</v>
      </c>
      <c r="F101" s="3"/>
      <c r="G101" s="4"/>
      <c r="H101" s="4"/>
      <c r="I101" s="4">
        <f t="shared" si="61"/>
        <v>0</v>
      </c>
      <c r="J101" s="4">
        <f t="shared" si="62"/>
        <v>0</v>
      </c>
      <c r="K101" s="32"/>
      <c r="L101" s="26"/>
    </row>
    <row r="102" spans="1:13" x14ac:dyDescent="0.25">
      <c r="A102" s="33"/>
      <c r="B102" s="25"/>
      <c r="C102" s="2" t="s">
        <v>21</v>
      </c>
      <c r="D102" s="3" t="s">
        <v>14</v>
      </c>
      <c r="E102" s="3">
        <v>2</v>
      </c>
      <c r="F102" s="3">
        <v>3</v>
      </c>
      <c r="G102" s="4"/>
      <c r="H102" s="4"/>
      <c r="I102" s="4">
        <f t="shared" ref="I102:I103" si="63">F102*G102</f>
        <v>0</v>
      </c>
      <c r="J102" s="4">
        <f t="shared" ref="J102:J103" si="64">F102*H102</f>
        <v>0</v>
      </c>
      <c r="K102" s="32"/>
      <c r="L102" s="26"/>
      <c r="M102" s="5"/>
    </row>
    <row r="103" spans="1:13" x14ac:dyDescent="0.25">
      <c r="A103" s="33"/>
      <c r="B103" s="25"/>
      <c r="C103" s="2" t="s">
        <v>21</v>
      </c>
      <c r="D103" s="3" t="s">
        <v>16</v>
      </c>
      <c r="E103" s="3">
        <v>41</v>
      </c>
      <c r="F103" s="3">
        <v>68</v>
      </c>
      <c r="G103" s="4"/>
      <c r="H103" s="4"/>
      <c r="I103" s="4">
        <f t="shared" si="63"/>
        <v>0</v>
      </c>
      <c r="J103" s="4">
        <f t="shared" si="64"/>
        <v>0</v>
      </c>
      <c r="K103" s="32"/>
      <c r="L103" s="26"/>
      <c r="M103" s="5"/>
    </row>
    <row r="104" spans="1:13" x14ac:dyDescent="0.25">
      <c r="A104" s="33"/>
      <c r="B104" s="30" t="s">
        <v>22</v>
      </c>
      <c r="C104" s="31"/>
      <c r="D104" s="3"/>
      <c r="E104" s="6">
        <f>SUM(E83:E103)</f>
        <v>514</v>
      </c>
      <c r="F104" s="6">
        <f t="shared" ref="F104" si="65">SUM(F83:F103)</f>
        <v>711</v>
      </c>
      <c r="G104" s="7"/>
      <c r="H104" s="4"/>
      <c r="I104" s="7">
        <f>SUM(I83:I103)</f>
        <v>0</v>
      </c>
      <c r="J104" s="7">
        <f>SUM(J83:J103)</f>
        <v>0</v>
      </c>
      <c r="K104" s="32"/>
      <c r="L104" s="26"/>
    </row>
    <row r="105" spans="1:13" x14ac:dyDescent="0.25">
      <c r="A105" s="33"/>
      <c r="B105" s="34" t="s">
        <v>24</v>
      </c>
      <c r="C105" s="35"/>
      <c r="D105" s="36"/>
      <c r="E105" s="6">
        <f>SUM(E104,E82,E61,E39,E25)</f>
        <v>2243</v>
      </c>
      <c r="F105" s="6">
        <f t="shared" ref="F105:J105" si="66">SUM(F104,F82,F61,F39,F25)</f>
        <v>2843</v>
      </c>
      <c r="G105" s="7"/>
      <c r="H105" s="4"/>
      <c r="I105" s="7">
        <f t="shared" si="66"/>
        <v>0</v>
      </c>
      <c r="J105" s="7">
        <f t="shared" si="66"/>
        <v>0</v>
      </c>
      <c r="K105" s="32"/>
      <c r="L105" s="27"/>
    </row>
    <row r="106" spans="1:13" x14ac:dyDescent="0.25">
      <c r="I106" s="8"/>
      <c r="J106" s="8"/>
    </row>
    <row r="107" spans="1:13" x14ac:dyDescent="0.25">
      <c r="I107" s="8"/>
      <c r="J107" s="8"/>
    </row>
  </sheetData>
  <autoFilter ref="A4:K105" xr:uid="{00000000-0009-0000-0000-000001000000}"/>
  <mergeCells count="17">
    <mergeCell ref="L5:L105"/>
    <mergeCell ref="B25:C25"/>
    <mergeCell ref="B26:B38"/>
    <mergeCell ref="B39:C39"/>
    <mergeCell ref="B40:B60"/>
    <mergeCell ref="B61:C61"/>
    <mergeCell ref="B62:B81"/>
    <mergeCell ref="B82:C82"/>
    <mergeCell ref="B83:B103"/>
    <mergeCell ref="B104:C104"/>
    <mergeCell ref="A1:K1"/>
    <mergeCell ref="A2:K2"/>
    <mergeCell ref="A3:K3"/>
    <mergeCell ref="A5:A105"/>
    <mergeCell ref="B5:B24"/>
    <mergeCell ref="K5:K105"/>
    <mergeCell ref="B105:D105"/>
  </mergeCells>
  <printOptions horizontalCentered="1"/>
  <pageMargins left="0.70866141732283472" right="0.70866141732283472" top="0.55118110236220474" bottom="0.55118110236220474" header="0.31496062992125984" footer="0.31496062992125984"/>
  <pageSetup paperSize="9" scale="6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I25"/>
  <sheetViews>
    <sheetView tabSelected="1" workbookViewId="0">
      <selection activeCell="F12" sqref="F12"/>
    </sheetView>
  </sheetViews>
  <sheetFormatPr defaultRowHeight="14.4" x14ac:dyDescent="0.3"/>
  <cols>
    <col min="2" max="2" width="9.6640625" customWidth="1"/>
    <col min="3" max="3" width="14.33203125" customWidth="1"/>
    <col min="4" max="4" width="16.33203125" customWidth="1"/>
    <col min="5" max="5" width="19.33203125" customWidth="1"/>
    <col min="6" max="6" width="20.5546875" customWidth="1"/>
    <col min="7" max="7" width="13.33203125" customWidth="1"/>
  </cols>
  <sheetData>
    <row r="2" spans="2:9" ht="15.6" x14ac:dyDescent="0.3">
      <c r="B2" s="38" t="s">
        <v>40</v>
      </c>
      <c r="C2" s="38"/>
      <c r="D2" s="38"/>
      <c r="E2" s="38"/>
      <c r="F2" s="38"/>
      <c r="G2" s="38"/>
      <c r="H2" s="15"/>
      <c r="I2" s="15"/>
    </row>
    <row r="3" spans="2:9" ht="15.6" x14ac:dyDescent="0.3">
      <c r="B3" s="39" t="s">
        <v>41</v>
      </c>
      <c r="C3" s="39"/>
      <c r="D3" s="39"/>
      <c r="E3" s="39"/>
      <c r="F3" s="39"/>
      <c r="G3" s="39"/>
      <c r="H3" s="16"/>
      <c r="I3" s="16"/>
    </row>
    <row r="4" spans="2:9" ht="15.75" customHeight="1" x14ac:dyDescent="0.3">
      <c r="B4" s="40" t="s">
        <v>42</v>
      </c>
      <c r="C4" s="40"/>
      <c r="D4" s="40"/>
      <c r="E4" s="40"/>
      <c r="F4" s="40"/>
      <c r="G4" s="40"/>
      <c r="H4" s="16"/>
      <c r="I4" s="16"/>
    </row>
    <row r="5" spans="2:9" ht="15.6" x14ac:dyDescent="0.3">
      <c r="B5" s="39" t="s">
        <v>43</v>
      </c>
      <c r="C5" s="39"/>
      <c r="D5" s="39"/>
      <c r="E5" s="39"/>
      <c r="F5" s="39"/>
      <c r="G5" s="39"/>
      <c r="H5" s="16"/>
      <c r="I5" s="16"/>
    </row>
    <row r="6" spans="2:9" ht="15.6" x14ac:dyDescent="0.3">
      <c r="B6" s="39" t="s">
        <v>59</v>
      </c>
      <c r="C6" s="39"/>
      <c r="D6" s="39"/>
      <c r="E6" s="39"/>
      <c r="F6" s="39"/>
      <c r="G6" s="39"/>
      <c r="H6" s="17"/>
      <c r="I6" s="17"/>
    </row>
    <row r="7" spans="2:9" ht="15.6" x14ac:dyDescent="0.3">
      <c r="B7" s="17"/>
      <c r="C7" s="17"/>
      <c r="D7" s="17"/>
      <c r="E7" s="17"/>
      <c r="F7" s="17"/>
      <c r="G7" s="17"/>
      <c r="H7" s="17"/>
      <c r="I7" s="17"/>
    </row>
    <row r="8" spans="2:9" ht="15.6" x14ac:dyDescent="0.3">
      <c r="B8" s="17"/>
      <c r="C8" s="17"/>
      <c r="D8" s="17"/>
      <c r="E8" s="17"/>
      <c r="F8" s="17"/>
      <c r="G8" s="17"/>
      <c r="H8" s="17"/>
      <c r="I8" s="17"/>
    </row>
    <row r="9" spans="2:9" ht="15.6" x14ac:dyDescent="0.3">
      <c r="B9" s="41" t="s">
        <v>44</v>
      </c>
      <c r="C9" s="43" t="s">
        <v>45</v>
      </c>
      <c r="D9" s="44"/>
      <c r="E9" s="44"/>
      <c r="F9" s="45"/>
      <c r="G9" s="46" t="s">
        <v>46</v>
      </c>
      <c r="H9" s="17"/>
      <c r="I9" s="17"/>
    </row>
    <row r="10" spans="2:9" ht="15.6" x14ac:dyDescent="0.3">
      <c r="B10" s="42"/>
      <c r="C10" s="18" t="s">
        <v>47</v>
      </c>
      <c r="D10" s="18" t="s">
        <v>48</v>
      </c>
      <c r="E10" s="18" t="s">
        <v>49</v>
      </c>
      <c r="F10" s="18" t="s">
        <v>50</v>
      </c>
      <c r="G10" s="42"/>
      <c r="H10" s="17"/>
      <c r="I10" s="17"/>
    </row>
    <row r="11" spans="2:9" ht="15.6" x14ac:dyDescent="0.3">
      <c r="B11" s="19" t="s">
        <v>51</v>
      </c>
      <c r="C11" s="18">
        <v>0</v>
      </c>
      <c r="D11" s="18">
        <v>0</v>
      </c>
      <c r="E11" s="18">
        <v>543</v>
      </c>
      <c r="F11" s="18">
        <v>1700</v>
      </c>
      <c r="G11" s="20">
        <f>SUM(C11:F11)</f>
        <v>2243</v>
      </c>
      <c r="H11" s="17"/>
      <c r="I11" s="17"/>
    </row>
    <row r="12" spans="2:9" ht="15.6" x14ac:dyDescent="0.3">
      <c r="B12" s="17"/>
      <c r="C12" s="17"/>
      <c r="D12" s="17"/>
      <c r="E12" s="17"/>
      <c r="F12" s="17"/>
      <c r="G12" s="17"/>
      <c r="H12" s="17"/>
      <c r="I12" s="17"/>
    </row>
    <row r="14" spans="2:9" ht="15.6" x14ac:dyDescent="0.3">
      <c r="B14" s="9" t="s">
        <v>30</v>
      </c>
      <c r="C14" s="9"/>
      <c r="D14" s="9"/>
      <c r="E14" s="9"/>
      <c r="F14" s="9" t="s">
        <v>31</v>
      </c>
      <c r="G14" s="9"/>
    </row>
    <row r="15" spans="2:9" ht="15.6" x14ac:dyDescent="0.3">
      <c r="B15" s="10" t="s">
        <v>57</v>
      </c>
      <c r="C15" s="10"/>
      <c r="D15" s="10"/>
      <c r="E15" s="10"/>
      <c r="F15" s="10" t="s">
        <v>32</v>
      </c>
      <c r="G15" s="10"/>
    </row>
    <row r="16" spans="2:9" ht="15.6" x14ac:dyDescent="0.3">
      <c r="B16" s="11" t="s">
        <v>33</v>
      </c>
      <c r="C16" s="11"/>
      <c r="D16" s="11"/>
      <c r="E16" s="11"/>
    </row>
    <row r="17" spans="2:5" ht="15.6" x14ac:dyDescent="0.3">
      <c r="B17" s="12"/>
    </row>
    <row r="18" spans="2:5" ht="15.6" x14ac:dyDescent="0.3">
      <c r="B18" s="47" t="s">
        <v>34</v>
      </c>
      <c r="C18" s="47"/>
      <c r="D18" s="47"/>
      <c r="E18" s="47"/>
    </row>
    <row r="19" spans="2:5" ht="15.6" x14ac:dyDescent="0.3">
      <c r="B19" s="48" t="s">
        <v>35</v>
      </c>
      <c r="C19" s="48"/>
      <c r="D19" s="48"/>
      <c r="E19" s="48"/>
    </row>
    <row r="20" spans="2:5" ht="15.6" x14ac:dyDescent="0.3">
      <c r="B20" s="13"/>
    </row>
    <row r="21" spans="2:5" x14ac:dyDescent="0.3">
      <c r="B21" s="37" t="s">
        <v>36</v>
      </c>
      <c r="C21" s="37"/>
    </row>
    <row r="22" spans="2:5" x14ac:dyDescent="0.3">
      <c r="B22" s="37" t="s">
        <v>37</v>
      </c>
      <c r="C22" s="37"/>
      <c r="D22" s="37"/>
      <c r="E22" s="37"/>
    </row>
    <row r="23" spans="2:5" x14ac:dyDescent="0.3">
      <c r="B23" s="14"/>
      <c r="C23" s="14"/>
      <c r="D23" s="14"/>
      <c r="E23" s="14"/>
    </row>
    <row r="24" spans="2:5" x14ac:dyDescent="0.3">
      <c r="B24" s="37" t="s">
        <v>38</v>
      </c>
      <c r="C24" s="37"/>
    </row>
    <row r="25" spans="2:5" x14ac:dyDescent="0.3">
      <c r="B25" s="37" t="s">
        <v>39</v>
      </c>
      <c r="C25" s="37"/>
      <c r="D25" s="37"/>
      <c r="E25" s="37"/>
    </row>
  </sheetData>
  <mergeCells count="14">
    <mergeCell ref="B25:E25"/>
    <mergeCell ref="B2:G2"/>
    <mergeCell ref="B3:G3"/>
    <mergeCell ref="B4:G4"/>
    <mergeCell ref="B5:G5"/>
    <mergeCell ref="B6:G6"/>
    <mergeCell ref="B9:B10"/>
    <mergeCell ref="C9:F9"/>
    <mergeCell ref="G9:G10"/>
    <mergeCell ref="B18:E18"/>
    <mergeCell ref="B19:E19"/>
    <mergeCell ref="B21:C21"/>
    <mergeCell ref="B22:E22"/>
    <mergeCell ref="B24:C24"/>
  </mergeCells>
  <pageMargins left="0.7" right="0.7" top="0.75" bottom="0.75" header="0.3" footer="0.3"/>
  <pageSetup paperSize="9" scale="72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Приложение №1 17-58-25 </vt:lpstr>
      <vt:lpstr>Приложение №2 17-58-25</vt:lpstr>
      <vt:lpstr>Приложение №3 17-58-25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Rusinov</dc:creator>
  <cp:lastModifiedBy>DGS Omurtag</cp:lastModifiedBy>
  <cp:lastPrinted>2025-08-26T06:17:40Z</cp:lastPrinted>
  <dcterms:created xsi:type="dcterms:W3CDTF">2025-06-23T11:53:00Z</dcterms:created>
  <dcterms:modified xsi:type="dcterms:W3CDTF">2025-08-28T06:30:54Z</dcterms:modified>
</cp:coreProperties>
</file>