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E84D4F6-5F8C-4BD2-B032-C7E70A5E23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ИЛ1_17-57-25" sheetId="5" r:id="rId1"/>
    <sheet name="ПРИЛ2_17-57-25" sheetId="17" r:id="rId2"/>
    <sheet name="ПРИЛ3_17-57-25" sheetId="14" r:id="rId3"/>
  </sheets>
  <definedNames>
    <definedName name="_xlnm._FilterDatabase" localSheetId="0" hidden="1">'ПРИЛ1_17-57-25'!$A$3:$H$25</definedName>
    <definedName name="_xlnm._FilterDatabase" localSheetId="1" hidden="1">'ПРИЛ2_17-57-25'!$A$3:$G$25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7" l="1"/>
  <c r="F25" i="17"/>
  <c r="F24" i="17"/>
  <c r="F23" i="17"/>
  <c r="F22" i="17"/>
  <c r="F21" i="17"/>
  <c r="F20" i="17"/>
  <c r="F19" i="17"/>
  <c r="F26" i="17" s="1"/>
  <c r="D18" i="17"/>
  <c r="F17" i="17"/>
  <c r="F16" i="17"/>
  <c r="F15" i="17"/>
  <c r="F14" i="17"/>
  <c r="F13" i="17"/>
  <c r="F12" i="17"/>
  <c r="F11" i="17"/>
  <c r="F18" i="17" s="1"/>
  <c r="D10" i="17"/>
  <c r="D27" i="17" s="1"/>
  <c r="F9" i="17"/>
  <c r="F8" i="17"/>
  <c r="F7" i="17"/>
  <c r="F6" i="17"/>
  <c r="F5" i="17"/>
  <c r="F4" i="17"/>
  <c r="F10" i="17" l="1"/>
  <c r="F27" i="17" s="1"/>
  <c r="F25" i="5"/>
  <c r="F24" i="5"/>
  <c r="F23" i="5"/>
  <c r="F22" i="5"/>
  <c r="F21" i="5"/>
  <c r="F20" i="5"/>
  <c r="F19" i="5"/>
  <c r="F17" i="5"/>
  <c r="F16" i="5"/>
  <c r="F15" i="5"/>
  <c r="F14" i="5"/>
  <c r="F13" i="5"/>
  <c r="F12" i="5"/>
  <c r="F11" i="5"/>
  <c r="F5" i="5"/>
  <c r="F6" i="5"/>
  <c r="F7" i="5"/>
  <c r="F8" i="5"/>
  <c r="F9" i="5"/>
  <c r="F4" i="5"/>
  <c r="D18" i="5"/>
  <c r="E27" i="17" l="1"/>
  <c r="G4" i="17"/>
  <c r="F18" i="5" l="1"/>
  <c r="F26" i="5"/>
  <c r="F10" i="5"/>
  <c r="F27" i="5" l="1"/>
  <c r="H8" i="14"/>
  <c r="D26" i="5"/>
  <c r="D27" i="5" s="1"/>
  <c r="D10" i="5"/>
  <c r="H4" i="5" l="1"/>
  <c r="E27" i="5"/>
  <c r="G4" i="5"/>
  <c r="I9" i="14"/>
</calcChain>
</file>

<file path=xl/sharedStrings.xml><?xml version="1.0" encoding="utf-8"?>
<sst xmlns="http://schemas.openxmlformats.org/spreadsheetml/2006/main" count="124" uniqueCount="42">
  <si>
    <t>Дървесен вид</t>
  </si>
  <si>
    <t>Сортимент</t>
  </si>
  <si>
    <t>Гаранция 
за изпълнение,
лева</t>
  </si>
  <si>
    <t>Отдел,
подотдел,
ДГС/ДЛС</t>
  </si>
  <si>
    <t>бк</t>
  </si>
  <si>
    <t>здб</t>
  </si>
  <si>
    <t>гбр</t>
  </si>
  <si>
    <t>кл</t>
  </si>
  <si>
    <t>Трупи за бичене 18-29 см</t>
  </si>
  <si>
    <t>Трупи за бичене над 30 см</t>
  </si>
  <si>
    <t>Общо за подотдела</t>
  </si>
  <si>
    <t>ОЗМ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</si>
  <si>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</si>
  <si>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</si>
  <si>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</si>
  <si>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</si>
  <si>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</si>
  <si>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</si>
  <si>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</si>
  <si>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</si>
  <si>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</si>
  <si>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</si>
  <si>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</si>
  <si>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</si>
  <si>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</si>
  <si>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</si>
  <si>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Стъпка на наддаване</t>
  </si>
  <si>
    <t>График за изпълнение  по тримесечия през 2025 год.</t>
  </si>
  <si>
    <t>Достигната цена лв./пл.м3 без ДДС</t>
  </si>
  <si>
    <t>Достигната обща цена, лв. без ДДС</t>
  </si>
  <si>
    <t>бб</t>
  </si>
  <si>
    <t>чб</t>
  </si>
  <si>
    <t>трп</t>
  </si>
  <si>
    <t>лп</t>
  </si>
  <si>
    <t>124-e</t>
  </si>
  <si>
    <t>ПРИЛОЖЕНИЕ № 1
НАЧАЛНИ ЦЕНИ ЗА ПРОДАЖБА НА ПРОГНОЗНО КОЛИЧЕСТВО ДОБИТА ДЪРВЕСИНА
ОБЕКТ № 17-57-25</t>
  </si>
  <si>
    <t>Всичко за обект №17-57-25</t>
  </si>
  <si>
    <t>124-ж</t>
  </si>
  <si>
    <t>117-з</t>
  </si>
  <si>
    <t>ПРИЛОЖЕНИЕ № 2
ДОСТИГНАТИ ЦЕНИ ЗА ПРОДАЖБА НА ПРОГНОЗНО КОЛИЧЕСТВО ДОБИТА ДЪРВЕСИНА
ОБЕКТ № 17-57-25</t>
  </si>
  <si>
    <t>Обект № 17-57-25</t>
  </si>
  <si>
    <t>17-57-25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</si>
</sst>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44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">
    <cellStyle name="Normal_Sheet1" xfId="2" xr:uid="{00000000-0005-0000-0000-000000000000}"/>
    <cellStyle name="Нормален" xfId="0" builtinId="0"/>
    <cellStyle name="Нормален 2" xfId="3" xr:uid="{00000000-0005-0000-0000-000002000000}"/>
    <cellStyle name="Нормален 2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topLeftCell="A21" zoomScale="110" zoomScaleNormal="110" workbookViewId="0">
      <selection activeCell="K35" sqref="K35"/>
    </sheetView>
  </sheetViews>
  <sheetFormatPr defaultColWidth="9.109375" defaultRowHeight="13.2" x14ac:dyDescent="0.25"/>
  <cols>
    <col min="1" max="1" width="8.88671875" style="1"/>
    <col min="2" max="2" width="10" style="1" customWidth="1"/>
    <col min="3" max="3" width="28.33203125" style="1" bestFit="1" customWidth="1"/>
    <col min="4" max="8" width="12.109375" style="1" customWidth="1"/>
    <col min="9" max="11" width="8.88671875" style="1"/>
    <col min="12" max="16384" width="9.109375" style="1"/>
  </cols>
  <sheetData>
    <row r="1" spans="1:9" ht="46.95" customHeight="1" thickBot="1" x14ac:dyDescent="0.3">
      <c r="A1" s="26" t="s">
        <v>35</v>
      </c>
      <c r="B1" s="27"/>
      <c r="C1" s="27"/>
      <c r="D1" s="27"/>
      <c r="E1" s="27"/>
      <c r="F1" s="27"/>
      <c r="G1" s="27"/>
      <c r="H1" s="27"/>
      <c r="I1" s="20"/>
    </row>
    <row r="3" spans="1:9" ht="58.5" customHeight="1" x14ac:dyDescent="0.25">
      <c r="A3" s="17" t="s">
        <v>3</v>
      </c>
      <c r="B3" s="17" t="s">
        <v>0</v>
      </c>
      <c r="C3" s="17" t="s">
        <v>1</v>
      </c>
      <c r="D3" s="18" t="s">
        <v>23</v>
      </c>
      <c r="E3" s="18" t="s">
        <v>24</v>
      </c>
      <c r="F3" s="18" t="s">
        <v>25</v>
      </c>
      <c r="G3" s="16" t="s">
        <v>12</v>
      </c>
      <c r="H3" s="19" t="s">
        <v>26</v>
      </c>
    </row>
    <row r="4" spans="1:9" ht="13.8" x14ac:dyDescent="0.25">
      <c r="A4" s="32" t="s">
        <v>37</v>
      </c>
      <c r="B4" s="22" t="s">
        <v>30</v>
      </c>
      <c r="C4" s="23" t="s">
        <v>8</v>
      </c>
      <c r="D4" s="23">
        <v>38</v>
      </c>
      <c r="E4" s="23">
        <v>104</v>
      </c>
      <c r="F4" s="2">
        <f>D4*E4</f>
        <v>3952</v>
      </c>
      <c r="G4" s="35">
        <f>F27*0.05</f>
        <v>3639.8500000000004</v>
      </c>
      <c r="H4" s="35">
        <f>F27*0.01</f>
        <v>727.97</v>
      </c>
    </row>
    <row r="5" spans="1:9" ht="13.8" x14ac:dyDescent="0.25">
      <c r="A5" s="33"/>
      <c r="B5" s="22" t="s">
        <v>31</v>
      </c>
      <c r="C5" s="23" t="s">
        <v>9</v>
      </c>
      <c r="D5" s="23">
        <v>27</v>
      </c>
      <c r="E5" s="23">
        <v>110</v>
      </c>
      <c r="F5" s="2">
        <f t="shared" ref="F5:F9" si="0">D5*E5</f>
        <v>2970</v>
      </c>
      <c r="G5" s="36"/>
      <c r="H5" s="36"/>
    </row>
    <row r="6" spans="1:9" ht="13.8" x14ac:dyDescent="0.25">
      <c r="A6" s="33"/>
      <c r="B6" s="22" t="s">
        <v>31</v>
      </c>
      <c r="C6" s="23" t="s">
        <v>8</v>
      </c>
      <c r="D6" s="23">
        <v>174</v>
      </c>
      <c r="E6" s="23">
        <v>99</v>
      </c>
      <c r="F6" s="2">
        <f t="shared" si="0"/>
        <v>17226</v>
      </c>
      <c r="G6" s="36"/>
      <c r="H6" s="36"/>
    </row>
    <row r="7" spans="1:9" ht="13.8" x14ac:dyDescent="0.25">
      <c r="A7" s="33"/>
      <c r="B7" s="22" t="s">
        <v>4</v>
      </c>
      <c r="C7" s="23" t="s">
        <v>8</v>
      </c>
      <c r="D7" s="23">
        <v>4</v>
      </c>
      <c r="E7" s="23">
        <v>121</v>
      </c>
      <c r="F7" s="2">
        <f t="shared" si="0"/>
        <v>484</v>
      </c>
      <c r="G7" s="36"/>
      <c r="H7" s="36"/>
    </row>
    <row r="8" spans="1:9" ht="13.8" x14ac:dyDescent="0.25">
      <c r="A8" s="33"/>
      <c r="B8" s="22" t="s">
        <v>6</v>
      </c>
      <c r="C8" s="23" t="s">
        <v>8</v>
      </c>
      <c r="D8" s="23">
        <v>10</v>
      </c>
      <c r="E8" s="23">
        <v>121</v>
      </c>
      <c r="F8" s="2">
        <f t="shared" si="0"/>
        <v>1210</v>
      </c>
      <c r="G8" s="36"/>
      <c r="H8" s="36"/>
    </row>
    <row r="9" spans="1:9" ht="13.8" x14ac:dyDescent="0.25">
      <c r="A9" s="33"/>
      <c r="B9" s="22" t="s">
        <v>7</v>
      </c>
      <c r="C9" s="23" t="s">
        <v>8</v>
      </c>
      <c r="D9" s="23">
        <v>1</v>
      </c>
      <c r="E9" s="23">
        <v>105</v>
      </c>
      <c r="F9" s="2">
        <f t="shared" si="0"/>
        <v>105</v>
      </c>
      <c r="G9" s="36"/>
      <c r="H9" s="36"/>
    </row>
    <row r="10" spans="1:9" x14ac:dyDescent="0.25">
      <c r="A10" s="34"/>
      <c r="B10" s="30" t="s">
        <v>10</v>
      </c>
      <c r="C10" s="31"/>
      <c r="D10" s="7">
        <f>SUM(D4:D9)</f>
        <v>254</v>
      </c>
      <c r="E10" s="8"/>
      <c r="F10" s="8">
        <f>SUM(F4:F9)</f>
        <v>25947</v>
      </c>
      <c r="G10" s="36"/>
      <c r="H10" s="36"/>
    </row>
    <row r="11" spans="1:9" ht="13.8" x14ac:dyDescent="0.25">
      <c r="A11" s="28" t="s">
        <v>34</v>
      </c>
      <c r="B11" s="22" t="s">
        <v>30</v>
      </c>
      <c r="C11" s="23" t="s">
        <v>9</v>
      </c>
      <c r="D11" s="23">
        <v>21</v>
      </c>
      <c r="E11" s="2">
        <v>120</v>
      </c>
      <c r="F11" s="2">
        <f t="shared" ref="F11:F17" si="1">D11*E11</f>
        <v>2520</v>
      </c>
      <c r="G11" s="36"/>
      <c r="H11" s="36"/>
    </row>
    <row r="12" spans="1:9" ht="13.8" x14ac:dyDescent="0.25">
      <c r="A12" s="28"/>
      <c r="B12" s="22" t="s">
        <v>30</v>
      </c>
      <c r="C12" s="23" t="s">
        <v>8</v>
      </c>
      <c r="D12" s="23">
        <v>81</v>
      </c>
      <c r="E12" s="2">
        <v>104</v>
      </c>
      <c r="F12" s="2">
        <f t="shared" si="1"/>
        <v>8424</v>
      </c>
      <c r="G12" s="36"/>
      <c r="H12" s="36"/>
    </row>
    <row r="13" spans="1:9" ht="13.8" x14ac:dyDescent="0.25">
      <c r="A13" s="28"/>
      <c r="B13" s="22" t="s">
        <v>31</v>
      </c>
      <c r="C13" s="23" t="s">
        <v>9</v>
      </c>
      <c r="D13" s="23">
        <v>18</v>
      </c>
      <c r="E13" s="2">
        <v>110</v>
      </c>
      <c r="F13" s="2">
        <f t="shared" si="1"/>
        <v>1980</v>
      </c>
      <c r="G13" s="36"/>
      <c r="H13" s="36"/>
    </row>
    <row r="14" spans="1:9" ht="13.8" x14ac:dyDescent="0.25">
      <c r="A14" s="28"/>
      <c r="B14" s="22" t="s">
        <v>31</v>
      </c>
      <c r="C14" s="23" t="s">
        <v>8</v>
      </c>
      <c r="D14" s="23">
        <v>123</v>
      </c>
      <c r="E14" s="2">
        <v>99</v>
      </c>
      <c r="F14" s="2">
        <f t="shared" si="1"/>
        <v>12177</v>
      </c>
      <c r="G14" s="36"/>
      <c r="H14" s="36"/>
    </row>
    <row r="15" spans="1:9" ht="13.8" x14ac:dyDescent="0.25">
      <c r="A15" s="28"/>
      <c r="B15" s="22" t="s">
        <v>31</v>
      </c>
      <c r="C15" s="23" t="s">
        <v>11</v>
      </c>
      <c r="D15" s="23">
        <v>103</v>
      </c>
      <c r="E15" s="2">
        <v>85</v>
      </c>
      <c r="F15" s="2">
        <f t="shared" si="1"/>
        <v>8755</v>
      </c>
      <c r="G15" s="36"/>
      <c r="H15" s="36"/>
    </row>
    <row r="16" spans="1:9" ht="13.8" x14ac:dyDescent="0.25">
      <c r="A16" s="28"/>
      <c r="B16" s="22" t="s">
        <v>6</v>
      </c>
      <c r="C16" s="23" t="s">
        <v>8</v>
      </c>
      <c r="D16" s="23">
        <v>1</v>
      </c>
      <c r="E16" s="2">
        <v>121</v>
      </c>
      <c r="F16" s="2">
        <f t="shared" si="1"/>
        <v>121</v>
      </c>
      <c r="G16" s="36"/>
      <c r="H16" s="36"/>
    </row>
    <row r="17" spans="1:8" ht="13.8" x14ac:dyDescent="0.25">
      <c r="A17" s="28"/>
      <c r="B17" s="22" t="s">
        <v>5</v>
      </c>
      <c r="C17" s="23" t="s">
        <v>8</v>
      </c>
      <c r="D17" s="23">
        <v>2</v>
      </c>
      <c r="E17" s="2">
        <v>135</v>
      </c>
      <c r="F17" s="2">
        <f t="shared" si="1"/>
        <v>270</v>
      </c>
      <c r="G17" s="36"/>
      <c r="H17" s="36"/>
    </row>
    <row r="18" spans="1:8" x14ac:dyDescent="0.25">
      <c r="A18" s="28"/>
      <c r="B18" s="29" t="s">
        <v>10</v>
      </c>
      <c r="C18" s="29"/>
      <c r="D18" s="7">
        <f>SUM(D11:D17)</f>
        <v>349</v>
      </c>
      <c r="E18" s="8"/>
      <c r="F18" s="8">
        <f>SUM(F11:F17)</f>
        <v>34247</v>
      </c>
      <c r="G18" s="36"/>
      <c r="H18" s="36"/>
    </row>
    <row r="19" spans="1:8" ht="13.8" x14ac:dyDescent="0.25">
      <c r="A19" s="28" t="s">
        <v>38</v>
      </c>
      <c r="B19" s="22" t="s">
        <v>6</v>
      </c>
      <c r="C19" s="23" t="s">
        <v>8</v>
      </c>
      <c r="D19" s="23">
        <v>6</v>
      </c>
      <c r="E19" s="2">
        <v>121</v>
      </c>
      <c r="F19" s="2">
        <f t="shared" ref="F19:F25" si="2">D19*E19</f>
        <v>726</v>
      </c>
      <c r="G19" s="36"/>
      <c r="H19" s="36"/>
    </row>
    <row r="20" spans="1:8" ht="13.8" x14ac:dyDescent="0.25">
      <c r="A20" s="28"/>
      <c r="B20" s="22" t="s">
        <v>6</v>
      </c>
      <c r="C20" s="23" t="s">
        <v>11</v>
      </c>
      <c r="D20" s="23">
        <v>90</v>
      </c>
      <c r="E20" s="2">
        <v>117</v>
      </c>
      <c r="F20" s="2">
        <f t="shared" si="2"/>
        <v>10530</v>
      </c>
      <c r="G20" s="36"/>
      <c r="H20" s="36"/>
    </row>
    <row r="21" spans="1:8" ht="13.8" x14ac:dyDescent="0.25">
      <c r="A21" s="28"/>
      <c r="B21" s="22" t="s">
        <v>4</v>
      </c>
      <c r="C21" s="23" t="s">
        <v>8</v>
      </c>
      <c r="D21" s="23">
        <v>1</v>
      </c>
      <c r="E21" s="2">
        <v>121</v>
      </c>
      <c r="F21" s="2">
        <f t="shared" si="2"/>
        <v>121</v>
      </c>
      <c r="G21" s="36"/>
      <c r="H21" s="36"/>
    </row>
    <row r="22" spans="1:8" ht="13.8" x14ac:dyDescent="0.25">
      <c r="A22" s="28"/>
      <c r="B22" s="22" t="s">
        <v>32</v>
      </c>
      <c r="C22" s="23" t="s">
        <v>8</v>
      </c>
      <c r="D22" s="23">
        <v>1</v>
      </c>
      <c r="E22" s="2">
        <v>100</v>
      </c>
      <c r="F22" s="2">
        <f t="shared" si="2"/>
        <v>100</v>
      </c>
      <c r="G22" s="36"/>
      <c r="H22" s="36"/>
    </row>
    <row r="23" spans="1:8" ht="13.8" x14ac:dyDescent="0.25">
      <c r="A23" s="28"/>
      <c r="B23" s="22" t="s">
        <v>30</v>
      </c>
      <c r="C23" s="23" t="s">
        <v>8</v>
      </c>
      <c r="D23" s="23">
        <v>9</v>
      </c>
      <c r="E23" s="2">
        <v>104</v>
      </c>
      <c r="F23" s="2">
        <f t="shared" si="2"/>
        <v>936</v>
      </c>
      <c r="G23" s="36"/>
      <c r="H23" s="36"/>
    </row>
    <row r="24" spans="1:8" ht="13.8" x14ac:dyDescent="0.25">
      <c r="A24" s="28"/>
      <c r="B24" s="22" t="s">
        <v>33</v>
      </c>
      <c r="C24" s="23" t="s">
        <v>9</v>
      </c>
      <c r="D24" s="23">
        <v>1</v>
      </c>
      <c r="E24" s="2">
        <v>100</v>
      </c>
      <c r="F24" s="2">
        <f t="shared" si="2"/>
        <v>100</v>
      </c>
      <c r="G24" s="36"/>
      <c r="H24" s="36"/>
    </row>
    <row r="25" spans="1:8" ht="13.8" x14ac:dyDescent="0.25">
      <c r="A25" s="28"/>
      <c r="B25" s="22" t="s">
        <v>33</v>
      </c>
      <c r="C25" s="23" t="s">
        <v>8</v>
      </c>
      <c r="D25" s="23">
        <v>9</v>
      </c>
      <c r="E25" s="2">
        <v>10</v>
      </c>
      <c r="F25" s="2">
        <f t="shared" si="2"/>
        <v>90</v>
      </c>
      <c r="G25" s="36"/>
      <c r="H25" s="36"/>
    </row>
    <row r="26" spans="1:8" x14ac:dyDescent="0.25">
      <c r="A26" s="28"/>
      <c r="B26" s="29" t="s">
        <v>10</v>
      </c>
      <c r="C26" s="29"/>
      <c r="D26" s="7">
        <f>SUM(D19:D25)</f>
        <v>117</v>
      </c>
      <c r="E26" s="8"/>
      <c r="F26" s="8">
        <f>SUM(F19:F25)</f>
        <v>12603</v>
      </c>
      <c r="G26" s="37"/>
      <c r="H26" s="37"/>
    </row>
    <row r="27" spans="1:8" x14ac:dyDescent="0.25">
      <c r="A27" s="3"/>
      <c r="B27" s="24" t="s">
        <v>36</v>
      </c>
      <c r="C27" s="25"/>
      <c r="D27" s="4">
        <f>SUM(D26,D18,D10)</f>
        <v>720</v>
      </c>
      <c r="E27" s="5">
        <f>F27/D27</f>
        <v>101.10694444444445</v>
      </c>
      <c r="F27" s="5">
        <f t="shared" ref="F27" si="3">SUM(F26,F18,F10)</f>
        <v>72797</v>
      </c>
      <c r="G27" s="5"/>
      <c r="H27" s="5"/>
    </row>
  </sheetData>
  <autoFilter ref="A3:H25" xr:uid="{00000000-0009-0000-0000-000000000000}"/>
  <mergeCells count="10">
    <mergeCell ref="B27:C27"/>
    <mergeCell ref="A1:H1"/>
    <mergeCell ref="A11:A18"/>
    <mergeCell ref="A19:A26"/>
    <mergeCell ref="B26:C26"/>
    <mergeCell ref="B10:C10"/>
    <mergeCell ref="A4:A10"/>
    <mergeCell ref="B18:C18"/>
    <mergeCell ref="G4:G26"/>
    <mergeCell ref="H4:H26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zoomScale="110" zoomScaleNormal="110" workbookViewId="0">
      <selection activeCell="J16" sqref="J16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8.33203125" style="1" bestFit="1" customWidth="1"/>
    <col min="4" max="7" width="12.109375" style="1" customWidth="1"/>
    <col min="8" max="16384" width="9.109375" style="1"/>
  </cols>
  <sheetData>
    <row r="1" spans="1:8" ht="46.95" customHeight="1" thickBot="1" x14ac:dyDescent="0.3">
      <c r="A1" s="26" t="s">
        <v>39</v>
      </c>
      <c r="B1" s="27"/>
      <c r="C1" s="27"/>
      <c r="D1" s="27"/>
      <c r="E1" s="27"/>
      <c r="F1" s="27"/>
      <c r="G1" s="27"/>
      <c r="H1" s="20"/>
    </row>
    <row r="3" spans="1:8" ht="58.5" customHeight="1" x14ac:dyDescent="0.25">
      <c r="A3" s="17" t="s">
        <v>3</v>
      </c>
      <c r="B3" s="17" t="s">
        <v>0</v>
      </c>
      <c r="C3" s="17" t="s">
        <v>1</v>
      </c>
      <c r="D3" s="18" t="s">
        <v>23</v>
      </c>
      <c r="E3" s="18" t="s">
        <v>28</v>
      </c>
      <c r="F3" s="18" t="s">
        <v>29</v>
      </c>
      <c r="G3" s="16" t="s">
        <v>2</v>
      </c>
    </row>
    <row r="4" spans="1:8" ht="13.8" x14ac:dyDescent="0.25">
      <c r="A4" s="32" t="s">
        <v>37</v>
      </c>
      <c r="B4" s="22" t="s">
        <v>30</v>
      </c>
      <c r="C4" s="23" t="s">
        <v>8</v>
      </c>
      <c r="D4" s="23">
        <v>38</v>
      </c>
      <c r="E4" s="23">
        <v>104</v>
      </c>
      <c r="F4" s="2">
        <f>D4*E4</f>
        <v>3952</v>
      </c>
      <c r="G4" s="35">
        <f>F27*0.05</f>
        <v>3639.8500000000004</v>
      </c>
    </row>
    <row r="5" spans="1:8" ht="13.8" x14ac:dyDescent="0.25">
      <c r="A5" s="33"/>
      <c r="B5" s="22" t="s">
        <v>31</v>
      </c>
      <c r="C5" s="23" t="s">
        <v>9</v>
      </c>
      <c r="D5" s="23">
        <v>27</v>
      </c>
      <c r="E5" s="23">
        <v>110</v>
      </c>
      <c r="F5" s="2">
        <f t="shared" ref="F5:F9" si="0">D5*E5</f>
        <v>2970</v>
      </c>
      <c r="G5" s="36"/>
    </row>
    <row r="6" spans="1:8" ht="13.8" x14ac:dyDescent="0.25">
      <c r="A6" s="33"/>
      <c r="B6" s="22" t="s">
        <v>31</v>
      </c>
      <c r="C6" s="23" t="s">
        <v>8</v>
      </c>
      <c r="D6" s="23">
        <v>174</v>
      </c>
      <c r="E6" s="23">
        <v>99</v>
      </c>
      <c r="F6" s="2">
        <f t="shared" si="0"/>
        <v>17226</v>
      </c>
      <c r="G6" s="36"/>
    </row>
    <row r="7" spans="1:8" ht="13.8" x14ac:dyDescent="0.25">
      <c r="A7" s="33"/>
      <c r="B7" s="22" t="s">
        <v>4</v>
      </c>
      <c r="C7" s="23" t="s">
        <v>8</v>
      </c>
      <c r="D7" s="23">
        <v>4</v>
      </c>
      <c r="E7" s="23">
        <v>121</v>
      </c>
      <c r="F7" s="2">
        <f t="shared" si="0"/>
        <v>484</v>
      </c>
      <c r="G7" s="36"/>
    </row>
    <row r="8" spans="1:8" ht="13.8" x14ac:dyDescent="0.25">
      <c r="A8" s="33"/>
      <c r="B8" s="22" t="s">
        <v>6</v>
      </c>
      <c r="C8" s="23" t="s">
        <v>8</v>
      </c>
      <c r="D8" s="23">
        <v>10</v>
      </c>
      <c r="E8" s="23">
        <v>121</v>
      </c>
      <c r="F8" s="2">
        <f t="shared" si="0"/>
        <v>1210</v>
      </c>
      <c r="G8" s="36"/>
    </row>
    <row r="9" spans="1:8" ht="13.8" x14ac:dyDescent="0.25">
      <c r="A9" s="33"/>
      <c r="B9" s="22" t="s">
        <v>7</v>
      </c>
      <c r="C9" s="23" t="s">
        <v>8</v>
      </c>
      <c r="D9" s="23">
        <v>1</v>
      </c>
      <c r="E9" s="23">
        <v>105</v>
      </c>
      <c r="F9" s="2">
        <f t="shared" si="0"/>
        <v>105</v>
      </c>
      <c r="G9" s="36"/>
    </row>
    <row r="10" spans="1:8" x14ac:dyDescent="0.25">
      <c r="A10" s="34"/>
      <c r="B10" s="30" t="s">
        <v>10</v>
      </c>
      <c r="C10" s="31"/>
      <c r="D10" s="7">
        <f>SUM(D4:D9)</f>
        <v>254</v>
      </c>
      <c r="E10" s="8"/>
      <c r="F10" s="8">
        <f>SUM(F4:F9)</f>
        <v>25947</v>
      </c>
      <c r="G10" s="36"/>
    </row>
    <row r="11" spans="1:8" ht="13.8" x14ac:dyDescent="0.25">
      <c r="A11" s="28" t="s">
        <v>34</v>
      </c>
      <c r="B11" s="22" t="s">
        <v>30</v>
      </c>
      <c r="C11" s="23" t="s">
        <v>9</v>
      </c>
      <c r="D11" s="23">
        <v>21</v>
      </c>
      <c r="E11" s="2">
        <v>120</v>
      </c>
      <c r="F11" s="2">
        <f t="shared" ref="F11:F17" si="1">D11*E11</f>
        <v>2520</v>
      </c>
      <c r="G11" s="36"/>
    </row>
    <row r="12" spans="1:8" ht="13.8" x14ac:dyDescent="0.25">
      <c r="A12" s="28"/>
      <c r="B12" s="22" t="s">
        <v>30</v>
      </c>
      <c r="C12" s="23" t="s">
        <v>8</v>
      </c>
      <c r="D12" s="23">
        <v>81</v>
      </c>
      <c r="E12" s="2">
        <v>104</v>
      </c>
      <c r="F12" s="2">
        <f t="shared" si="1"/>
        <v>8424</v>
      </c>
      <c r="G12" s="36"/>
    </row>
    <row r="13" spans="1:8" ht="13.8" x14ac:dyDescent="0.25">
      <c r="A13" s="28"/>
      <c r="B13" s="22" t="s">
        <v>31</v>
      </c>
      <c r="C13" s="23" t="s">
        <v>9</v>
      </c>
      <c r="D13" s="23">
        <v>18</v>
      </c>
      <c r="E13" s="2">
        <v>110</v>
      </c>
      <c r="F13" s="2">
        <f t="shared" si="1"/>
        <v>1980</v>
      </c>
      <c r="G13" s="36"/>
    </row>
    <row r="14" spans="1:8" ht="13.8" x14ac:dyDescent="0.25">
      <c r="A14" s="28"/>
      <c r="B14" s="22" t="s">
        <v>31</v>
      </c>
      <c r="C14" s="23" t="s">
        <v>8</v>
      </c>
      <c r="D14" s="23">
        <v>123</v>
      </c>
      <c r="E14" s="2">
        <v>99</v>
      </c>
      <c r="F14" s="2">
        <f t="shared" si="1"/>
        <v>12177</v>
      </c>
      <c r="G14" s="36"/>
    </row>
    <row r="15" spans="1:8" ht="13.8" x14ac:dyDescent="0.25">
      <c r="A15" s="28"/>
      <c r="B15" s="22" t="s">
        <v>31</v>
      </c>
      <c r="C15" s="23" t="s">
        <v>11</v>
      </c>
      <c r="D15" s="23">
        <v>103</v>
      </c>
      <c r="E15" s="2">
        <v>85</v>
      </c>
      <c r="F15" s="2">
        <f t="shared" si="1"/>
        <v>8755</v>
      </c>
      <c r="G15" s="36"/>
    </row>
    <row r="16" spans="1:8" ht="13.8" x14ac:dyDescent="0.25">
      <c r="A16" s="28"/>
      <c r="B16" s="22" t="s">
        <v>6</v>
      </c>
      <c r="C16" s="23" t="s">
        <v>8</v>
      </c>
      <c r="D16" s="23">
        <v>1</v>
      </c>
      <c r="E16" s="2">
        <v>121</v>
      </c>
      <c r="F16" s="2">
        <f t="shared" si="1"/>
        <v>121</v>
      </c>
      <c r="G16" s="36"/>
    </row>
    <row r="17" spans="1:7" ht="13.8" x14ac:dyDescent="0.25">
      <c r="A17" s="28"/>
      <c r="B17" s="22" t="s">
        <v>5</v>
      </c>
      <c r="C17" s="23" t="s">
        <v>8</v>
      </c>
      <c r="D17" s="23">
        <v>2</v>
      </c>
      <c r="E17" s="2">
        <v>135</v>
      </c>
      <c r="F17" s="2">
        <f t="shared" si="1"/>
        <v>270</v>
      </c>
      <c r="G17" s="36"/>
    </row>
    <row r="18" spans="1:7" x14ac:dyDescent="0.25">
      <c r="A18" s="28"/>
      <c r="B18" s="29" t="s">
        <v>10</v>
      </c>
      <c r="C18" s="29"/>
      <c r="D18" s="7">
        <f>SUM(D11:D17)</f>
        <v>349</v>
      </c>
      <c r="E18" s="8"/>
      <c r="F18" s="8">
        <f>SUM(F11:F17)</f>
        <v>34247</v>
      </c>
      <c r="G18" s="36"/>
    </row>
    <row r="19" spans="1:7" ht="13.8" x14ac:dyDescent="0.25">
      <c r="A19" s="28" t="s">
        <v>38</v>
      </c>
      <c r="B19" s="22" t="s">
        <v>6</v>
      </c>
      <c r="C19" s="23" t="s">
        <v>8</v>
      </c>
      <c r="D19" s="23">
        <v>6</v>
      </c>
      <c r="E19" s="2">
        <v>121</v>
      </c>
      <c r="F19" s="2">
        <f t="shared" ref="F19:F25" si="2">D19*E19</f>
        <v>726</v>
      </c>
      <c r="G19" s="36"/>
    </row>
    <row r="20" spans="1:7" ht="13.8" x14ac:dyDescent="0.25">
      <c r="A20" s="28"/>
      <c r="B20" s="22" t="s">
        <v>6</v>
      </c>
      <c r="C20" s="23" t="s">
        <v>11</v>
      </c>
      <c r="D20" s="23">
        <v>90</v>
      </c>
      <c r="E20" s="2">
        <v>117</v>
      </c>
      <c r="F20" s="2">
        <f t="shared" si="2"/>
        <v>10530</v>
      </c>
      <c r="G20" s="36"/>
    </row>
    <row r="21" spans="1:7" ht="13.8" x14ac:dyDescent="0.25">
      <c r="A21" s="28"/>
      <c r="B21" s="22" t="s">
        <v>4</v>
      </c>
      <c r="C21" s="23" t="s">
        <v>8</v>
      </c>
      <c r="D21" s="23">
        <v>1</v>
      </c>
      <c r="E21" s="2">
        <v>121</v>
      </c>
      <c r="F21" s="2">
        <f t="shared" si="2"/>
        <v>121</v>
      </c>
      <c r="G21" s="36"/>
    </row>
    <row r="22" spans="1:7" ht="13.8" x14ac:dyDescent="0.25">
      <c r="A22" s="28"/>
      <c r="B22" s="22" t="s">
        <v>32</v>
      </c>
      <c r="C22" s="23" t="s">
        <v>8</v>
      </c>
      <c r="D22" s="23">
        <v>1</v>
      </c>
      <c r="E22" s="2">
        <v>100</v>
      </c>
      <c r="F22" s="2">
        <f t="shared" si="2"/>
        <v>100</v>
      </c>
      <c r="G22" s="36"/>
    </row>
    <row r="23" spans="1:7" ht="13.8" x14ac:dyDescent="0.25">
      <c r="A23" s="28"/>
      <c r="B23" s="22" t="s">
        <v>30</v>
      </c>
      <c r="C23" s="23" t="s">
        <v>8</v>
      </c>
      <c r="D23" s="23">
        <v>9</v>
      </c>
      <c r="E23" s="2">
        <v>104</v>
      </c>
      <c r="F23" s="2">
        <f t="shared" si="2"/>
        <v>936</v>
      </c>
      <c r="G23" s="36"/>
    </row>
    <row r="24" spans="1:7" ht="13.8" x14ac:dyDescent="0.25">
      <c r="A24" s="28"/>
      <c r="B24" s="22" t="s">
        <v>33</v>
      </c>
      <c r="C24" s="23" t="s">
        <v>9</v>
      </c>
      <c r="D24" s="23">
        <v>1</v>
      </c>
      <c r="E24" s="2">
        <v>100</v>
      </c>
      <c r="F24" s="2">
        <f t="shared" si="2"/>
        <v>100</v>
      </c>
      <c r="G24" s="36"/>
    </row>
    <row r="25" spans="1:7" ht="13.8" x14ac:dyDescent="0.25">
      <c r="A25" s="28"/>
      <c r="B25" s="22" t="s">
        <v>33</v>
      </c>
      <c r="C25" s="23" t="s">
        <v>8</v>
      </c>
      <c r="D25" s="23">
        <v>9</v>
      </c>
      <c r="E25" s="2">
        <v>10</v>
      </c>
      <c r="F25" s="2">
        <f t="shared" si="2"/>
        <v>90</v>
      </c>
      <c r="G25" s="36"/>
    </row>
    <row r="26" spans="1:7" x14ac:dyDescent="0.25">
      <c r="A26" s="28"/>
      <c r="B26" s="29" t="s">
        <v>10</v>
      </c>
      <c r="C26" s="29"/>
      <c r="D26" s="7">
        <f>SUM(D19:D25)</f>
        <v>117</v>
      </c>
      <c r="E26" s="8"/>
      <c r="F26" s="8">
        <f>SUM(F19:F25)</f>
        <v>12603</v>
      </c>
      <c r="G26" s="37"/>
    </row>
    <row r="27" spans="1:7" x14ac:dyDescent="0.25">
      <c r="A27" s="3"/>
      <c r="B27" s="24" t="s">
        <v>36</v>
      </c>
      <c r="C27" s="25"/>
      <c r="D27" s="4">
        <f>SUM(D26,D18,D10)</f>
        <v>720</v>
      </c>
      <c r="E27" s="5">
        <f>F27/D27</f>
        <v>101.10694444444445</v>
      </c>
      <c r="F27" s="5">
        <f t="shared" ref="F27" si="3">SUM(F26,F18,F10)</f>
        <v>72797</v>
      </c>
      <c r="G27" s="5"/>
    </row>
  </sheetData>
  <autoFilter ref="A3:G25" xr:uid="{00000000-0009-0000-0000-000001000000}"/>
  <mergeCells count="9">
    <mergeCell ref="B27:C27"/>
    <mergeCell ref="A1:G1"/>
    <mergeCell ref="A4:A10"/>
    <mergeCell ref="G4:G26"/>
    <mergeCell ref="B10:C10"/>
    <mergeCell ref="A11:A18"/>
    <mergeCell ref="B18:C18"/>
    <mergeCell ref="A19:A26"/>
    <mergeCell ref="B26:C26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workbookViewId="0">
      <selection activeCell="G9" sqref="G9"/>
    </sheetView>
  </sheetViews>
  <sheetFormatPr defaultRowHeight="14.4" x14ac:dyDescent="0.3"/>
  <cols>
    <col min="1" max="1" width="5.6640625" style="14" customWidth="1"/>
    <col min="2" max="2" width="10.5546875" style="14" customWidth="1"/>
    <col min="3" max="3" width="17.88671875" style="14" customWidth="1"/>
    <col min="4" max="11" width="8.88671875" style="14"/>
  </cols>
  <sheetData>
    <row r="2" spans="1:11" ht="17.399999999999999" x14ac:dyDescent="0.3">
      <c r="B2" s="9" t="s">
        <v>13</v>
      </c>
      <c r="C2" s="9"/>
    </row>
    <row r="3" spans="1:11" ht="17.399999999999999" x14ac:dyDescent="0.3">
      <c r="B3" s="9" t="s">
        <v>27</v>
      </c>
      <c r="C3" s="9"/>
    </row>
    <row r="4" spans="1:11" ht="17.399999999999999" x14ac:dyDescent="0.3">
      <c r="B4" s="9" t="s">
        <v>40</v>
      </c>
      <c r="C4" s="9"/>
    </row>
    <row r="5" spans="1:11" ht="18" thickBot="1" x14ac:dyDescent="0.35">
      <c r="B5" s="9"/>
      <c r="C5" s="9"/>
    </row>
    <row r="6" spans="1:11" ht="15" thickBot="1" x14ac:dyDescent="0.35">
      <c r="B6" s="38" t="s">
        <v>14</v>
      </c>
      <c r="C6" s="38" t="s">
        <v>15</v>
      </c>
      <c r="D6" s="40" t="s">
        <v>21</v>
      </c>
      <c r="E6" s="41"/>
      <c r="F6" s="41"/>
      <c r="G6" s="42"/>
      <c r="H6" s="38" t="s">
        <v>16</v>
      </c>
    </row>
    <row r="7" spans="1:11" ht="15" thickBot="1" x14ac:dyDescent="0.35">
      <c r="B7" s="39"/>
      <c r="C7" s="39"/>
      <c r="D7" s="11" t="s">
        <v>17</v>
      </c>
      <c r="E7" s="11" t="s">
        <v>18</v>
      </c>
      <c r="F7" s="11" t="s">
        <v>19</v>
      </c>
      <c r="G7" s="11" t="s">
        <v>20</v>
      </c>
      <c r="H7" s="43"/>
    </row>
    <row r="8" spans="1:11" ht="15" thickBot="1" x14ac:dyDescent="0.35">
      <c r="B8" s="21" t="s">
        <v>41</v>
      </c>
      <c r="C8" s="12" t="s">
        <v>22</v>
      </c>
      <c r="D8" s="10">
        <v>0</v>
      </c>
      <c r="E8" s="11">
        <v>0</v>
      </c>
      <c r="F8" s="11">
        <v>550</v>
      </c>
      <c r="G8" s="11">
        <v>170</v>
      </c>
      <c r="H8" s="13">
        <f>SUM(D8:G8)</f>
        <v>720</v>
      </c>
    </row>
    <row r="9" spans="1:11" x14ac:dyDescent="0.3">
      <c r="I9" s="15">
        <f>'ПРИЛ1_17-57-25'!D27</f>
        <v>720</v>
      </c>
    </row>
    <row r="11" spans="1:11" x14ac:dyDescent="0.3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3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ПРИЛ1_17-57-25</vt:lpstr>
      <vt:lpstr>ПРИЛ2_17-57-25</vt:lpstr>
      <vt:lpstr>ПРИЛ3_17-57-25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2025-08-05T12:48:11Z</dcterms:modified>
</cp:coreProperties>
</file>