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.Паламара\за публикуване\1-21-25\"/>
    </mc:Choice>
  </mc:AlternateContent>
  <xr:revisionPtr revIDLastSave="0" documentId="13_ncr:1_{77B42423-165C-43B5-93E8-F656598EC7F8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7" l="1"/>
  <c r="E174" i="7"/>
  <c r="E172" i="8" l="1"/>
  <c r="H171" i="8"/>
  <c r="J171" i="8" s="1"/>
  <c r="H170" i="8"/>
  <c r="J170" i="8" s="1"/>
  <c r="H169" i="8"/>
  <c r="J169" i="8" s="1"/>
  <c r="H168" i="8"/>
  <c r="J168" i="8" s="1"/>
  <c r="H167" i="8"/>
  <c r="J167" i="8" s="1"/>
  <c r="H166" i="8"/>
  <c r="J166" i="8" s="1"/>
  <c r="H165" i="8"/>
  <c r="J165" i="8" s="1"/>
  <c r="H164" i="8"/>
  <c r="J164" i="8" s="1"/>
  <c r="E162" i="8"/>
  <c r="H161" i="8"/>
  <c r="J161" i="8" s="1"/>
  <c r="H160" i="8"/>
  <c r="J160" i="8" s="1"/>
  <c r="H159" i="8"/>
  <c r="J159" i="8" s="1"/>
  <c r="J158" i="8"/>
  <c r="H158" i="8"/>
  <c r="H157" i="8"/>
  <c r="J157" i="8" s="1"/>
  <c r="H156" i="8"/>
  <c r="E155" i="8"/>
  <c r="H154" i="8"/>
  <c r="J154" i="8" s="1"/>
  <c r="H153" i="8"/>
  <c r="J153" i="8" s="1"/>
  <c r="H152" i="8"/>
  <c r="J152" i="8" s="1"/>
  <c r="H151" i="8"/>
  <c r="J151" i="8" s="1"/>
  <c r="H150" i="8"/>
  <c r="J150" i="8" s="1"/>
  <c r="H149" i="8"/>
  <c r="E148" i="8"/>
  <c r="H147" i="8"/>
  <c r="J147" i="8" s="1"/>
  <c r="H146" i="8"/>
  <c r="J146" i="8" s="1"/>
  <c r="H145" i="8"/>
  <c r="J145" i="8" s="1"/>
  <c r="H144" i="8"/>
  <c r="J144" i="8" s="1"/>
  <c r="J143" i="8"/>
  <c r="H143" i="8"/>
  <c r="H142" i="8"/>
  <c r="J142" i="8" s="1"/>
  <c r="E141" i="8"/>
  <c r="H140" i="8"/>
  <c r="J140" i="8" s="1"/>
  <c r="H139" i="8"/>
  <c r="J139" i="8" s="1"/>
  <c r="H138" i="8"/>
  <c r="J138" i="8" s="1"/>
  <c r="H137" i="8"/>
  <c r="J137" i="8" s="1"/>
  <c r="H136" i="8"/>
  <c r="J136" i="8" s="1"/>
  <c r="H135" i="8"/>
  <c r="J135" i="8" s="1"/>
  <c r="E134" i="8"/>
  <c r="E163" i="8" s="1"/>
  <c r="H133" i="8"/>
  <c r="J133" i="8" s="1"/>
  <c r="J132" i="8"/>
  <c r="H132" i="8"/>
  <c r="H131" i="8"/>
  <c r="J131" i="8" s="1"/>
  <c r="H130" i="8"/>
  <c r="H129" i="8"/>
  <c r="J129" i="8" s="1"/>
  <c r="H128" i="8"/>
  <c r="J128" i="8" s="1"/>
  <c r="E127" i="8"/>
  <c r="H126" i="8"/>
  <c r="J126" i="8" s="1"/>
  <c r="H125" i="8"/>
  <c r="J125" i="8" s="1"/>
  <c r="H124" i="8"/>
  <c r="J124" i="8" s="1"/>
  <c r="H123" i="8"/>
  <c r="J123" i="8" s="1"/>
  <c r="H122" i="8"/>
  <c r="J122" i="8" s="1"/>
  <c r="H121" i="8"/>
  <c r="J121" i="8" s="1"/>
  <c r="J127" i="8" s="1"/>
  <c r="E120" i="8"/>
  <c r="H119" i="8"/>
  <c r="J119" i="8" s="1"/>
  <c r="H118" i="8"/>
  <c r="J118" i="8" s="1"/>
  <c r="J117" i="8"/>
  <c r="H117" i="8"/>
  <c r="H116" i="8"/>
  <c r="J116" i="8" s="1"/>
  <c r="H115" i="8"/>
  <c r="J114" i="8"/>
  <c r="H114" i="8"/>
  <c r="E113" i="8"/>
  <c r="H112" i="8"/>
  <c r="J112" i="8" s="1"/>
  <c r="H111" i="8"/>
  <c r="J111" i="8" s="1"/>
  <c r="H110" i="8"/>
  <c r="J110" i="8" s="1"/>
  <c r="H109" i="8"/>
  <c r="J109" i="8" s="1"/>
  <c r="H108" i="8"/>
  <c r="J108" i="8" s="1"/>
  <c r="H107" i="8"/>
  <c r="H113" i="8" s="1"/>
  <c r="E105" i="8"/>
  <c r="H104" i="8"/>
  <c r="J104" i="8" s="1"/>
  <c r="J103" i="8"/>
  <c r="H103" i="8"/>
  <c r="H102" i="8"/>
  <c r="J102" i="8" s="1"/>
  <c r="H101" i="8"/>
  <c r="J101" i="8" s="1"/>
  <c r="H100" i="8"/>
  <c r="J99" i="8"/>
  <c r="H99" i="8"/>
  <c r="H98" i="8"/>
  <c r="J98" i="8" s="1"/>
  <c r="E97" i="8"/>
  <c r="H96" i="8"/>
  <c r="J96" i="8" s="1"/>
  <c r="H95" i="8"/>
  <c r="J95" i="8" s="1"/>
  <c r="H94" i="8"/>
  <c r="J94" i="8" s="1"/>
  <c r="H93" i="8"/>
  <c r="J93" i="8" s="1"/>
  <c r="H92" i="8"/>
  <c r="J92" i="8" s="1"/>
  <c r="H91" i="8"/>
  <c r="J91" i="8" s="1"/>
  <c r="H90" i="8"/>
  <c r="J90" i="8" s="1"/>
  <c r="E89" i="8"/>
  <c r="H88" i="8"/>
  <c r="J88" i="8" s="1"/>
  <c r="H87" i="8"/>
  <c r="J87" i="8" s="1"/>
  <c r="J86" i="8"/>
  <c r="H86" i="8"/>
  <c r="H85" i="8"/>
  <c r="H84" i="8"/>
  <c r="J84" i="8" s="1"/>
  <c r="J83" i="8"/>
  <c r="H83" i="8"/>
  <c r="J82" i="8"/>
  <c r="H82" i="8"/>
  <c r="E81" i="8"/>
  <c r="H80" i="8"/>
  <c r="J80" i="8" s="1"/>
  <c r="H79" i="8"/>
  <c r="J79" i="8" s="1"/>
  <c r="H78" i="8"/>
  <c r="J78" i="8" s="1"/>
  <c r="H77" i="8"/>
  <c r="J77" i="8" s="1"/>
  <c r="H76" i="8"/>
  <c r="J76" i="8" s="1"/>
  <c r="H75" i="8"/>
  <c r="J75" i="8" s="1"/>
  <c r="H74" i="8"/>
  <c r="J74" i="8" s="1"/>
  <c r="E73" i="8"/>
  <c r="H72" i="8"/>
  <c r="J72" i="8" s="1"/>
  <c r="J71" i="8"/>
  <c r="H71" i="8"/>
  <c r="H70" i="8"/>
  <c r="J70" i="8" s="1"/>
  <c r="J69" i="8"/>
  <c r="H69" i="8"/>
  <c r="H68" i="8"/>
  <c r="J68" i="8" s="1"/>
  <c r="H67" i="8"/>
  <c r="H73" i="8" s="1"/>
  <c r="H66" i="8"/>
  <c r="J66" i="8" s="1"/>
  <c r="E65" i="8"/>
  <c r="H64" i="8"/>
  <c r="J64" i="8" s="1"/>
  <c r="H63" i="8"/>
  <c r="J63" i="8" s="1"/>
  <c r="H62" i="8"/>
  <c r="J62" i="8" s="1"/>
  <c r="H61" i="8"/>
  <c r="J61" i="8" s="1"/>
  <c r="H60" i="8"/>
  <c r="J60" i="8" s="1"/>
  <c r="H59" i="8"/>
  <c r="J59" i="8" s="1"/>
  <c r="H58" i="8"/>
  <c r="E57" i="8"/>
  <c r="H56" i="8"/>
  <c r="J56" i="8" s="1"/>
  <c r="H55" i="8"/>
  <c r="J55" i="8" s="1"/>
  <c r="H54" i="8"/>
  <c r="J54" i="8" s="1"/>
  <c r="H53" i="8"/>
  <c r="J53" i="8" s="1"/>
  <c r="J52" i="8"/>
  <c r="H52" i="8"/>
  <c r="H51" i="8"/>
  <c r="J51" i="8" s="1"/>
  <c r="H50" i="8"/>
  <c r="H57" i="8" s="1"/>
  <c r="E49" i="8"/>
  <c r="H48" i="8"/>
  <c r="J48" i="8" s="1"/>
  <c r="H47" i="8"/>
  <c r="J47" i="8" s="1"/>
  <c r="H46" i="8"/>
  <c r="J46" i="8" s="1"/>
  <c r="H45" i="8"/>
  <c r="J45" i="8" s="1"/>
  <c r="H44" i="8"/>
  <c r="J44" i="8" s="1"/>
  <c r="H43" i="8"/>
  <c r="J43" i="8" s="1"/>
  <c r="H42" i="8"/>
  <c r="J42" i="8" s="1"/>
  <c r="J49" i="8" s="1"/>
  <c r="H40" i="8"/>
  <c r="E40" i="8"/>
  <c r="J39" i="8"/>
  <c r="H39" i="8"/>
  <c r="H38" i="8"/>
  <c r="J38" i="8" s="1"/>
  <c r="J40" i="8" s="1"/>
  <c r="E37" i="8"/>
  <c r="H36" i="8"/>
  <c r="J36" i="8" s="1"/>
  <c r="H35" i="8"/>
  <c r="J35" i="8" s="1"/>
  <c r="J37" i="8" s="1"/>
  <c r="E34" i="8"/>
  <c r="H33" i="8"/>
  <c r="H34" i="8" s="1"/>
  <c r="J32" i="8"/>
  <c r="H32" i="8"/>
  <c r="E31" i="8"/>
  <c r="H30" i="8"/>
  <c r="J30" i="8" s="1"/>
  <c r="H29" i="8"/>
  <c r="H31" i="8" s="1"/>
  <c r="H28" i="8"/>
  <c r="E28" i="8"/>
  <c r="J27" i="8"/>
  <c r="H27" i="8"/>
  <c r="H26" i="8"/>
  <c r="J26" i="8" s="1"/>
  <c r="E25" i="8"/>
  <c r="H24" i="8"/>
  <c r="J24" i="8" s="1"/>
  <c r="H23" i="8"/>
  <c r="H25" i="8" s="1"/>
  <c r="H22" i="8"/>
  <c r="E22" i="8"/>
  <c r="J21" i="8"/>
  <c r="H21" i="8"/>
  <c r="H20" i="8"/>
  <c r="J20" i="8" s="1"/>
  <c r="E19" i="8"/>
  <c r="H18" i="8"/>
  <c r="J18" i="8" s="1"/>
  <c r="H17" i="8"/>
  <c r="J17" i="8" s="1"/>
  <c r="J19" i="8" s="1"/>
  <c r="E16" i="8"/>
  <c r="H15" i="8"/>
  <c r="J15" i="8" s="1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E163" i="7"/>
  <c r="H162" i="7"/>
  <c r="J162" i="7" s="1"/>
  <c r="H161" i="7"/>
  <c r="J161" i="7" s="1"/>
  <c r="H160" i="7"/>
  <c r="J160" i="7" s="1"/>
  <c r="H159" i="7"/>
  <c r="J159" i="7" s="1"/>
  <c r="H158" i="7"/>
  <c r="J158" i="7" s="1"/>
  <c r="H157" i="7"/>
  <c r="J157" i="7" s="1"/>
  <c r="E156" i="7"/>
  <c r="H155" i="7"/>
  <c r="J155" i="7" s="1"/>
  <c r="H154" i="7"/>
  <c r="J154" i="7" s="1"/>
  <c r="H153" i="7"/>
  <c r="J153" i="7" s="1"/>
  <c r="H152" i="7"/>
  <c r="J152" i="7" s="1"/>
  <c r="H151" i="7"/>
  <c r="H150" i="7"/>
  <c r="J150" i="7" s="1"/>
  <c r="E149" i="7"/>
  <c r="H148" i="7"/>
  <c r="J148" i="7" s="1"/>
  <c r="H147" i="7"/>
  <c r="J147" i="7" s="1"/>
  <c r="H146" i="7"/>
  <c r="J146" i="7" s="1"/>
  <c r="H145" i="7"/>
  <c r="H144" i="7"/>
  <c r="J144" i="7" s="1"/>
  <c r="H143" i="7"/>
  <c r="J143" i="7" s="1"/>
  <c r="E142" i="7"/>
  <c r="H141" i="7"/>
  <c r="J141" i="7" s="1"/>
  <c r="H140" i="7"/>
  <c r="J140" i="7" s="1"/>
  <c r="H139" i="7"/>
  <c r="J139" i="7" s="1"/>
  <c r="H138" i="7"/>
  <c r="J138" i="7" s="1"/>
  <c r="H137" i="7"/>
  <c r="J137" i="7" s="1"/>
  <c r="H136" i="7"/>
  <c r="J136" i="7" s="1"/>
  <c r="E135" i="7"/>
  <c r="H134" i="7"/>
  <c r="J134" i="7" s="1"/>
  <c r="H133" i="7"/>
  <c r="J133" i="7" s="1"/>
  <c r="H132" i="7"/>
  <c r="J132" i="7" s="1"/>
  <c r="H131" i="7"/>
  <c r="J131" i="7" s="1"/>
  <c r="H130" i="7"/>
  <c r="J130" i="7" s="1"/>
  <c r="H129" i="7"/>
  <c r="J129" i="7" s="1"/>
  <c r="E128" i="7"/>
  <c r="H127" i="7"/>
  <c r="J127" i="7" s="1"/>
  <c r="H126" i="7"/>
  <c r="J126" i="7" s="1"/>
  <c r="H125" i="7"/>
  <c r="J125" i="7" s="1"/>
  <c r="H124" i="7"/>
  <c r="J124" i="7" s="1"/>
  <c r="H123" i="7"/>
  <c r="J123" i="7" s="1"/>
  <c r="H122" i="7"/>
  <c r="E121" i="7"/>
  <c r="H120" i="7"/>
  <c r="J120" i="7" s="1"/>
  <c r="H119" i="7"/>
  <c r="J119" i="7" s="1"/>
  <c r="H118" i="7"/>
  <c r="J118" i="7" s="1"/>
  <c r="H117" i="7"/>
  <c r="J117" i="7" s="1"/>
  <c r="H116" i="7"/>
  <c r="J116" i="7" s="1"/>
  <c r="H115" i="7"/>
  <c r="J115" i="7" s="1"/>
  <c r="E114" i="7"/>
  <c r="H113" i="7"/>
  <c r="J113" i="7" s="1"/>
  <c r="H112" i="7"/>
  <c r="J112" i="7" s="1"/>
  <c r="H111" i="7"/>
  <c r="J111" i="7" s="1"/>
  <c r="H110" i="7"/>
  <c r="J110" i="7" s="1"/>
  <c r="H109" i="7"/>
  <c r="J109" i="7" s="1"/>
  <c r="H108" i="7"/>
  <c r="J108" i="7" s="1"/>
  <c r="E106" i="7"/>
  <c r="E98" i="7"/>
  <c r="H102" i="7"/>
  <c r="J102" i="7" s="1"/>
  <c r="H101" i="7"/>
  <c r="J101" i="7" s="1"/>
  <c r="H100" i="7"/>
  <c r="J100" i="7" s="1"/>
  <c r="H94" i="7"/>
  <c r="J94" i="7" s="1"/>
  <c r="H93" i="7"/>
  <c r="J93" i="7" s="1"/>
  <c r="H92" i="7"/>
  <c r="J92" i="7" s="1"/>
  <c r="H86" i="7"/>
  <c r="J86" i="7" s="1"/>
  <c r="H85" i="7"/>
  <c r="J85" i="7" s="1"/>
  <c r="H84" i="7"/>
  <c r="J84" i="7" s="1"/>
  <c r="H78" i="7"/>
  <c r="J78" i="7" s="1"/>
  <c r="H77" i="7"/>
  <c r="J77" i="7" s="1"/>
  <c r="H76" i="7"/>
  <c r="J76" i="7" s="1"/>
  <c r="H70" i="7"/>
  <c r="J70" i="7" s="1"/>
  <c r="H69" i="7"/>
  <c r="J69" i="7" s="1"/>
  <c r="H68" i="7"/>
  <c r="J68" i="7" s="1"/>
  <c r="H62" i="7"/>
  <c r="J62" i="7" s="1"/>
  <c r="H61" i="7"/>
  <c r="J61" i="7" s="1"/>
  <c r="H60" i="7"/>
  <c r="J60" i="7" s="1"/>
  <c r="H54" i="7"/>
  <c r="J54" i="7" s="1"/>
  <c r="H53" i="7"/>
  <c r="J53" i="7" s="1"/>
  <c r="H52" i="7"/>
  <c r="J52" i="7" s="1"/>
  <c r="H46" i="7"/>
  <c r="J46" i="7" s="1"/>
  <c r="H45" i="7"/>
  <c r="J45" i="7" s="1"/>
  <c r="H44" i="7"/>
  <c r="J44" i="7" s="1"/>
  <c r="H105" i="7"/>
  <c r="J105" i="7" s="1"/>
  <c r="H104" i="7"/>
  <c r="J104" i="7" s="1"/>
  <c r="H103" i="7"/>
  <c r="J103" i="7" s="1"/>
  <c r="H99" i="7"/>
  <c r="H97" i="7"/>
  <c r="J97" i="7" s="1"/>
  <c r="H96" i="7"/>
  <c r="J96" i="7" s="1"/>
  <c r="H95" i="7"/>
  <c r="J95" i="7" s="1"/>
  <c r="H91" i="7"/>
  <c r="E90" i="7"/>
  <c r="H89" i="7"/>
  <c r="J89" i="7" s="1"/>
  <c r="H88" i="7"/>
  <c r="J88" i="7" s="1"/>
  <c r="H87" i="7"/>
  <c r="J87" i="7" s="1"/>
  <c r="H83" i="7"/>
  <c r="E82" i="7"/>
  <c r="H81" i="7"/>
  <c r="J81" i="7" s="1"/>
  <c r="H80" i="7"/>
  <c r="J80" i="7" s="1"/>
  <c r="H79" i="7"/>
  <c r="J79" i="7" s="1"/>
  <c r="H75" i="7"/>
  <c r="E74" i="7"/>
  <c r="H73" i="7"/>
  <c r="J73" i="7" s="1"/>
  <c r="H72" i="7"/>
  <c r="J72" i="7" s="1"/>
  <c r="H71" i="7"/>
  <c r="J71" i="7" s="1"/>
  <c r="H67" i="7"/>
  <c r="E66" i="7"/>
  <c r="H65" i="7"/>
  <c r="J65" i="7" s="1"/>
  <c r="H64" i="7"/>
  <c r="J64" i="7" s="1"/>
  <c r="H63" i="7"/>
  <c r="H59" i="7"/>
  <c r="J59" i="7" s="1"/>
  <c r="E58" i="7"/>
  <c r="H57" i="7"/>
  <c r="J57" i="7" s="1"/>
  <c r="H56" i="7"/>
  <c r="J56" i="7" s="1"/>
  <c r="H55" i="7"/>
  <c r="J55" i="7" s="1"/>
  <c r="H51" i="7"/>
  <c r="E50" i="7"/>
  <c r="H49" i="7"/>
  <c r="J49" i="7" s="1"/>
  <c r="H48" i="7"/>
  <c r="J48" i="7" s="1"/>
  <c r="H47" i="7"/>
  <c r="H43" i="7"/>
  <c r="J43" i="7" s="1"/>
  <c r="E41" i="7"/>
  <c r="H40" i="7"/>
  <c r="J40" i="7" s="1"/>
  <c r="H39" i="7"/>
  <c r="E38" i="7"/>
  <c r="H37" i="7"/>
  <c r="J37" i="7" s="1"/>
  <c r="H36" i="7"/>
  <c r="E35" i="7"/>
  <c r="H34" i="7"/>
  <c r="J34" i="7" s="1"/>
  <c r="H33" i="7"/>
  <c r="E32" i="7"/>
  <c r="H31" i="7"/>
  <c r="J31" i="7" s="1"/>
  <c r="H30" i="7"/>
  <c r="J30" i="7" s="1"/>
  <c r="E29" i="7"/>
  <c r="H28" i="7"/>
  <c r="J28" i="7" s="1"/>
  <c r="H27" i="7"/>
  <c r="J27" i="7" s="1"/>
  <c r="E26" i="7"/>
  <c r="H25" i="7"/>
  <c r="J25" i="7" s="1"/>
  <c r="H24" i="7"/>
  <c r="J24" i="7" s="1"/>
  <c r="E23" i="7"/>
  <c r="H22" i="7"/>
  <c r="J22" i="7" s="1"/>
  <c r="H21" i="7"/>
  <c r="J21" i="7" s="1"/>
  <c r="E20" i="7"/>
  <c r="H19" i="7"/>
  <c r="J19" i="7" s="1"/>
  <c r="H18" i="7"/>
  <c r="J67" i="8" l="1"/>
  <c r="J50" i="8"/>
  <c r="J57" i="8" s="1"/>
  <c r="H89" i="8"/>
  <c r="H120" i="8"/>
  <c r="J28" i="8"/>
  <c r="E106" i="8"/>
  <c r="E173" i="8" s="1"/>
  <c r="H134" i="8"/>
  <c r="H148" i="8"/>
  <c r="H162" i="8"/>
  <c r="J22" i="8"/>
  <c r="H155" i="8"/>
  <c r="E41" i="8"/>
  <c r="H65" i="8"/>
  <c r="J73" i="8"/>
  <c r="H105" i="8"/>
  <c r="J97" i="8"/>
  <c r="J148" i="8"/>
  <c r="J141" i="8"/>
  <c r="J34" i="8"/>
  <c r="J41" i="8" s="1"/>
  <c r="J81" i="8"/>
  <c r="J16" i="8"/>
  <c r="J172" i="8"/>
  <c r="J29" i="8"/>
  <c r="J31" i="8" s="1"/>
  <c r="J107" i="8"/>
  <c r="J113" i="8" s="1"/>
  <c r="H141" i="8"/>
  <c r="J100" i="8"/>
  <c r="J105" i="8" s="1"/>
  <c r="J130" i="8"/>
  <c r="J134" i="8" s="1"/>
  <c r="J156" i="8"/>
  <c r="J162" i="8" s="1"/>
  <c r="H19" i="8"/>
  <c r="H81" i="8"/>
  <c r="J33" i="8"/>
  <c r="J85" i="8"/>
  <c r="J89" i="8" s="1"/>
  <c r="J115" i="8"/>
  <c r="J120" i="8" s="1"/>
  <c r="J23" i="8"/>
  <c r="J25" i="8" s="1"/>
  <c r="H37" i="8"/>
  <c r="H97" i="8"/>
  <c r="H127" i="8"/>
  <c r="J149" i="8"/>
  <c r="J155" i="8" s="1"/>
  <c r="J58" i="8"/>
  <c r="J65" i="8" s="1"/>
  <c r="H49" i="8"/>
  <c r="H121" i="7"/>
  <c r="H149" i="7"/>
  <c r="H128" i="7"/>
  <c r="H135" i="7"/>
  <c r="H156" i="7"/>
  <c r="E164" i="7"/>
  <c r="J121" i="7"/>
  <c r="J114" i="7"/>
  <c r="J135" i="7"/>
  <c r="J163" i="7"/>
  <c r="J142" i="7"/>
  <c r="J122" i="7"/>
  <c r="J128" i="7" s="1"/>
  <c r="H142" i="7"/>
  <c r="J151" i="7"/>
  <c r="J156" i="7" s="1"/>
  <c r="J145" i="7"/>
  <c r="J149" i="7" s="1"/>
  <c r="H163" i="7"/>
  <c r="H114" i="7"/>
  <c r="H82" i="7"/>
  <c r="H58" i="7"/>
  <c r="H66" i="7"/>
  <c r="H74" i="7"/>
  <c r="E107" i="7"/>
  <c r="J67" i="7"/>
  <c r="J74" i="7" s="1"/>
  <c r="H106" i="7"/>
  <c r="J63" i="7"/>
  <c r="J66" i="7" s="1"/>
  <c r="H98" i="7"/>
  <c r="H50" i="7"/>
  <c r="H90" i="7"/>
  <c r="J47" i="7"/>
  <c r="J50" i="7" s="1"/>
  <c r="J91" i="7"/>
  <c r="J98" i="7" s="1"/>
  <c r="J51" i="7"/>
  <c r="J58" i="7" s="1"/>
  <c r="J75" i="7"/>
  <c r="J82" i="7" s="1"/>
  <c r="J99" i="7"/>
  <c r="J106" i="7" s="1"/>
  <c r="J83" i="7"/>
  <c r="J90" i="7" s="1"/>
  <c r="J32" i="7"/>
  <c r="E42" i="7"/>
  <c r="H32" i="7"/>
  <c r="H20" i="7"/>
  <c r="H35" i="7"/>
  <c r="H41" i="7"/>
  <c r="H38" i="7"/>
  <c r="J36" i="7"/>
  <c r="J38" i="7" s="1"/>
  <c r="J26" i="7"/>
  <c r="J18" i="7"/>
  <c r="J20" i="7" s="1"/>
  <c r="J23" i="7"/>
  <c r="J29" i="7"/>
  <c r="H29" i="7"/>
  <c r="J39" i="7"/>
  <c r="J41" i="7" s="1"/>
  <c r="H26" i="7"/>
  <c r="H23" i="7"/>
  <c r="J33" i="7"/>
  <c r="J35" i="7" s="1"/>
  <c r="J106" i="8" l="1"/>
  <c r="J163" i="8"/>
  <c r="J173" i="8" s="1"/>
  <c r="J164" i="7"/>
  <c r="J107" i="7"/>
  <c r="J42" i="7"/>
  <c r="I173" i="8" l="1"/>
  <c r="E173" i="7"/>
  <c r="H172" i="7"/>
  <c r="J172" i="7" s="1"/>
  <c r="H171" i="7"/>
  <c r="J171" i="7" s="1"/>
  <c r="H170" i="7"/>
  <c r="J170" i="7" s="1"/>
  <c r="H169" i="7"/>
  <c r="J169" i="7" s="1"/>
  <c r="H168" i="7"/>
  <c r="J168" i="7" s="1"/>
  <c r="H167" i="7"/>
  <c r="J167" i="7" s="1"/>
  <c r="H166" i="7"/>
  <c r="J166" i="7" s="1"/>
  <c r="H165" i="7"/>
  <c r="J165" i="7" s="1"/>
  <c r="H14" i="7"/>
  <c r="J14" i="7" s="1"/>
  <c r="H11" i="7"/>
  <c r="J11" i="7" s="1"/>
  <c r="E17" i="7"/>
  <c r="H16" i="7"/>
  <c r="J16" i="7" s="1"/>
  <c r="H15" i="7"/>
  <c r="J15" i="7" s="1"/>
  <c r="H13" i="7"/>
  <c r="J13" i="7" s="1"/>
  <c r="H12" i="7"/>
  <c r="J12" i="7" s="1"/>
  <c r="H10" i="7"/>
  <c r="J10" i="7" s="1"/>
  <c r="H9" i="7"/>
  <c r="J9" i="7" s="1"/>
  <c r="J173" i="7" l="1"/>
  <c r="J17" i="7"/>
  <c r="I174" i="7" l="1"/>
  <c r="B7" i="8" l="1"/>
  <c r="C7" i="8" s="1"/>
  <c r="D7" i="8" s="1"/>
  <c r="E7" i="8" s="1"/>
  <c r="F7" i="8" s="1"/>
  <c r="G7" i="8" s="1"/>
  <c r="H7" i="8" s="1"/>
  <c r="I7" i="8" s="1"/>
  <c r="J7" i="8" s="1"/>
  <c r="B7" i="7"/>
  <c r="C7" i="7" s="1"/>
  <c r="D7" i="7" s="1"/>
  <c r="E7" i="7" s="1"/>
  <c r="F7" i="7" s="1"/>
  <c r="G7" i="7" s="1"/>
  <c r="H7" i="7" s="1"/>
  <c r="I7" i="7" s="1"/>
  <c r="J7" i="7" s="1"/>
  <c r="F11" i="9" l="1"/>
  <c r="E8" i="7" l="1"/>
  <c r="J8" i="7" l="1"/>
</calcChain>
</file>

<file path=xl/sharedStrings.xml><?xml version="1.0" encoding="utf-8"?>
<sst xmlns="http://schemas.openxmlformats.org/spreadsheetml/2006/main" count="949" uniqueCount="72">
  <si>
    <t>Сортимент</t>
  </si>
  <si>
    <t>х</t>
  </si>
  <si>
    <t>към Договор № ….... / ….................... 20…... Год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</si>
  <si>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</si>
  <si>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</si>
  <si>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</si>
  <si>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</si>
  <si>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</si>
  <si>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</si>
  <si>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</si>
  <si>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</si>
  <si>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</si>
  <si>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>Трупи за бичене над 30</t>
  </si>
  <si>
    <r>
      <t>пл.м</t>
    </r>
    <r>
      <rPr>
        <vertAlign val="superscript"/>
        <sz val="10"/>
        <rFont val="Times New Roman"/>
        <family val="1"/>
        <charset val="204"/>
      </rPr>
      <t>3</t>
    </r>
  </si>
  <si>
    <t>Трупи за бичене от 18-29</t>
  </si>
  <si>
    <r>
      <t>пр.м</t>
    </r>
    <r>
      <rPr>
        <vertAlign val="superscript"/>
        <sz val="10"/>
        <rFont val="Times New Roman"/>
        <family val="1"/>
        <charset val="204"/>
      </rPr>
      <t>3</t>
    </r>
  </si>
  <si>
    <t xml:space="preserve">Технологична дървесина от ССД </t>
  </si>
  <si>
    <t>Технологична дървесина от ДСД</t>
  </si>
  <si>
    <t>Дърва за огрев</t>
  </si>
  <si>
    <t>цр</t>
  </si>
  <si>
    <t>Коеф. на плътност, съгласно Прил. №7 от Наредба №1</t>
  </si>
  <si>
    <t>мярка</t>
  </si>
  <si>
    <t>Отдел и под-отдел</t>
  </si>
  <si>
    <t>Обща начална  цена, лв. без ДДС</t>
  </si>
  <si>
    <t xml:space="preserve">Единична цена за продажба на стояща дървесина на корен,  лв, без ДДС                                   </t>
  </si>
  <si>
    <t xml:space="preserve">Изчислено прогнозно количество дървесина </t>
  </si>
  <si>
    <t>Всичко ТП ДГС ТЪРГОВИЩЕ</t>
  </si>
  <si>
    <t>Дървесен   вид</t>
  </si>
  <si>
    <t>Обща достигната цена, лв. без ДДС</t>
  </si>
  <si>
    <t>ПРИЛОЖЕНИЕ №2 (ДОСТИГНАТИ ЦЕНИ)
ТП "ДЛС Паламара"</t>
  </si>
  <si>
    <t>гбр</t>
  </si>
  <si>
    <t>ОБЩО</t>
  </si>
  <si>
    <t>кл</t>
  </si>
  <si>
    <t>ПРИЛОЖЕНИЕ №1 (НАЧАЛНИ ЦЕНИ)
ТП "ДЛС ПАЛАМАРА"</t>
  </si>
  <si>
    <r>
      <t>Прогнозно количество дървесина по сортиментна ведомост от ГП за 2025 г. пл.м</t>
    </r>
    <r>
      <rPr>
        <vertAlign val="superscript"/>
        <sz val="9"/>
        <rFont val="Times New Roman"/>
        <family val="1"/>
        <charset val="204"/>
      </rPr>
      <t>3</t>
    </r>
  </si>
  <si>
    <t>Технологична дървесина от дърва</t>
  </si>
  <si>
    <t xml:space="preserve">ЗА ПРОДАВАЧ:                                </t>
  </si>
  <si>
    <t xml:space="preserve"> ЗА КУПУВАЧ:</t>
  </si>
  <si>
    <t>ТП "ДЛС ПАЛАМАРА"</t>
  </si>
  <si>
    <t>ДИРЕКТОР:</t>
  </si>
  <si>
    <t>УПРАВИТЕЛ:</t>
  </si>
  <si>
    <t>(инж. Муса Кязъм) 
…..................................</t>
  </si>
  <si>
    <t>Ръководител счетоводен отдел</t>
  </si>
  <si>
    <t>(Мария Димитрова)</t>
  </si>
  <si>
    <t>График за покупко-продажба на прогнозни количества стояща дървесина на корен по тримесечия на 2025 година</t>
  </si>
  <si>
    <t>Тримесечие на 2025 год. / прогнозно количество дървесиан (пл.куб.м)</t>
  </si>
  <si>
    <t xml:space="preserve">Технологична дървесина от ЕСД </t>
  </si>
  <si>
    <t>ОЗМ</t>
  </si>
  <si>
    <t>65 "ж"</t>
  </si>
  <si>
    <t>Общо за подотдел 65 "ж"</t>
  </si>
  <si>
    <t>1001 "д"</t>
  </si>
  <si>
    <t>Общо за подотдел 1001 "д"</t>
  </si>
  <si>
    <t>бл</t>
  </si>
  <si>
    <t>лп</t>
  </si>
  <si>
    <t>127 "в"</t>
  </si>
  <si>
    <t>Общо за подотдел 127 "в"</t>
  </si>
  <si>
    <t>422 "а"</t>
  </si>
  <si>
    <t>Общо за подотдел 422 "а"</t>
  </si>
  <si>
    <t>чдб</t>
  </si>
  <si>
    <t>здб</t>
  </si>
  <si>
    <t>422 "д"</t>
  </si>
  <si>
    <t>Общо за подотдел 422 "д"</t>
  </si>
  <si>
    <t>мжд</t>
  </si>
  <si>
    <t>1-21-25</t>
  </si>
  <si>
    <t>ОБЕКТ 1-21-25</t>
  </si>
  <si>
    <t>"….............................." ЕООД</t>
  </si>
  <si>
    <t xml:space="preserve">(…..............................) 
</t>
  </si>
  <si>
    <t>за обект № 1-21-25, ТП "ДЛС Паламара"</t>
  </si>
  <si>
    <t>"…......................." ЕООД</t>
  </si>
  <si>
    <t xml:space="preserve">(….............) 
</t>
  </si>
  <si>
    <t>към Договор №……... от …...........2025 г.</t>
  </si>
  <si>
    <t>към Договор № ….... / …....................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</si>
</sst>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FFFF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i/>
      <sz val="10"/>
      <color theme="0"/>
      <name val="Times New Roman"/>
      <family val="1"/>
      <charset val="204"/>
    </font>
    <font>
      <b/>
      <i/>
      <sz val="10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7" fillId="0" borderId="0"/>
  </cellStyleXfs>
  <cellXfs count="182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14" fillId="4" borderId="0" xfId="0" applyFont="1" applyFill="1" applyAlignment="1">
      <alignment vertical="top"/>
    </xf>
    <xf numFmtId="2" fontId="14" fillId="4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9" fillId="2" borderId="25" xfId="0" applyFont="1" applyFill="1" applyBorder="1" applyAlignment="1">
      <alignment vertical="top"/>
    </xf>
    <xf numFmtId="1" fontId="17" fillId="2" borderId="26" xfId="0" applyNumberFormat="1" applyFont="1" applyFill="1" applyBorder="1" applyAlignment="1">
      <alignment vertical="top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17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1" xfId="0" applyFont="1" applyBorder="1"/>
    <xf numFmtId="0" fontId="19" fillId="0" borderId="19" xfId="0" applyFont="1" applyBorder="1"/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top"/>
    </xf>
    <xf numFmtId="1" fontId="4" fillId="4" borderId="26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7" fillId="0" borderId="42" xfId="0" applyNumberFormat="1" applyFont="1" applyBorder="1" applyAlignment="1">
      <alignment vertical="top"/>
    </xf>
    <xf numFmtId="2" fontId="17" fillId="0" borderId="42" xfId="0" applyNumberFormat="1" applyFont="1" applyBorder="1" applyAlignment="1">
      <alignment vertical="top"/>
    </xf>
    <xf numFmtId="1" fontId="4" fillId="0" borderId="1" xfId="0" applyNumberFormat="1" applyFont="1" applyBorder="1"/>
    <xf numFmtId="1" fontId="17" fillId="0" borderId="1" xfId="0" applyNumberFormat="1" applyFont="1" applyBorder="1"/>
    <xf numFmtId="1" fontId="4" fillId="0" borderId="4" xfId="0" applyNumberFormat="1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2" fontId="17" fillId="4" borderId="20" xfId="0" applyNumberFormat="1" applyFont="1" applyFill="1" applyBorder="1"/>
    <xf numFmtId="0" fontId="4" fillId="0" borderId="2" xfId="0" applyFont="1" applyBorder="1" applyAlignment="1">
      <alignment horizontal="center" vertical="top"/>
    </xf>
    <xf numFmtId="0" fontId="4" fillId="4" borderId="45" xfId="0" applyFont="1" applyFill="1" applyBorder="1" applyAlignment="1">
      <alignment vertical="top"/>
    </xf>
    <xf numFmtId="0" fontId="4" fillId="0" borderId="45" xfId="0" applyFont="1" applyBorder="1" applyAlignment="1">
      <alignment horizontal="center"/>
    </xf>
    <xf numFmtId="0" fontId="4" fillId="4" borderId="19" xfId="0" applyFont="1" applyFill="1" applyBorder="1" applyAlignment="1">
      <alignment vertical="top"/>
    </xf>
    <xf numFmtId="0" fontId="19" fillId="0" borderId="19" xfId="0" applyFont="1" applyBorder="1" applyAlignment="1">
      <alignment vertical="top"/>
    </xf>
    <xf numFmtId="0" fontId="9" fillId="4" borderId="46" xfId="0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right" vertical="center"/>
    </xf>
    <xf numFmtId="2" fontId="17" fillId="4" borderId="20" xfId="0" applyNumberFormat="1" applyFont="1" applyFill="1" applyBorder="1" applyAlignment="1">
      <alignment vertical="top"/>
    </xf>
    <xf numFmtId="1" fontId="17" fillId="0" borderId="47" xfId="0" applyNumberFormat="1" applyFont="1" applyBorder="1" applyAlignment="1">
      <alignment vertical="top"/>
    </xf>
    <xf numFmtId="0" fontId="9" fillId="3" borderId="1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" fontId="4" fillId="0" borderId="2" xfId="0" applyNumberFormat="1" applyFont="1" applyBorder="1"/>
    <xf numFmtId="2" fontId="17" fillId="4" borderId="11" xfId="0" applyNumberFormat="1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2" fontId="19" fillId="4" borderId="20" xfId="0" applyNumberFormat="1" applyFont="1" applyFill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2" fontId="19" fillId="0" borderId="19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9" fillId="0" borderId="48" xfId="0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9" fillId="2" borderId="25" xfId="0" applyFont="1" applyFill="1" applyBorder="1" applyAlignment="1">
      <alignment horizontal="center" vertical="top"/>
    </xf>
    <xf numFmtId="1" fontId="19" fillId="2" borderId="28" xfId="0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>
      <alignment vertical="top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top"/>
    </xf>
    <xf numFmtId="1" fontId="17" fillId="0" borderId="50" xfId="0" applyNumberFormat="1" applyFont="1" applyBorder="1" applyAlignment="1">
      <alignment vertical="top"/>
    </xf>
    <xf numFmtId="2" fontId="4" fillId="4" borderId="2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0" fontId="4" fillId="0" borderId="8" xfId="0" applyFont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2" fontId="19" fillId="0" borderId="10" xfId="0" applyNumberFormat="1" applyFont="1" applyBorder="1"/>
    <xf numFmtId="0" fontId="4" fillId="0" borderId="48" xfId="0" applyFont="1" applyBorder="1" applyAlignment="1">
      <alignment horizontal="center"/>
    </xf>
    <xf numFmtId="1" fontId="17" fillId="0" borderId="3" xfId="0" applyNumberFormat="1" applyFont="1" applyBorder="1"/>
    <xf numFmtId="0" fontId="1" fillId="4" borderId="3" xfId="0" applyFont="1" applyFill="1" applyBorder="1" applyAlignment="1">
      <alignment vertical="top"/>
    </xf>
    <xf numFmtId="1" fontId="17" fillId="0" borderId="22" xfId="0" applyNumberFormat="1" applyFont="1" applyBorder="1" applyAlignment="1">
      <alignment vertical="top"/>
    </xf>
    <xf numFmtId="0" fontId="19" fillId="0" borderId="3" xfId="0" applyFont="1" applyBorder="1" applyAlignment="1">
      <alignment vertical="top"/>
    </xf>
    <xf numFmtId="2" fontId="19" fillId="4" borderId="21" xfId="0" applyNumberFormat="1" applyFont="1" applyFill="1" applyBorder="1" applyAlignment="1">
      <alignment vertical="top"/>
    </xf>
    <xf numFmtId="2" fontId="23" fillId="0" borderId="1" xfId="0" applyNumberFormat="1" applyFont="1" applyBorder="1" applyAlignment="1">
      <alignment vertical="top"/>
    </xf>
    <xf numFmtId="2" fontId="22" fillId="4" borderId="20" xfId="0" applyNumberFormat="1" applyFont="1" applyFill="1" applyBorder="1" applyAlignment="1">
      <alignment vertical="top"/>
    </xf>
    <xf numFmtId="0" fontId="24" fillId="0" borderId="1" xfId="0" applyFont="1" applyBorder="1" applyAlignment="1">
      <alignment vertical="top"/>
    </xf>
    <xf numFmtId="2" fontId="25" fillId="4" borderId="20" xfId="0" applyNumberFormat="1" applyFont="1" applyFill="1" applyBorder="1" applyAlignment="1">
      <alignment vertical="top"/>
    </xf>
    <xf numFmtId="2" fontId="23" fillId="4" borderId="2" xfId="0" applyNumberFormat="1" applyFont="1" applyFill="1" applyBorder="1" applyAlignment="1">
      <alignment vertical="top"/>
    </xf>
    <xf numFmtId="2" fontId="22" fillId="4" borderId="11" xfId="0" applyNumberFormat="1" applyFont="1" applyFill="1" applyBorder="1" applyAlignment="1">
      <alignment vertical="top"/>
    </xf>
    <xf numFmtId="2" fontId="23" fillId="4" borderId="1" xfId="0" applyNumberFormat="1" applyFont="1" applyFill="1" applyBorder="1" applyAlignment="1">
      <alignment vertical="top"/>
    </xf>
    <xf numFmtId="0" fontId="24" fillId="4" borderId="1" xfId="0" applyFont="1" applyFill="1" applyBorder="1" applyAlignment="1">
      <alignment vertical="top"/>
    </xf>
    <xf numFmtId="2" fontId="22" fillId="4" borderId="20" xfId="0" applyNumberFormat="1" applyFont="1" applyFill="1" applyBorder="1"/>
    <xf numFmtId="0" fontId="24" fillId="4" borderId="3" xfId="0" applyFont="1" applyFill="1" applyBorder="1" applyAlignment="1">
      <alignment vertical="top"/>
    </xf>
    <xf numFmtId="2" fontId="25" fillId="0" borderId="19" xfId="0" applyNumberFormat="1" applyFont="1" applyBorder="1"/>
    <xf numFmtId="2" fontId="25" fillId="0" borderId="10" xfId="0" applyNumberFormat="1" applyFont="1" applyBorder="1"/>
    <xf numFmtId="0" fontId="24" fillId="0" borderId="3" xfId="0" applyFont="1" applyBorder="1" applyAlignment="1">
      <alignment vertical="top"/>
    </xf>
    <xf numFmtId="2" fontId="25" fillId="4" borderId="21" xfId="0" applyNumberFormat="1" applyFont="1" applyFill="1" applyBorder="1" applyAlignment="1">
      <alignment vertical="top"/>
    </xf>
    <xf numFmtId="2" fontId="26" fillId="2" borderId="26" xfId="0" applyNumberFormat="1" applyFont="1" applyFill="1" applyBorder="1" applyAlignment="1">
      <alignment vertical="top"/>
    </xf>
    <xf numFmtId="2" fontId="1" fillId="0" borderId="0" xfId="0" applyNumberFormat="1" applyFont="1" applyAlignment="1">
      <alignment vertical="top"/>
    </xf>
    <xf numFmtId="2" fontId="19" fillId="2" borderId="25" xfId="0" applyNumberFormat="1" applyFont="1" applyFill="1" applyBorder="1" applyAlignment="1">
      <alignment vertical="top"/>
    </xf>
    <xf numFmtId="49" fontId="15" fillId="0" borderId="49" xfId="0" applyNumberFormat="1" applyFont="1" applyBorder="1" applyAlignment="1">
      <alignment horizontal="center" vertical="center" textRotation="90" wrapText="1"/>
    </xf>
    <xf numFmtId="49" fontId="15" fillId="0" borderId="16" xfId="0" applyNumberFormat="1" applyFont="1" applyBorder="1" applyAlignment="1">
      <alignment horizontal="center" vertical="center" textRotation="90" wrapText="1"/>
    </xf>
    <xf numFmtId="49" fontId="15" fillId="0" borderId="24" xfId="0" applyNumberFormat="1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4" fillId="4" borderId="35" xfId="0" applyNumberFormat="1" applyFont="1" applyFill="1" applyBorder="1" applyAlignment="1">
      <alignment horizontal="center" vertical="center" wrapText="1"/>
    </xf>
    <xf numFmtId="1" fontId="4" fillId="4" borderId="37" xfId="0" applyNumberFormat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4" borderId="4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2" fontId="4" fillId="0" borderId="19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5">
    <cellStyle name="Normal 2" xfId="4" xr:uid="{00000000-0005-0000-0000-000000000000}"/>
    <cellStyle name="Normal_Sheet1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7"/>
  <sheetViews>
    <sheetView tabSelected="1" topLeftCell="A100" zoomScaleNormal="100" workbookViewId="0">
      <selection activeCell="L174" sqref="L174:N174"/>
    </sheetView>
  </sheetViews>
  <sheetFormatPr defaultRowHeight="14.5" x14ac:dyDescent="0.35"/>
  <cols>
    <col min="1" max="1" width="8.90625" style="5" customWidth="1"/>
    <col min="2" max="2" width="7.6328125" style="5" customWidth="1"/>
    <col min="3" max="3" width="8.453125" style="5" customWidth="1"/>
    <col min="4" max="4" width="32.36328125" style="5" customWidth="1"/>
    <col min="5" max="5" width="14.36328125" style="5" customWidth="1"/>
    <col min="6" max="6" width="9.54296875" style="5" customWidth="1"/>
    <col min="7" max="7" width="7.6328125" style="5" customWidth="1"/>
    <col min="8" max="8" width="11.08984375" style="5" customWidth="1"/>
    <col min="9" max="9" width="13.54296875" style="38" customWidth="1"/>
    <col min="10" max="10" width="12.08984375" style="38" customWidth="1"/>
    <col min="11" max="11" width="8.90625" style="10"/>
  </cols>
  <sheetData>
    <row r="1" spans="1:11" x14ac:dyDescent="0.35">
      <c r="A1" s="7"/>
      <c r="B1" s="7"/>
      <c r="C1" s="7"/>
      <c r="D1" s="7"/>
      <c r="E1" s="7"/>
      <c r="F1" s="7"/>
      <c r="G1" s="7"/>
      <c r="H1" s="7"/>
      <c r="I1" s="37"/>
    </row>
    <row r="2" spans="1:11" ht="34.25" customHeight="1" thickBot="1" x14ac:dyDescent="0.4">
      <c r="A2" s="123" t="s">
        <v>33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11" ht="15" hidden="1" thickBot="1" x14ac:dyDescent="0.4">
      <c r="A3" s="7"/>
      <c r="B3" s="7"/>
      <c r="C3" s="7"/>
      <c r="D3" s="128" t="s">
        <v>2</v>
      </c>
      <c r="E3" s="129"/>
      <c r="F3" s="129"/>
      <c r="G3" s="130"/>
      <c r="H3" s="7"/>
      <c r="I3" s="37"/>
    </row>
    <row r="4" spans="1:11" ht="15" thickBot="1" x14ac:dyDescent="0.4">
      <c r="A4" s="6"/>
      <c r="B4" s="6"/>
      <c r="C4" s="6"/>
      <c r="D4" s="131"/>
      <c r="E4" s="131"/>
      <c r="F4" s="6"/>
      <c r="G4" s="6"/>
      <c r="H4" s="6"/>
      <c r="I4" s="37"/>
    </row>
    <row r="5" spans="1:11" s="18" customFormat="1" ht="13.5" customHeight="1" x14ac:dyDescent="0.35">
      <c r="A5" s="136" t="s">
        <v>5</v>
      </c>
      <c r="B5" s="138" t="s">
        <v>22</v>
      </c>
      <c r="C5" s="140" t="s">
        <v>27</v>
      </c>
      <c r="D5" s="117" t="s">
        <v>0</v>
      </c>
      <c r="E5" s="119" t="s">
        <v>34</v>
      </c>
      <c r="F5" s="121" t="s">
        <v>20</v>
      </c>
      <c r="G5" s="142" t="s">
        <v>21</v>
      </c>
      <c r="H5" s="147" t="s">
        <v>25</v>
      </c>
      <c r="I5" s="134" t="s">
        <v>24</v>
      </c>
      <c r="J5" s="126" t="s">
        <v>23</v>
      </c>
    </row>
    <row r="6" spans="1:11" s="18" customFormat="1" ht="74.25" customHeight="1" thickBot="1" x14ac:dyDescent="0.4">
      <c r="A6" s="137"/>
      <c r="B6" s="139"/>
      <c r="C6" s="141"/>
      <c r="D6" s="118"/>
      <c r="E6" s="120"/>
      <c r="F6" s="122"/>
      <c r="G6" s="143"/>
      <c r="H6" s="148"/>
      <c r="I6" s="135"/>
      <c r="J6" s="127"/>
    </row>
    <row r="7" spans="1:11" s="28" customFormat="1" ht="13.5" thickBot="1" x14ac:dyDescent="0.4">
      <c r="A7" s="29">
        <v>1</v>
      </c>
      <c r="B7" s="30">
        <f>A7+1</f>
        <v>2</v>
      </c>
      <c r="C7" s="21">
        <f t="shared" ref="C7:E7" si="0">B7+1</f>
        <v>3</v>
      </c>
      <c r="D7" s="22">
        <f t="shared" si="0"/>
        <v>4</v>
      </c>
      <c r="E7" s="23">
        <f t="shared" si="0"/>
        <v>5</v>
      </c>
      <c r="F7" s="46">
        <f>E7+1</f>
        <v>6</v>
      </c>
      <c r="G7" s="25">
        <f>F7+1</f>
        <v>7</v>
      </c>
      <c r="H7" s="26">
        <f>G7+1</f>
        <v>8</v>
      </c>
      <c r="I7" s="39">
        <f>H7+1</f>
        <v>9</v>
      </c>
      <c r="J7" s="40">
        <f>I7+1</f>
        <v>10</v>
      </c>
    </row>
    <row r="8" spans="1:11" s="1" customFormat="1" ht="15" hidden="1" customHeight="1" thickBot="1" x14ac:dyDescent="0.4">
      <c r="A8" s="132" t="s">
        <v>26</v>
      </c>
      <c r="B8" s="133"/>
      <c r="C8" s="133"/>
      <c r="D8" s="133"/>
      <c r="E8" s="31" t="e">
        <f>#REF!</f>
        <v>#REF!</v>
      </c>
      <c r="F8" s="47" t="s">
        <v>1</v>
      </c>
      <c r="G8" s="58" t="s">
        <v>1</v>
      </c>
      <c r="H8" s="59" t="s">
        <v>1</v>
      </c>
      <c r="I8" s="54" t="s">
        <v>1</v>
      </c>
      <c r="J8" s="55" t="e">
        <f>#REF!</f>
        <v>#REF!</v>
      </c>
      <c r="K8" s="2"/>
    </row>
    <row r="9" spans="1:11" s="18" customFormat="1" ht="15.75" customHeight="1" x14ac:dyDescent="0.3">
      <c r="A9" s="114" t="s">
        <v>63</v>
      </c>
      <c r="B9" s="149" t="s">
        <v>48</v>
      </c>
      <c r="C9" s="49" t="s">
        <v>19</v>
      </c>
      <c r="D9" s="69" t="s">
        <v>12</v>
      </c>
      <c r="E9" s="50">
        <v>2</v>
      </c>
      <c r="F9" s="57"/>
      <c r="G9" s="34" t="s">
        <v>13</v>
      </c>
      <c r="H9" s="44">
        <f>E9</f>
        <v>2</v>
      </c>
      <c r="I9" s="77">
        <v>104</v>
      </c>
      <c r="J9" s="56">
        <f t="shared" ref="J9:J16" si="1">H9*I9</f>
        <v>208</v>
      </c>
    </row>
    <row r="10" spans="1:11" s="18" customFormat="1" ht="15.75" customHeight="1" x14ac:dyDescent="0.3">
      <c r="A10" s="115"/>
      <c r="B10" s="150"/>
      <c r="C10" s="49" t="s">
        <v>19</v>
      </c>
      <c r="D10" s="69" t="s">
        <v>14</v>
      </c>
      <c r="E10" s="50">
        <v>3</v>
      </c>
      <c r="F10" s="57"/>
      <c r="G10" s="34" t="s">
        <v>13</v>
      </c>
      <c r="H10" s="44">
        <f>E10</f>
        <v>3</v>
      </c>
      <c r="I10" s="77">
        <v>99</v>
      </c>
      <c r="J10" s="56">
        <f t="shared" si="1"/>
        <v>297</v>
      </c>
    </row>
    <row r="11" spans="1:11" s="18" customFormat="1" ht="15.75" customHeight="1" x14ac:dyDescent="0.3">
      <c r="A11" s="115"/>
      <c r="B11" s="150"/>
      <c r="C11" s="49" t="s">
        <v>19</v>
      </c>
      <c r="D11" s="70" t="s">
        <v>46</v>
      </c>
      <c r="E11" s="52">
        <v>4</v>
      </c>
      <c r="F11" s="43">
        <v>0.6</v>
      </c>
      <c r="G11" s="34" t="s">
        <v>15</v>
      </c>
      <c r="H11" s="44">
        <f>ROUND(E11/F11,0)</f>
        <v>7</v>
      </c>
      <c r="I11" s="77">
        <v>58</v>
      </c>
      <c r="J11" s="56">
        <f t="shared" ref="J11" si="2">H11*I11</f>
        <v>406</v>
      </c>
    </row>
    <row r="12" spans="1:11" s="18" customFormat="1" ht="15.75" customHeight="1" x14ac:dyDescent="0.3">
      <c r="A12" s="115"/>
      <c r="B12" s="151"/>
      <c r="C12" s="49" t="s">
        <v>19</v>
      </c>
      <c r="D12" s="70" t="s">
        <v>16</v>
      </c>
      <c r="E12" s="52">
        <v>1</v>
      </c>
      <c r="F12" s="43">
        <v>0.6</v>
      </c>
      <c r="G12" s="34" t="s">
        <v>15</v>
      </c>
      <c r="H12" s="44">
        <f>ROUND(E12/F12,0)</f>
        <v>2</v>
      </c>
      <c r="I12" s="77">
        <v>55</v>
      </c>
      <c r="J12" s="56">
        <f t="shared" si="1"/>
        <v>110</v>
      </c>
    </row>
    <row r="13" spans="1:11" s="18" customFormat="1" ht="15.75" customHeight="1" x14ac:dyDescent="0.3">
      <c r="A13" s="115"/>
      <c r="B13" s="151"/>
      <c r="C13" s="49" t="s">
        <v>19</v>
      </c>
      <c r="D13" s="70" t="s">
        <v>17</v>
      </c>
      <c r="E13" s="52">
        <v>0</v>
      </c>
      <c r="F13" s="43">
        <v>0.6</v>
      </c>
      <c r="G13" s="34" t="s">
        <v>15</v>
      </c>
      <c r="H13" s="44">
        <f>ROUND(E13/F13,0)</f>
        <v>0</v>
      </c>
      <c r="I13" s="77">
        <v>50</v>
      </c>
      <c r="J13" s="56">
        <f t="shared" si="1"/>
        <v>0</v>
      </c>
    </row>
    <row r="14" spans="1:11" s="18" customFormat="1" ht="15.75" customHeight="1" x14ac:dyDescent="0.3">
      <c r="A14" s="115"/>
      <c r="B14" s="151"/>
      <c r="C14" s="49" t="s">
        <v>19</v>
      </c>
      <c r="D14" s="69" t="s">
        <v>47</v>
      </c>
      <c r="E14" s="50">
        <v>5</v>
      </c>
      <c r="F14" s="57"/>
      <c r="G14" s="34" t="s">
        <v>13</v>
      </c>
      <c r="H14" s="44">
        <f>E14</f>
        <v>5</v>
      </c>
      <c r="I14" s="77">
        <v>94</v>
      </c>
      <c r="J14" s="56">
        <f t="shared" ref="J14" si="3">H14*I14</f>
        <v>470</v>
      </c>
    </row>
    <row r="15" spans="1:11" s="18" customFormat="1" ht="15.75" customHeight="1" x14ac:dyDescent="0.3">
      <c r="A15" s="115"/>
      <c r="B15" s="151"/>
      <c r="C15" s="49" t="s">
        <v>19</v>
      </c>
      <c r="D15" s="70" t="s">
        <v>35</v>
      </c>
      <c r="E15" s="52">
        <v>20</v>
      </c>
      <c r="F15" s="43">
        <v>0.6</v>
      </c>
      <c r="G15" s="34" t="s">
        <v>15</v>
      </c>
      <c r="H15" s="44">
        <f>ROUND(E15/F15,0)</f>
        <v>33</v>
      </c>
      <c r="I15" s="77">
        <v>50</v>
      </c>
      <c r="J15" s="56">
        <f t="shared" si="1"/>
        <v>1650</v>
      </c>
    </row>
    <row r="16" spans="1:11" s="18" customFormat="1" ht="15.75" customHeight="1" x14ac:dyDescent="0.3">
      <c r="A16" s="115"/>
      <c r="B16" s="151"/>
      <c r="C16" s="49" t="s">
        <v>19</v>
      </c>
      <c r="D16" s="70" t="s">
        <v>18</v>
      </c>
      <c r="E16" s="52">
        <v>20</v>
      </c>
      <c r="F16" s="43">
        <v>0.55000000000000004</v>
      </c>
      <c r="G16" s="34" t="s">
        <v>15</v>
      </c>
      <c r="H16" s="44">
        <f>ROUND(E16/F16,0)</f>
        <v>36</v>
      </c>
      <c r="I16" s="77">
        <v>50</v>
      </c>
      <c r="J16" s="56">
        <f t="shared" si="1"/>
        <v>1800</v>
      </c>
    </row>
    <row r="17" spans="1:10" s="18" customFormat="1" ht="13.5" customHeight="1" x14ac:dyDescent="0.3">
      <c r="A17" s="115"/>
      <c r="B17" s="151"/>
      <c r="C17" s="152" t="s">
        <v>49</v>
      </c>
      <c r="D17" s="153"/>
      <c r="E17" s="53">
        <f>SUM(E9:E16)</f>
        <v>55</v>
      </c>
      <c r="F17" s="85"/>
      <c r="G17" s="53"/>
      <c r="H17" s="62"/>
      <c r="I17" s="78"/>
      <c r="J17" s="63">
        <f>SUM(J9:J16)</f>
        <v>4941</v>
      </c>
    </row>
    <row r="18" spans="1:10" s="18" customFormat="1" ht="15.75" customHeight="1" x14ac:dyDescent="0.3">
      <c r="A18" s="115"/>
      <c r="B18" s="151" t="s">
        <v>54</v>
      </c>
      <c r="C18" s="32" t="s">
        <v>19</v>
      </c>
      <c r="D18" s="69" t="s">
        <v>12</v>
      </c>
      <c r="E18" s="33">
        <v>11</v>
      </c>
      <c r="F18" s="42"/>
      <c r="G18" s="51" t="s">
        <v>13</v>
      </c>
      <c r="H18" s="60">
        <f>E18</f>
        <v>11</v>
      </c>
      <c r="I18" s="86">
        <v>104</v>
      </c>
      <c r="J18" s="61">
        <f>H18*I18</f>
        <v>1144</v>
      </c>
    </row>
    <row r="19" spans="1:10" s="18" customFormat="1" ht="15.75" customHeight="1" x14ac:dyDescent="0.3">
      <c r="A19" s="115"/>
      <c r="B19" s="151"/>
      <c r="C19" s="32" t="s">
        <v>52</v>
      </c>
      <c r="D19" s="69" t="s">
        <v>12</v>
      </c>
      <c r="E19" s="33">
        <v>1</v>
      </c>
      <c r="F19" s="42"/>
      <c r="G19" s="34" t="s">
        <v>13</v>
      </c>
      <c r="H19" s="44">
        <f>E19</f>
        <v>1</v>
      </c>
      <c r="I19" s="87">
        <v>154</v>
      </c>
      <c r="J19" s="56">
        <f>H19*I19</f>
        <v>154</v>
      </c>
    </row>
    <row r="20" spans="1:10" s="18" customFormat="1" ht="12.75" customHeight="1" x14ac:dyDescent="0.3">
      <c r="A20" s="115"/>
      <c r="B20" s="151"/>
      <c r="C20" s="35"/>
      <c r="D20" s="88" t="s">
        <v>31</v>
      </c>
      <c r="E20" s="33">
        <f>SUM(E18:E19)</f>
        <v>12</v>
      </c>
      <c r="F20" s="42"/>
      <c r="G20" s="34"/>
      <c r="H20" s="45">
        <f>SUM(H18:H19)</f>
        <v>12</v>
      </c>
      <c r="I20" s="89"/>
      <c r="J20" s="48">
        <f>SUM(J18:J19)</f>
        <v>1298</v>
      </c>
    </row>
    <row r="21" spans="1:10" s="18" customFormat="1" ht="15.75" customHeight="1" x14ac:dyDescent="0.3">
      <c r="A21" s="115"/>
      <c r="B21" s="151"/>
      <c r="C21" s="32" t="s">
        <v>19</v>
      </c>
      <c r="D21" s="69" t="s">
        <v>14</v>
      </c>
      <c r="E21" s="33">
        <v>36</v>
      </c>
      <c r="F21" s="42"/>
      <c r="G21" s="34" t="s">
        <v>13</v>
      </c>
      <c r="H21" s="44">
        <f>E21</f>
        <v>36</v>
      </c>
      <c r="I21" s="87">
        <v>99</v>
      </c>
      <c r="J21" s="56">
        <f>H21*I21</f>
        <v>3564</v>
      </c>
    </row>
    <row r="22" spans="1:10" s="18" customFormat="1" ht="15.75" customHeight="1" x14ac:dyDescent="0.3">
      <c r="A22" s="115"/>
      <c r="B22" s="151"/>
      <c r="C22" s="32" t="s">
        <v>52</v>
      </c>
      <c r="D22" s="69" t="s">
        <v>14</v>
      </c>
      <c r="E22" s="33">
        <v>4</v>
      </c>
      <c r="F22" s="42"/>
      <c r="G22" s="34" t="s">
        <v>13</v>
      </c>
      <c r="H22" s="44">
        <f>E22</f>
        <v>4</v>
      </c>
      <c r="I22" s="87">
        <v>124</v>
      </c>
      <c r="J22" s="56">
        <f>H22*I22</f>
        <v>496</v>
      </c>
    </row>
    <row r="23" spans="1:10" s="18" customFormat="1" ht="12.75" customHeight="1" x14ac:dyDescent="0.3">
      <c r="A23" s="115"/>
      <c r="B23" s="151"/>
      <c r="C23" s="35"/>
      <c r="D23" s="88" t="s">
        <v>31</v>
      </c>
      <c r="E23" s="33">
        <f>SUM(E21:E22)</f>
        <v>40</v>
      </c>
      <c r="F23" s="42"/>
      <c r="G23" s="34"/>
      <c r="H23" s="45">
        <f>SUM(H21:H22)</f>
        <v>40</v>
      </c>
      <c r="I23" s="89"/>
      <c r="J23" s="48">
        <f>SUM(J21:J22)</f>
        <v>4060</v>
      </c>
    </row>
    <row r="24" spans="1:10" s="18" customFormat="1" ht="15.75" customHeight="1" x14ac:dyDescent="0.3">
      <c r="A24" s="115"/>
      <c r="B24" s="151"/>
      <c r="C24" s="32" t="s">
        <v>19</v>
      </c>
      <c r="D24" s="70" t="s">
        <v>46</v>
      </c>
      <c r="E24" s="33">
        <v>36</v>
      </c>
      <c r="F24" s="43">
        <v>0.6</v>
      </c>
      <c r="G24" s="34" t="s">
        <v>15</v>
      </c>
      <c r="H24" s="44">
        <f>ROUND(E24/F24,0)</f>
        <v>60</v>
      </c>
      <c r="I24" s="87">
        <v>58</v>
      </c>
      <c r="J24" s="56">
        <f>H24*I24</f>
        <v>3480</v>
      </c>
    </row>
    <row r="25" spans="1:10" s="18" customFormat="1" ht="15.75" customHeight="1" x14ac:dyDescent="0.3">
      <c r="A25" s="115"/>
      <c r="B25" s="151"/>
      <c r="C25" s="32" t="s">
        <v>52</v>
      </c>
      <c r="D25" s="70" t="s">
        <v>46</v>
      </c>
      <c r="E25" s="33">
        <v>5</v>
      </c>
      <c r="F25" s="43">
        <v>0.6</v>
      </c>
      <c r="G25" s="34" t="s">
        <v>15</v>
      </c>
      <c r="H25" s="44">
        <f>ROUND(E25/F25,0)</f>
        <v>8</v>
      </c>
      <c r="I25" s="87">
        <v>58</v>
      </c>
      <c r="J25" s="56">
        <f>H25*I25</f>
        <v>464</v>
      </c>
    </row>
    <row r="26" spans="1:10" s="18" customFormat="1" ht="12.75" customHeight="1" x14ac:dyDescent="0.3">
      <c r="A26" s="115"/>
      <c r="B26" s="151"/>
      <c r="C26" s="35"/>
      <c r="D26" s="88" t="s">
        <v>31</v>
      </c>
      <c r="E26" s="33">
        <f>SUM(E24:E25)</f>
        <v>41</v>
      </c>
      <c r="F26" s="43"/>
      <c r="G26" s="34"/>
      <c r="H26" s="45">
        <f>SUM(H24:H25)</f>
        <v>68</v>
      </c>
      <c r="I26" s="89"/>
      <c r="J26" s="48">
        <f>SUM(J24:J25)</f>
        <v>3944</v>
      </c>
    </row>
    <row r="27" spans="1:10" s="18" customFormat="1" ht="15.75" customHeight="1" x14ac:dyDescent="0.3">
      <c r="A27" s="115"/>
      <c r="B27" s="151"/>
      <c r="C27" s="32" t="s">
        <v>19</v>
      </c>
      <c r="D27" s="70" t="s">
        <v>16</v>
      </c>
      <c r="E27" s="33">
        <v>15</v>
      </c>
      <c r="F27" s="43">
        <v>0.6</v>
      </c>
      <c r="G27" s="34" t="s">
        <v>15</v>
      </c>
      <c r="H27" s="44">
        <f>ROUND(E27/F27,0)</f>
        <v>25</v>
      </c>
      <c r="I27" s="87">
        <v>55</v>
      </c>
      <c r="J27" s="56">
        <f>H27*I27</f>
        <v>1375</v>
      </c>
    </row>
    <row r="28" spans="1:10" s="18" customFormat="1" ht="15.75" customHeight="1" x14ac:dyDescent="0.3">
      <c r="A28" s="115"/>
      <c r="B28" s="151"/>
      <c r="C28" s="32" t="s">
        <v>52</v>
      </c>
      <c r="D28" s="70" t="s">
        <v>16</v>
      </c>
      <c r="E28" s="33">
        <v>4</v>
      </c>
      <c r="F28" s="43">
        <v>0.6</v>
      </c>
      <c r="G28" s="34" t="s">
        <v>15</v>
      </c>
      <c r="H28" s="44">
        <f>ROUND(E28/F28,0)</f>
        <v>7</v>
      </c>
      <c r="I28" s="87">
        <v>55</v>
      </c>
      <c r="J28" s="56">
        <f>H28*I28</f>
        <v>385</v>
      </c>
    </row>
    <row r="29" spans="1:10" s="18" customFormat="1" ht="12.75" customHeight="1" x14ac:dyDescent="0.3">
      <c r="A29" s="115"/>
      <c r="B29" s="151"/>
      <c r="C29" s="35"/>
      <c r="D29" s="88" t="s">
        <v>31</v>
      </c>
      <c r="E29" s="33">
        <f>SUM(E27:E28)</f>
        <v>19</v>
      </c>
      <c r="F29" s="43"/>
      <c r="G29" s="34"/>
      <c r="H29" s="45">
        <f>SUM(H27:H28)</f>
        <v>32</v>
      </c>
      <c r="I29" s="89"/>
      <c r="J29" s="48">
        <f>SUM(J27:J28)</f>
        <v>1760</v>
      </c>
    </row>
    <row r="30" spans="1:10" s="18" customFormat="1" ht="15.75" customHeight="1" x14ac:dyDescent="0.3">
      <c r="A30" s="115"/>
      <c r="B30" s="151"/>
      <c r="C30" s="32" t="s">
        <v>19</v>
      </c>
      <c r="D30" s="70" t="s">
        <v>17</v>
      </c>
      <c r="E30" s="33">
        <v>0</v>
      </c>
      <c r="F30" s="43">
        <v>0.6</v>
      </c>
      <c r="G30" s="34" t="s">
        <v>15</v>
      </c>
      <c r="H30" s="44">
        <f>ROUND(E30/F30,0)</f>
        <v>0</v>
      </c>
      <c r="I30" s="87">
        <v>50</v>
      </c>
      <c r="J30" s="56">
        <f>H30*I30</f>
        <v>0</v>
      </c>
    </row>
    <row r="31" spans="1:10" s="18" customFormat="1" ht="15.75" customHeight="1" x14ac:dyDescent="0.3">
      <c r="A31" s="115"/>
      <c r="B31" s="151"/>
      <c r="C31" s="32" t="s">
        <v>52</v>
      </c>
      <c r="D31" s="70" t="s">
        <v>17</v>
      </c>
      <c r="E31" s="33">
        <v>0</v>
      </c>
      <c r="F31" s="43">
        <v>0.6</v>
      </c>
      <c r="G31" s="34" t="s">
        <v>15</v>
      </c>
      <c r="H31" s="44">
        <f>ROUND(E31/F31,0)</f>
        <v>0</v>
      </c>
      <c r="I31" s="87">
        <v>50</v>
      </c>
      <c r="J31" s="56">
        <f>H31*I31</f>
        <v>0</v>
      </c>
    </row>
    <row r="32" spans="1:10" s="18" customFormat="1" ht="12.75" customHeight="1" x14ac:dyDescent="0.3">
      <c r="A32" s="115"/>
      <c r="B32" s="151"/>
      <c r="C32" s="35"/>
      <c r="D32" s="88" t="s">
        <v>31</v>
      </c>
      <c r="E32" s="33">
        <f>SUM(E30:E31)</f>
        <v>0</v>
      </c>
      <c r="F32" s="43"/>
      <c r="G32" s="34"/>
      <c r="H32" s="45">
        <f>SUM(H30:H31)</f>
        <v>0</v>
      </c>
      <c r="I32" s="89"/>
      <c r="J32" s="48">
        <f>SUM(J30:J31)</f>
        <v>0</v>
      </c>
    </row>
    <row r="33" spans="1:10" s="18" customFormat="1" ht="15.75" customHeight="1" x14ac:dyDescent="0.3">
      <c r="A33" s="115"/>
      <c r="B33" s="151"/>
      <c r="C33" s="32" t="s">
        <v>19</v>
      </c>
      <c r="D33" s="69" t="s">
        <v>47</v>
      </c>
      <c r="E33" s="33">
        <v>7</v>
      </c>
      <c r="F33" s="42"/>
      <c r="G33" s="34" t="s">
        <v>13</v>
      </c>
      <c r="H33" s="44">
        <f>E33</f>
        <v>7</v>
      </c>
      <c r="I33" s="87">
        <v>94</v>
      </c>
      <c r="J33" s="56">
        <f>H33*I33</f>
        <v>658</v>
      </c>
    </row>
    <row r="34" spans="1:10" s="18" customFormat="1" ht="15.75" customHeight="1" x14ac:dyDescent="0.3">
      <c r="A34" s="115"/>
      <c r="B34" s="151"/>
      <c r="C34" s="32" t="s">
        <v>52</v>
      </c>
      <c r="D34" s="69" t="s">
        <v>47</v>
      </c>
      <c r="E34" s="33">
        <v>5</v>
      </c>
      <c r="F34" s="42"/>
      <c r="G34" s="34" t="s">
        <v>13</v>
      </c>
      <c r="H34" s="44">
        <f>E34</f>
        <v>5</v>
      </c>
      <c r="I34" s="87">
        <v>99</v>
      </c>
      <c r="J34" s="56">
        <f>H34*I34</f>
        <v>495</v>
      </c>
    </row>
    <row r="35" spans="1:10" s="18" customFormat="1" ht="12.75" customHeight="1" x14ac:dyDescent="0.3">
      <c r="A35" s="115"/>
      <c r="B35" s="151"/>
      <c r="C35" s="35"/>
      <c r="D35" s="88" t="s">
        <v>31</v>
      </c>
      <c r="E35" s="33">
        <f>SUM(E33:E34)</f>
        <v>12</v>
      </c>
      <c r="F35" s="42"/>
      <c r="G35" s="34"/>
      <c r="H35" s="45">
        <f>SUM(H33:H34)</f>
        <v>12</v>
      </c>
      <c r="I35" s="89"/>
      <c r="J35" s="48">
        <f>SUM(J33:J34)</f>
        <v>1153</v>
      </c>
    </row>
    <row r="36" spans="1:10" s="18" customFormat="1" ht="15.75" customHeight="1" x14ac:dyDescent="0.3">
      <c r="A36" s="115"/>
      <c r="B36" s="151"/>
      <c r="C36" s="32" t="s">
        <v>19</v>
      </c>
      <c r="D36" s="70" t="s">
        <v>35</v>
      </c>
      <c r="E36" s="33">
        <v>80</v>
      </c>
      <c r="F36" s="43">
        <v>0.6</v>
      </c>
      <c r="G36" s="34" t="s">
        <v>15</v>
      </c>
      <c r="H36" s="44">
        <f>ROUND(E36/F36,0)</f>
        <v>133</v>
      </c>
      <c r="I36" s="87">
        <v>50</v>
      </c>
      <c r="J36" s="56">
        <f>H36*I36</f>
        <v>6650</v>
      </c>
    </row>
    <row r="37" spans="1:10" s="18" customFormat="1" ht="15.75" customHeight="1" x14ac:dyDescent="0.3">
      <c r="A37" s="115"/>
      <c r="B37" s="151"/>
      <c r="C37" s="32" t="s">
        <v>52</v>
      </c>
      <c r="D37" s="70" t="s">
        <v>35</v>
      </c>
      <c r="E37" s="33">
        <v>15</v>
      </c>
      <c r="F37" s="43">
        <v>0.6</v>
      </c>
      <c r="G37" s="34" t="s">
        <v>15</v>
      </c>
      <c r="H37" s="44">
        <f>ROUND(E37/F37,0)</f>
        <v>25</v>
      </c>
      <c r="I37" s="87">
        <v>50</v>
      </c>
      <c r="J37" s="56">
        <f>H37*I37</f>
        <v>1250</v>
      </c>
    </row>
    <row r="38" spans="1:10" s="18" customFormat="1" ht="12.75" customHeight="1" x14ac:dyDescent="0.3">
      <c r="A38" s="115"/>
      <c r="B38" s="151"/>
      <c r="C38" s="35"/>
      <c r="D38" s="88" t="s">
        <v>31</v>
      </c>
      <c r="E38" s="33">
        <f>SUM(E36:E37)</f>
        <v>95</v>
      </c>
      <c r="F38" s="43"/>
      <c r="G38" s="34"/>
      <c r="H38" s="45">
        <f>SUM(H36:H37)</f>
        <v>158</v>
      </c>
      <c r="I38" s="89"/>
      <c r="J38" s="48">
        <f>SUM(J36:J37)</f>
        <v>7900</v>
      </c>
    </row>
    <row r="39" spans="1:10" s="18" customFormat="1" ht="15.75" customHeight="1" x14ac:dyDescent="0.3">
      <c r="A39" s="115"/>
      <c r="B39" s="151"/>
      <c r="C39" s="32" t="s">
        <v>19</v>
      </c>
      <c r="D39" s="70" t="s">
        <v>18</v>
      </c>
      <c r="E39" s="33">
        <v>80</v>
      </c>
      <c r="F39" s="43">
        <v>0.55000000000000004</v>
      </c>
      <c r="G39" s="34" t="s">
        <v>15</v>
      </c>
      <c r="H39" s="44">
        <f>ROUND(E39/F39,0)</f>
        <v>145</v>
      </c>
      <c r="I39" s="87">
        <v>50</v>
      </c>
      <c r="J39" s="56">
        <f>H39*I39</f>
        <v>7250</v>
      </c>
    </row>
    <row r="40" spans="1:10" s="18" customFormat="1" ht="15.75" customHeight="1" x14ac:dyDescent="0.3">
      <c r="A40" s="115"/>
      <c r="B40" s="151"/>
      <c r="C40" s="32" t="s">
        <v>52</v>
      </c>
      <c r="D40" s="70" t="s">
        <v>18</v>
      </c>
      <c r="E40" s="33">
        <v>15</v>
      </c>
      <c r="F40" s="43">
        <v>0.55000000000000004</v>
      </c>
      <c r="G40" s="34" t="s">
        <v>15</v>
      </c>
      <c r="H40" s="44">
        <f>ROUND(E40/F40,0)</f>
        <v>27</v>
      </c>
      <c r="I40" s="87">
        <v>50</v>
      </c>
      <c r="J40" s="56">
        <f>H40*I40</f>
        <v>1350</v>
      </c>
    </row>
    <row r="41" spans="1:10" s="18" customFormat="1" ht="12.75" customHeight="1" x14ac:dyDescent="0.3">
      <c r="A41" s="115"/>
      <c r="B41" s="151"/>
      <c r="C41" s="35"/>
      <c r="D41" s="88" t="s">
        <v>31</v>
      </c>
      <c r="E41" s="33">
        <f>SUM(E39:E40)</f>
        <v>95</v>
      </c>
      <c r="F41" s="42"/>
      <c r="G41" s="91"/>
      <c r="H41" s="92">
        <f>SUM(H39:H40)</f>
        <v>172</v>
      </c>
      <c r="I41" s="93"/>
      <c r="J41" s="48">
        <f>SUM(J39:J40)</f>
        <v>8600</v>
      </c>
    </row>
    <row r="42" spans="1:10" s="18" customFormat="1" ht="13.5" customHeight="1" x14ac:dyDescent="0.35">
      <c r="A42" s="115"/>
      <c r="B42" s="151"/>
      <c r="C42" s="152" t="s">
        <v>55</v>
      </c>
      <c r="D42" s="157"/>
      <c r="E42" s="36">
        <f>SUM(E41,E29,E20,E38,E26,E35,E32,E23)</f>
        <v>314</v>
      </c>
      <c r="F42" s="42"/>
      <c r="G42" s="158"/>
      <c r="H42" s="158"/>
      <c r="I42" s="89"/>
      <c r="J42" s="68">
        <f>SUM(J41,J29,J20,J38,J26,J35,J32,J23)</f>
        <v>28715</v>
      </c>
    </row>
    <row r="43" spans="1:10" s="18" customFormat="1" ht="15.75" customHeight="1" x14ac:dyDescent="0.3">
      <c r="A43" s="115"/>
      <c r="B43" s="151" t="s">
        <v>56</v>
      </c>
      <c r="C43" s="32" t="s">
        <v>19</v>
      </c>
      <c r="D43" s="69" t="s">
        <v>12</v>
      </c>
      <c r="E43" s="33">
        <v>0</v>
      </c>
      <c r="F43" s="42"/>
      <c r="G43" s="51" t="s">
        <v>13</v>
      </c>
      <c r="H43" s="60">
        <f t="shared" ref="H43:H49" si="4">E43</f>
        <v>0</v>
      </c>
      <c r="I43" s="86">
        <v>104</v>
      </c>
      <c r="J43" s="61">
        <f t="shared" ref="J43:J49" si="5">H43*I43</f>
        <v>0</v>
      </c>
    </row>
    <row r="44" spans="1:10" s="18" customFormat="1" ht="15.75" customHeight="1" x14ac:dyDescent="0.3">
      <c r="A44" s="115"/>
      <c r="B44" s="151"/>
      <c r="C44" s="32" t="s">
        <v>58</v>
      </c>
      <c r="D44" s="69" t="s">
        <v>12</v>
      </c>
      <c r="E44" s="33">
        <v>0</v>
      </c>
      <c r="F44" s="42"/>
      <c r="G44" s="34" t="s">
        <v>13</v>
      </c>
      <c r="H44" s="44">
        <f t="shared" si="4"/>
        <v>0</v>
      </c>
      <c r="I44" s="87">
        <v>114</v>
      </c>
      <c r="J44" s="56">
        <f t="shared" si="5"/>
        <v>0</v>
      </c>
    </row>
    <row r="45" spans="1:10" s="18" customFormat="1" ht="15.75" customHeight="1" x14ac:dyDescent="0.3">
      <c r="A45" s="115"/>
      <c r="B45" s="151"/>
      <c r="C45" s="32" t="s">
        <v>53</v>
      </c>
      <c r="D45" s="69" t="s">
        <v>12</v>
      </c>
      <c r="E45" s="33">
        <v>0</v>
      </c>
      <c r="F45" s="42"/>
      <c r="G45" s="34" t="s">
        <v>13</v>
      </c>
      <c r="H45" s="44">
        <f t="shared" si="4"/>
        <v>0</v>
      </c>
      <c r="I45" s="87">
        <v>109</v>
      </c>
      <c r="J45" s="56">
        <f t="shared" si="5"/>
        <v>0</v>
      </c>
    </row>
    <row r="46" spans="1:10" s="18" customFormat="1" ht="15.75" customHeight="1" x14ac:dyDescent="0.3">
      <c r="A46" s="115"/>
      <c r="B46" s="151"/>
      <c r="C46" s="32" t="s">
        <v>30</v>
      </c>
      <c r="D46" s="69" t="s">
        <v>12</v>
      </c>
      <c r="E46" s="33">
        <v>0</v>
      </c>
      <c r="F46" s="42"/>
      <c r="G46" s="34" t="s">
        <v>13</v>
      </c>
      <c r="H46" s="44">
        <f t="shared" si="4"/>
        <v>0</v>
      </c>
      <c r="I46" s="87">
        <v>109</v>
      </c>
      <c r="J46" s="56">
        <f t="shared" si="5"/>
        <v>0</v>
      </c>
    </row>
    <row r="47" spans="1:10" s="18" customFormat="1" ht="15.75" customHeight="1" x14ac:dyDescent="0.3">
      <c r="A47" s="115"/>
      <c r="B47" s="151"/>
      <c r="C47" s="32" t="s">
        <v>59</v>
      </c>
      <c r="D47" s="69" t="s">
        <v>12</v>
      </c>
      <c r="E47" s="33">
        <v>0</v>
      </c>
      <c r="F47" s="42"/>
      <c r="G47" s="34" t="s">
        <v>13</v>
      </c>
      <c r="H47" s="44">
        <f t="shared" si="4"/>
        <v>0</v>
      </c>
      <c r="I47" s="87">
        <v>154</v>
      </c>
      <c r="J47" s="56">
        <f t="shared" si="5"/>
        <v>0</v>
      </c>
    </row>
    <row r="48" spans="1:10" s="18" customFormat="1" ht="15.75" customHeight="1" x14ac:dyDescent="0.3">
      <c r="A48" s="115"/>
      <c r="B48" s="151"/>
      <c r="C48" s="32" t="s">
        <v>52</v>
      </c>
      <c r="D48" s="69" t="s">
        <v>12</v>
      </c>
      <c r="E48" s="33">
        <v>0</v>
      </c>
      <c r="F48" s="42"/>
      <c r="G48" s="34" t="s">
        <v>13</v>
      </c>
      <c r="H48" s="44">
        <f t="shared" si="4"/>
        <v>0</v>
      </c>
      <c r="I48" s="87">
        <v>154</v>
      </c>
      <c r="J48" s="56">
        <f t="shared" si="5"/>
        <v>0</v>
      </c>
    </row>
    <row r="49" spans="1:10" s="18" customFormat="1" ht="15.75" customHeight="1" x14ac:dyDescent="0.3">
      <c r="A49" s="115"/>
      <c r="B49" s="151"/>
      <c r="C49" s="32" t="s">
        <v>32</v>
      </c>
      <c r="D49" s="69" t="s">
        <v>12</v>
      </c>
      <c r="E49" s="33">
        <v>0</v>
      </c>
      <c r="F49" s="42"/>
      <c r="G49" s="34" t="s">
        <v>13</v>
      </c>
      <c r="H49" s="44">
        <f t="shared" si="4"/>
        <v>0</v>
      </c>
      <c r="I49" s="87">
        <v>109</v>
      </c>
      <c r="J49" s="56">
        <f t="shared" si="5"/>
        <v>0</v>
      </c>
    </row>
    <row r="50" spans="1:10" s="18" customFormat="1" ht="12.75" customHeight="1" x14ac:dyDescent="0.3">
      <c r="A50" s="115"/>
      <c r="B50" s="151"/>
      <c r="C50" s="35"/>
      <c r="D50" s="88" t="s">
        <v>31</v>
      </c>
      <c r="E50" s="33">
        <f>SUM(E43:E49)</f>
        <v>0</v>
      </c>
      <c r="F50" s="42"/>
      <c r="G50" s="34"/>
      <c r="H50" s="45">
        <f>SUM(H43:H49)</f>
        <v>0</v>
      </c>
      <c r="I50" s="89"/>
      <c r="J50" s="48">
        <f>SUM(J43:J49)</f>
        <v>0</v>
      </c>
    </row>
    <row r="51" spans="1:10" s="18" customFormat="1" ht="15.75" customHeight="1" x14ac:dyDescent="0.3">
      <c r="A51" s="115"/>
      <c r="B51" s="151"/>
      <c r="C51" s="32" t="s">
        <v>19</v>
      </c>
      <c r="D51" s="69" t="s">
        <v>14</v>
      </c>
      <c r="E51" s="33">
        <v>0</v>
      </c>
      <c r="F51" s="42"/>
      <c r="G51" s="34" t="s">
        <v>13</v>
      </c>
      <c r="H51" s="44">
        <f t="shared" ref="H51:H57" si="6">E51</f>
        <v>0</v>
      </c>
      <c r="I51" s="87">
        <v>99</v>
      </c>
      <c r="J51" s="56">
        <f t="shared" ref="J51:J57" si="7">H51*I51</f>
        <v>0</v>
      </c>
    </row>
    <row r="52" spans="1:10" s="18" customFormat="1" ht="15.75" customHeight="1" x14ac:dyDescent="0.3">
      <c r="A52" s="115"/>
      <c r="B52" s="151"/>
      <c r="C52" s="32" t="s">
        <v>58</v>
      </c>
      <c r="D52" s="69" t="s">
        <v>14</v>
      </c>
      <c r="E52" s="33">
        <v>0</v>
      </c>
      <c r="F52" s="42"/>
      <c r="G52" s="34" t="s">
        <v>13</v>
      </c>
      <c r="H52" s="44">
        <f t="shared" si="6"/>
        <v>0</v>
      </c>
      <c r="I52" s="87">
        <v>104</v>
      </c>
      <c r="J52" s="56">
        <f t="shared" si="7"/>
        <v>0</v>
      </c>
    </row>
    <row r="53" spans="1:10" s="18" customFormat="1" ht="15.75" customHeight="1" x14ac:dyDescent="0.3">
      <c r="A53" s="115"/>
      <c r="B53" s="151"/>
      <c r="C53" s="32" t="s">
        <v>53</v>
      </c>
      <c r="D53" s="69" t="s">
        <v>14</v>
      </c>
      <c r="E53" s="33">
        <v>0</v>
      </c>
      <c r="F53" s="42"/>
      <c r="G53" s="34" t="s">
        <v>13</v>
      </c>
      <c r="H53" s="44">
        <f t="shared" si="6"/>
        <v>0</v>
      </c>
      <c r="I53" s="87">
        <v>99</v>
      </c>
      <c r="J53" s="56">
        <f t="shared" si="7"/>
        <v>0</v>
      </c>
    </row>
    <row r="54" spans="1:10" s="18" customFormat="1" ht="15.75" customHeight="1" x14ac:dyDescent="0.3">
      <c r="A54" s="115"/>
      <c r="B54" s="151"/>
      <c r="C54" s="32" t="s">
        <v>30</v>
      </c>
      <c r="D54" s="69" t="s">
        <v>14</v>
      </c>
      <c r="E54" s="33">
        <v>0</v>
      </c>
      <c r="F54" s="42"/>
      <c r="G54" s="34" t="s">
        <v>13</v>
      </c>
      <c r="H54" s="44">
        <f t="shared" si="6"/>
        <v>0</v>
      </c>
      <c r="I54" s="87">
        <v>99</v>
      </c>
      <c r="J54" s="56">
        <f t="shared" si="7"/>
        <v>0</v>
      </c>
    </row>
    <row r="55" spans="1:10" s="18" customFormat="1" ht="15.75" customHeight="1" x14ac:dyDescent="0.3">
      <c r="A55" s="115"/>
      <c r="B55" s="151"/>
      <c r="C55" s="32" t="s">
        <v>59</v>
      </c>
      <c r="D55" s="69" t="s">
        <v>14</v>
      </c>
      <c r="E55" s="33">
        <v>0</v>
      </c>
      <c r="F55" s="42"/>
      <c r="G55" s="34" t="s">
        <v>13</v>
      </c>
      <c r="H55" s="44">
        <f t="shared" si="6"/>
        <v>0</v>
      </c>
      <c r="I55" s="87">
        <v>124</v>
      </c>
      <c r="J55" s="56">
        <f t="shared" si="7"/>
        <v>0</v>
      </c>
    </row>
    <row r="56" spans="1:10" s="18" customFormat="1" ht="15.75" customHeight="1" x14ac:dyDescent="0.3">
      <c r="A56" s="115"/>
      <c r="B56" s="151"/>
      <c r="C56" s="32" t="s">
        <v>52</v>
      </c>
      <c r="D56" s="69" t="s">
        <v>14</v>
      </c>
      <c r="E56" s="33">
        <v>0</v>
      </c>
      <c r="F56" s="42"/>
      <c r="G56" s="34" t="s">
        <v>13</v>
      </c>
      <c r="H56" s="44">
        <f t="shared" si="6"/>
        <v>0</v>
      </c>
      <c r="I56" s="87">
        <v>124</v>
      </c>
      <c r="J56" s="56">
        <f t="shared" si="7"/>
        <v>0</v>
      </c>
    </row>
    <row r="57" spans="1:10" s="18" customFormat="1" ht="15.75" customHeight="1" x14ac:dyDescent="0.3">
      <c r="A57" s="115"/>
      <c r="B57" s="151"/>
      <c r="C57" s="32" t="s">
        <v>32</v>
      </c>
      <c r="D57" s="69" t="s">
        <v>14</v>
      </c>
      <c r="E57" s="33">
        <v>0</v>
      </c>
      <c r="F57" s="42"/>
      <c r="G57" s="34" t="s">
        <v>13</v>
      </c>
      <c r="H57" s="44">
        <f t="shared" si="6"/>
        <v>0</v>
      </c>
      <c r="I57" s="87">
        <v>99</v>
      </c>
      <c r="J57" s="56">
        <f t="shared" si="7"/>
        <v>0</v>
      </c>
    </row>
    <row r="58" spans="1:10" s="18" customFormat="1" ht="12.75" customHeight="1" x14ac:dyDescent="0.3">
      <c r="A58" s="115"/>
      <c r="B58" s="151"/>
      <c r="C58" s="35"/>
      <c r="D58" s="88" t="s">
        <v>31</v>
      </c>
      <c r="E58" s="33">
        <f>SUM(E51:E57)</f>
        <v>0</v>
      </c>
      <c r="F58" s="42"/>
      <c r="G58" s="34"/>
      <c r="H58" s="45">
        <f>SUM(H51:H57)</f>
        <v>0</v>
      </c>
      <c r="I58" s="89"/>
      <c r="J58" s="48">
        <f>SUM(J51:J57)</f>
        <v>0</v>
      </c>
    </row>
    <row r="59" spans="1:10" s="18" customFormat="1" ht="15.75" customHeight="1" x14ac:dyDescent="0.3">
      <c r="A59" s="115"/>
      <c r="B59" s="151"/>
      <c r="C59" s="32" t="s">
        <v>19</v>
      </c>
      <c r="D59" s="70" t="s">
        <v>46</v>
      </c>
      <c r="E59" s="33">
        <v>0</v>
      </c>
      <c r="F59" s="43">
        <v>0.6</v>
      </c>
      <c r="G59" s="34" t="s">
        <v>15</v>
      </c>
      <c r="H59" s="44">
        <f t="shared" ref="H59:H65" si="8">ROUND(E59/F59,0)</f>
        <v>0</v>
      </c>
      <c r="I59" s="87">
        <v>58</v>
      </c>
      <c r="J59" s="56">
        <f t="shared" ref="J59:J65" si="9">H59*I59</f>
        <v>0</v>
      </c>
    </row>
    <row r="60" spans="1:10" s="18" customFormat="1" ht="15.75" customHeight="1" x14ac:dyDescent="0.3">
      <c r="A60" s="115"/>
      <c r="B60" s="151"/>
      <c r="C60" s="32" t="s">
        <v>58</v>
      </c>
      <c r="D60" s="70" t="s">
        <v>46</v>
      </c>
      <c r="E60" s="33">
        <v>0</v>
      </c>
      <c r="F60" s="43">
        <v>0.6</v>
      </c>
      <c r="G60" s="34" t="s">
        <v>15</v>
      </c>
      <c r="H60" s="44">
        <f t="shared" si="8"/>
        <v>0</v>
      </c>
      <c r="I60" s="87">
        <v>58</v>
      </c>
      <c r="J60" s="56">
        <f t="shared" si="9"/>
        <v>0</v>
      </c>
    </row>
    <row r="61" spans="1:10" s="18" customFormat="1" ht="15.75" customHeight="1" x14ac:dyDescent="0.3">
      <c r="A61" s="115"/>
      <c r="B61" s="151"/>
      <c r="C61" s="32" t="s">
        <v>53</v>
      </c>
      <c r="D61" s="70" t="s">
        <v>46</v>
      </c>
      <c r="E61" s="33">
        <v>0</v>
      </c>
      <c r="F61" s="43">
        <v>0.6</v>
      </c>
      <c r="G61" s="34" t="s">
        <v>15</v>
      </c>
      <c r="H61" s="44">
        <f t="shared" si="8"/>
        <v>0</v>
      </c>
      <c r="I61" s="87">
        <v>48</v>
      </c>
      <c r="J61" s="56">
        <f t="shared" si="9"/>
        <v>0</v>
      </c>
    </row>
    <row r="62" spans="1:10" s="18" customFormat="1" ht="15.75" customHeight="1" x14ac:dyDescent="0.3">
      <c r="A62" s="115"/>
      <c r="B62" s="151"/>
      <c r="C62" s="32" t="s">
        <v>30</v>
      </c>
      <c r="D62" s="70" t="s">
        <v>46</v>
      </c>
      <c r="E62" s="33">
        <v>0</v>
      </c>
      <c r="F62" s="43">
        <v>0.6</v>
      </c>
      <c r="G62" s="34" t="s">
        <v>15</v>
      </c>
      <c r="H62" s="44">
        <f t="shared" si="8"/>
        <v>0</v>
      </c>
      <c r="I62" s="87">
        <v>58</v>
      </c>
      <c r="J62" s="56">
        <f t="shared" si="9"/>
        <v>0</v>
      </c>
    </row>
    <row r="63" spans="1:10" s="18" customFormat="1" ht="15.75" customHeight="1" x14ac:dyDescent="0.3">
      <c r="A63" s="115"/>
      <c r="B63" s="151"/>
      <c r="C63" s="32" t="s">
        <v>59</v>
      </c>
      <c r="D63" s="70" t="s">
        <v>46</v>
      </c>
      <c r="E63" s="33">
        <v>0</v>
      </c>
      <c r="F63" s="43">
        <v>0.6</v>
      </c>
      <c r="G63" s="34" t="s">
        <v>15</v>
      </c>
      <c r="H63" s="44">
        <f t="shared" si="8"/>
        <v>0</v>
      </c>
      <c r="I63" s="87">
        <v>58</v>
      </c>
      <c r="J63" s="56">
        <f t="shared" si="9"/>
        <v>0</v>
      </c>
    </row>
    <row r="64" spans="1:10" s="18" customFormat="1" ht="15.75" customHeight="1" x14ac:dyDescent="0.3">
      <c r="A64" s="115"/>
      <c r="B64" s="151"/>
      <c r="C64" s="32" t="s">
        <v>52</v>
      </c>
      <c r="D64" s="70" t="s">
        <v>46</v>
      </c>
      <c r="E64" s="33">
        <v>0</v>
      </c>
      <c r="F64" s="43">
        <v>0.6</v>
      </c>
      <c r="G64" s="34" t="s">
        <v>15</v>
      </c>
      <c r="H64" s="44">
        <f t="shared" si="8"/>
        <v>0</v>
      </c>
      <c r="I64" s="87">
        <v>58</v>
      </c>
      <c r="J64" s="56">
        <f t="shared" si="9"/>
        <v>0</v>
      </c>
    </row>
    <row r="65" spans="1:10" s="18" customFormat="1" ht="15.75" customHeight="1" x14ac:dyDescent="0.3">
      <c r="A65" s="115"/>
      <c r="B65" s="151"/>
      <c r="C65" s="32" t="s">
        <v>32</v>
      </c>
      <c r="D65" s="70" t="s">
        <v>46</v>
      </c>
      <c r="E65" s="33">
        <v>0</v>
      </c>
      <c r="F65" s="43">
        <v>0.6</v>
      </c>
      <c r="G65" s="34" t="s">
        <v>15</v>
      </c>
      <c r="H65" s="44">
        <f t="shared" si="8"/>
        <v>0</v>
      </c>
      <c r="I65" s="87">
        <v>58</v>
      </c>
      <c r="J65" s="56">
        <f t="shared" si="9"/>
        <v>0</v>
      </c>
    </row>
    <row r="66" spans="1:10" s="18" customFormat="1" ht="12.75" customHeight="1" x14ac:dyDescent="0.3">
      <c r="A66" s="115"/>
      <c r="B66" s="151"/>
      <c r="C66" s="35"/>
      <c r="D66" s="88" t="s">
        <v>31</v>
      </c>
      <c r="E66" s="33">
        <f>SUM(E59:E65)</f>
        <v>0</v>
      </c>
      <c r="F66" s="43"/>
      <c r="G66" s="34"/>
      <c r="H66" s="45">
        <f>SUM(H59:H65)</f>
        <v>0</v>
      </c>
      <c r="I66" s="89"/>
      <c r="J66" s="48">
        <f>SUM(J59:J65)</f>
        <v>0</v>
      </c>
    </row>
    <row r="67" spans="1:10" s="18" customFormat="1" ht="15.75" customHeight="1" x14ac:dyDescent="0.3">
      <c r="A67" s="115"/>
      <c r="B67" s="151"/>
      <c r="C67" s="32" t="s">
        <v>19</v>
      </c>
      <c r="D67" s="70" t="s">
        <v>16</v>
      </c>
      <c r="E67" s="33">
        <v>0</v>
      </c>
      <c r="F67" s="43">
        <v>0.6</v>
      </c>
      <c r="G67" s="34" t="s">
        <v>15</v>
      </c>
      <c r="H67" s="44">
        <f t="shared" ref="H67:H73" si="10">ROUND(E67/F67,0)</f>
        <v>0</v>
      </c>
      <c r="I67" s="87">
        <v>55</v>
      </c>
      <c r="J67" s="56">
        <f t="shared" ref="J67:J73" si="11">H67*I67</f>
        <v>0</v>
      </c>
    </row>
    <row r="68" spans="1:10" s="18" customFormat="1" ht="15.75" customHeight="1" x14ac:dyDescent="0.3">
      <c r="A68" s="115"/>
      <c r="B68" s="151"/>
      <c r="C68" s="32" t="s">
        <v>58</v>
      </c>
      <c r="D68" s="70" t="s">
        <v>16</v>
      </c>
      <c r="E68" s="33">
        <v>0</v>
      </c>
      <c r="F68" s="43">
        <v>0.6</v>
      </c>
      <c r="G68" s="34" t="s">
        <v>15</v>
      </c>
      <c r="H68" s="44">
        <f t="shared" si="10"/>
        <v>0</v>
      </c>
      <c r="I68" s="87">
        <v>55</v>
      </c>
      <c r="J68" s="56">
        <f t="shared" si="11"/>
        <v>0</v>
      </c>
    </row>
    <row r="69" spans="1:10" s="18" customFormat="1" ht="15.75" customHeight="1" x14ac:dyDescent="0.3">
      <c r="A69" s="115"/>
      <c r="B69" s="151"/>
      <c r="C69" s="32" t="s">
        <v>53</v>
      </c>
      <c r="D69" s="70" t="s">
        <v>16</v>
      </c>
      <c r="E69" s="33">
        <v>0</v>
      </c>
      <c r="F69" s="43">
        <v>0.6</v>
      </c>
      <c r="G69" s="34" t="s">
        <v>15</v>
      </c>
      <c r="H69" s="44">
        <f t="shared" si="10"/>
        <v>0</v>
      </c>
      <c r="I69" s="87">
        <v>40</v>
      </c>
      <c r="J69" s="56">
        <f t="shared" si="11"/>
        <v>0</v>
      </c>
    </row>
    <row r="70" spans="1:10" s="18" customFormat="1" ht="15.75" customHeight="1" x14ac:dyDescent="0.3">
      <c r="A70" s="115"/>
      <c r="B70" s="151"/>
      <c r="C70" s="32" t="s">
        <v>30</v>
      </c>
      <c r="D70" s="70" t="s">
        <v>16</v>
      </c>
      <c r="E70" s="33">
        <v>0</v>
      </c>
      <c r="F70" s="43">
        <v>0.6</v>
      </c>
      <c r="G70" s="34" t="s">
        <v>15</v>
      </c>
      <c r="H70" s="44">
        <f t="shared" si="10"/>
        <v>0</v>
      </c>
      <c r="I70" s="87">
        <v>55</v>
      </c>
      <c r="J70" s="56">
        <f t="shared" si="11"/>
        <v>0</v>
      </c>
    </row>
    <row r="71" spans="1:10" s="18" customFormat="1" ht="15.75" customHeight="1" x14ac:dyDescent="0.3">
      <c r="A71" s="115"/>
      <c r="B71" s="151"/>
      <c r="C71" s="32" t="s">
        <v>59</v>
      </c>
      <c r="D71" s="70" t="s">
        <v>16</v>
      </c>
      <c r="E71" s="33">
        <v>0</v>
      </c>
      <c r="F71" s="43">
        <v>0.6</v>
      </c>
      <c r="G71" s="34" t="s">
        <v>15</v>
      </c>
      <c r="H71" s="44">
        <f t="shared" si="10"/>
        <v>0</v>
      </c>
      <c r="I71" s="87">
        <v>55</v>
      </c>
      <c r="J71" s="56">
        <f t="shared" si="11"/>
        <v>0</v>
      </c>
    </row>
    <row r="72" spans="1:10" s="18" customFormat="1" ht="15.75" customHeight="1" x14ac:dyDescent="0.3">
      <c r="A72" s="115"/>
      <c r="B72" s="151"/>
      <c r="C72" s="32" t="s">
        <v>52</v>
      </c>
      <c r="D72" s="70" t="s">
        <v>16</v>
      </c>
      <c r="E72" s="33">
        <v>0</v>
      </c>
      <c r="F72" s="43">
        <v>0.6</v>
      </c>
      <c r="G72" s="34" t="s">
        <v>15</v>
      </c>
      <c r="H72" s="44">
        <f t="shared" si="10"/>
        <v>0</v>
      </c>
      <c r="I72" s="87">
        <v>55</v>
      </c>
      <c r="J72" s="56">
        <f t="shared" si="11"/>
        <v>0</v>
      </c>
    </row>
    <row r="73" spans="1:10" s="18" customFormat="1" ht="15.75" customHeight="1" x14ac:dyDescent="0.3">
      <c r="A73" s="115"/>
      <c r="B73" s="151"/>
      <c r="C73" s="32" t="s">
        <v>32</v>
      </c>
      <c r="D73" s="70" t="s">
        <v>16</v>
      </c>
      <c r="E73" s="33">
        <v>0</v>
      </c>
      <c r="F73" s="43">
        <v>0.6</v>
      </c>
      <c r="G73" s="34" t="s">
        <v>15</v>
      </c>
      <c r="H73" s="44">
        <f t="shared" si="10"/>
        <v>0</v>
      </c>
      <c r="I73" s="87">
        <v>55</v>
      </c>
      <c r="J73" s="56">
        <f t="shared" si="11"/>
        <v>0</v>
      </c>
    </row>
    <row r="74" spans="1:10" s="18" customFormat="1" ht="12.75" customHeight="1" x14ac:dyDescent="0.3">
      <c r="A74" s="115"/>
      <c r="B74" s="151"/>
      <c r="C74" s="35"/>
      <c r="D74" s="88" t="s">
        <v>31</v>
      </c>
      <c r="E74" s="33">
        <f>SUM(E67:E73)</f>
        <v>0</v>
      </c>
      <c r="F74" s="43"/>
      <c r="G74" s="34"/>
      <c r="H74" s="45">
        <f>SUM(H67:H73)</f>
        <v>0</v>
      </c>
      <c r="I74" s="89"/>
      <c r="J74" s="48">
        <f>SUM(J67:J73)</f>
        <v>0</v>
      </c>
    </row>
    <row r="75" spans="1:10" s="18" customFormat="1" ht="15.75" customHeight="1" x14ac:dyDescent="0.3">
      <c r="A75" s="115"/>
      <c r="B75" s="151"/>
      <c r="C75" s="32" t="s">
        <v>19</v>
      </c>
      <c r="D75" s="70" t="s">
        <v>17</v>
      </c>
      <c r="E75" s="33">
        <v>0</v>
      </c>
      <c r="F75" s="43">
        <v>0.6</v>
      </c>
      <c r="G75" s="34" t="s">
        <v>15</v>
      </c>
      <c r="H75" s="44">
        <f t="shared" ref="H75:H81" si="12">ROUND(E75/F75,0)</f>
        <v>0</v>
      </c>
      <c r="I75" s="87">
        <v>50</v>
      </c>
      <c r="J75" s="56">
        <f t="shared" ref="J75:J81" si="13">H75*I75</f>
        <v>0</v>
      </c>
    </row>
    <row r="76" spans="1:10" s="18" customFormat="1" ht="15.75" customHeight="1" x14ac:dyDescent="0.3">
      <c r="A76" s="115"/>
      <c r="B76" s="151"/>
      <c r="C76" s="32" t="s">
        <v>58</v>
      </c>
      <c r="D76" s="70" t="s">
        <v>17</v>
      </c>
      <c r="E76" s="33">
        <v>0</v>
      </c>
      <c r="F76" s="43">
        <v>0.6</v>
      </c>
      <c r="G76" s="34" t="s">
        <v>15</v>
      </c>
      <c r="H76" s="44">
        <f t="shared" si="12"/>
        <v>0</v>
      </c>
      <c r="I76" s="87">
        <v>50</v>
      </c>
      <c r="J76" s="56">
        <f t="shared" si="13"/>
        <v>0</v>
      </c>
    </row>
    <row r="77" spans="1:10" s="18" customFormat="1" ht="15.75" customHeight="1" x14ac:dyDescent="0.3">
      <c r="A77" s="115"/>
      <c r="B77" s="151"/>
      <c r="C77" s="32" t="s">
        <v>53</v>
      </c>
      <c r="D77" s="70" t="s">
        <v>17</v>
      </c>
      <c r="E77" s="33">
        <v>0</v>
      </c>
      <c r="F77" s="43">
        <v>0.6</v>
      </c>
      <c r="G77" s="34" t="s">
        <v>15</v>
      </c>
      <c r="H77" s="44">
        <f t="shared" si="12"/>
        <v>0</v>
      </c>
      <c r="I77" s="87">
        <v>35</v>
      </c>
      <c r="J77" s="56">
        <f t="shared" si="13"/>
        <v>0</v>
      </c>
    </row>
    <row r="78" spans="1:10" s="18" customFormat="1" ht="15.75" customHeight="1" x14ac:dyDescent="0.3">
      <c r="A78" s="115"/>
      <c r="B78" s="151"/>
      <c r="C78" s="32" t="s">
        <v>30</v>
      </c>
      <c r="D78" s="70" t="s">
        <v>17</v>
      </c>
      <c r="E78" s="33">
        <v>0</v>
      </c>
      <c r="F78" s="43">
        <v>0.6</v>
      </c>
      <c r="G78" s="34" t="s">
        <v>15</v>
      </c>
      <c r="H78" s="44">
        <f t="shared" si="12"/>
        <v>0</v>
      </c>
      <c r="I78" s="87">
        <v>50</v>
      </c>
      <c r="J78" s="56">
        <f t="shared" si="13"/>
        <v>0</v>
      </c>
    </row>
    <row r="79" spans="1:10" s="18" customFormat="1" ht="15.75" customHeight="1" x14ac:dyDescent="0.3">
      <c r="A79" s="115"/>
      <c r="B79" s="151"/>
      <c r="C79" s="32" t="s">
        <v>59</v>
      </c>
      <c r="D79" s="70" t="s">
        <v>17</v>
      </c>
      <c r="E79" s="33">
        <v>0</v>
      </c>
      <c r="F79" s="43">
        <v>0.6</v>
      </c>
      <c r="G79" s="34" t="s">
        <v>15</v>
      </c>
      <c r="H79" s="44">
        <f t="shared" si="12"/>
        <v>0</v>
      </c>
      <c r="I79" s="87">
        <v>50</v>
      </c>
      <c r="J79" s="56">
        <f t="shared" si="13"/>
        <v>0</v>
      </c>
    </row>
    <row r="80" spans="1:10" s="18" customFormat="1" ht="15.75" customHeight="1" x14ac:dyDescent="0.3">
      <c r="A80" s="115"/>
      <c r="B80" s="151"/>
      <c r="C80" s="32" t="s">
        <v>52</v>
      </c>
      <c r="D80" s="70" t="s">
        <v>17</v>
      </c>
      <c r="E80" s="33">
        <v>0</v>
      </c>
      <c r="F80" s="43">
        <v>0.6</v>
      </c>
      <c r="G80" s="34" t="s">
        <v>15</v>
      </c>
      <c r="H80" s="44">
        <f t="shared" si="12"/>
        <v>0</v>
      </c>
      <c r="I80" s="87">
        <v>50</v>
      </c>
      <c r="J80" s="56">
        <f t="shared" si="13"/>
        <v>0</v>
      </c>
    </row>
    <row r="81" spans="1:10" s="18" customFormat="1" ht="15.75" customHeight="1" x14ac:dyDescent="0.3">
      <c r="A81" s="115"/>
      <c r="B81" s="151"/>
      <c r="C81" s="32" t="s">
        <v>32</v>
      </c>
      <c r="D81" s="70" t="s">
        <v>17</v>
      </c>
      <c r="E81" s="33">
        <v>0</v>
      </c>
      <c r="F81" s="43">
        <v>0.6</v>
      </c>
      <c r="G81" s="34" t="s">
        <v>15</v>
      </c>
      <c r="H81" s="44">
        <f t="shared" si="12"/>
        <v>0</v>
      </c>
      <c r="I81" s="87">
        <v>50</v>
      </c>
      <c r="J81" s="56">
        <f t="shared" si="13"/>
        <v>0</v>
      </c>
    </row>
    <row r="82" spans="1:10" s="18" customFormat="1" ht="12.75" customHeight="1" x14ac:dyDescent="0.3">
      <c r="A82" s="115"/>
      <c r="B82" s="151"/>
      <c r="C82" s="35"/>
      <c r="D82" s="88" t="s">
        <v>31</v>
      </c>
      <c r="E82" s="33">
        <f>SUM(E75:E81)</f>
        <v>0</v>
      </c>
      <c r="F82" s="43"/>
      <c r="G82" s="34"/>
      <c r="H82" s="45">
        <f>SUM(H75:H81)</f>
        <v>0</v>
      </c>
      <c r="I82" s="89"/>
      <c r="J82" s="48">
        <f>SUM(J75:J81)</f>
        <v>0</v>
      </c>
    </row>
    <row r="83" spans="1:10" s="18" customFormat="1" ht="15.75" customHeight="1" x14ac:dyDescent="0.3">
      <c r="A83" s="115"/>
      <c r="B83" s="151"/>
      <c r="C83" s="32" t="s">
        <v>19</v>
      </c>
      <c r="D83" s="69" t="s">
        <v>47</v>
      </c>
      <c r="E83" s="33">
        <v>0</v>
      </c>
      <c r="F83" s="42"/>
      <c r="G83" s="34" t="s">
        <v>13</v>
      </c>
      <c r="H83" s="44">
        <f t="shared" ref="H83:H89" si="14">E83</f>
        <v>0</v>
      </c>
      <c r="I83" s="87">
        <v>94</v>
      </c>
      <c r="J83" s="56">
        <f t="shared" ref="J83:J89" si="15">H83*I83</f>
        <v>0</v>
      </c>
    </row>
    <row r="84" spans="1:10" s="18" customFormat="1" ht="15.75" customHeight="1" x14ac:dyDescent="0.3">
      <c r="A84" s="115"/>
      <c r="B84" s="151"/>
      <c r="C84" s="32" t="s">
        <v>58</v>
      </c>
      <c r="D84" s="69" t="s">
        <v>47</v>
      </c>
      <c r="E84" s="33">
        <v>0</v>
      </c>
      <c r="F84" s="42"/>
      <c r="G84" s="34" t="s">
        <v>13</v>
      </c>
      <c r="H84" s="44">
        <f t="shared" si="14"/>
        <v>0</v>
      </c>
      <c r="I84" s="87">
        <v>94</v>
      </c>
      <c r="J84" s="56">
        <f t="shared" si="15"/>
        <v>0</v>
      </c>
    </row>
    <row r="85" spans="1:10" s="18" customFormat="1" ht="15.75" customHeight="1" x14ac:dyDescent="0.3">
      <c r="A85" s="115"/>
      <c r="B85" s="151"/>
      <c r="C85" s="32" t="s">
        <v>53</v>
      </c>
      <c r="D85" s="69" t="s">
        <v>47</v>
      </c>
      <c r="E85" s="33">
        <v>0</v>
      </c>
      <c r="F85" s="42"/>
      <c r="G85" s="34" t="s">
        <v>13</v>
      </c>
      <c r="H85" s="44">
        <f t="shared" si="14"/>
        <v>0</v>
      </c>
      <c r="I85" s="87">
        <v>89</v>
      </c>
      <c r="J85" s="56">
        <f t="shared" si="15"/>
        <v>0</v>
      </c>
    </row>
    <row r="86" spans="1:10" s="18" customFormat="1" ht="15.75" customHeight="1" x14ac:dyDescent="0.3">
      <c r="A86" s="115"/>
      <c r="B86" s="151"/>
      <c r="C86" s="32" t="s">
        <v>30</v>
      </c>
      <c r="D86" s="69" t="s">
        <v>47</v>
      </c>
      <c r="E86" s="33">
        <v>0</v>
      </c>
      <c r="F86" s="42"/>
      <c r="G86" s="34" t="s">
        <v>13</v>
      </c>
      <c r="H86" s="44">
        <f t="shared" si="14"/>
        <v>0</v>
      </c>
      <c r="I86" s="87">
        <v>94</v>
      </c>
      <c r="J86" s="56">
        <f t="shared" si="15"/>
        <v>0</v>
      </c>
    </row>
    <row r="87" spans="1:10" s="18" customFormat="1" ht="15.75" customHeight="1" x14ac:dyDescent="0.3">
      <c r="A87" s="115"/>
      <c r="B87" s="151"/>
      <c r="C87" s="32" t="s">
        <v>59</v>
      </c>
      <c r="D87" s="69" t="s">
        <v>47</v>
      </c>
      <c r="E87" s="33">
        <v>0</v>
      </c>
      <c r="F87" s="42"/>
      <c r="G87" s="34" t="s">
        <v>13</v>
      </c>
      <c r="H87" s="44">
        <f t="shared" si="14"/>
        <v>0</v>
      </c>
      <c r="I87" s="87">
        <v>99</v>
      </c>
      <c r="J87" s="56">
        <f t="shared" si="15"/>
        <v>0</v>
      </c>
    </row>
    <row r="88" spans="1:10" s="18" customFormat="1" ht="15.75" customHeight="1" x14ac:dyDescent="0.3">
      <c r="A88" s="115"/>
      <c r="B88" s="151"/>
      <c r="C88" s="32" t="s">
        <v>52</v>
      </c>
      <c r="D88" s="69" t="s">
        <v>47</v>
      </c>
      <c r="E88" s="33">
        <v>0</v>
      </c>
      <c r="F88" s="42"/>
      <c r="G88" s="34" t="s">
        <v>13</v>
      </c>
      <c r="H88" s="44">
        <f t="shared" si="14"/>
        <v>0</v>
      </c>
      <c r="I88" s="87">
        <v>99</v>
      </c>
      <c r="J88" s="56">
        <f t="shared" si="15"/>
        <v>0</v>
      </c>
    </row>
    <row r="89" spans="1:10" s="18" customFormat="1" ht="15.75" customHeight="1" x14ac:dyDescent="0.3">
      <c r="A89" s="115"/>
      <c r="B89" s="151"/>
      <c r="C89" s="32" t="s">
        <v>32</v>
      </c>
      <c r="D89" s="69" t="s">
        <v>47</v>
      </c>
      <c r="E89" s="33">
        <v>0</v>
      </c>
      <c r="F89" s="42"/>
      <c r="G89" s="34" t="s">
        <v>13</v>
      </c>
      <c r="H89" s="44">
        <f t="shared" si="14"/>
        <v>0</v>
      </c>
      <c r="I89" s="87">
        <v>94</v>
      </c>
      <c r="J89" s="56">
        <f t="shared" si="15"/>
        <v>0</v>
      </c>
    </row>
    <row r="90" spans="1:10" s="18" customFormat="1" ht="12.75" customHeight="1" x14ac:dyDescent="0.3">
      <c r="A90" s="115"/>
      <c r="B90" s="151"/>
      <c r="C90" s="35"/>
      <c r="D90" s="88" t="s">
        <v>31</v>
      </c>
      <c r="E90" s="33">
        <f>SUM(E83:E89)</f>
        <v>0</v>
      </c>
      <c r="F90" s="42"/>
      <c r="G90" s="34"/>
      <c r="H90" s="45">
        <f>SUM(H83:H89)</f>
        <v>0</v>
      </c>
      <c r="I90" s="89"/>
      <c r="J90" s="48">
        <f>SUM(J83:J89)</f>
        <v>0</v>
      </c>
    </row>
    <row r="91" spans="1:10" s="18" customFormat="1" ht="15.75" customHeight="1" x14ac:dyDescent="0.3">
      <c r="A91" s="115"/>
      <c r="B91" s="151"/>
      <c r="C91" s="32" t="s">
        <v>19</v>
      </c>
      <c r="D91" s="70" t="s">
        <v>35</v>
      </c>
      <c r="E91" s="33">
        <v>241</v>
      </c>
      <c r="F91" s="43">
        <v>0.6</v>
      </c>
      <c r="G91" s="34" t="s">
        <v>15</v>
      </c>
      <c r="H91" s="44">
        <f t="shared" ref="H91:H97" si="16">ROUND(E91/F91,0)</f>
        <v>402</v>
      </c>
      <c r="I91" s="87">
        <v>50</v>
      </c>
      <c r="J91" s="56">
        <f t="shared" ref="J91:J97" si="17">H91*I91</f>
        <v>20100</v>
      </c>
    </row>
    <row r="92" spans="1:10" s="18" customFormat="1" ht="15.75" customHeight="1" x14ac:dyDescent="0.3">
      <c r="A92" s="115"/>
      <c r="B92" s="151"/>
      <c r="C92" s="32" t="s">
        <v>58</v>
      </c>
      <c r="D92" s="70" t="s">
        <v>35</v>
      </c>
      <c r="E92" s="33">
        <v>4</v>
      </c>
      <c r="F92" s="43">
        <v>0.6</v>
      </c>
      <c r="G92" s="34" t="s">
        <v>15</v>
      </c>
      <c r="H92" s="44">
        <f t="shared" si="16"/>
        <v>7</v>
      </c>
      <c r="I92" s="87">
        <v>50</v>
      </c>
      <c r="J92" s="56">
        <f t="shared" si="17"/>
        <v>350</v>
      </c>
    </row>
    <row r="93" spans="1:10" s="18" customFormat="1" ht="15.75" customHeight="1" x14ac:dyDescent="0.3">
      <c r="A93" s="115"/>
      <c r="B93" s="151"/>
      <c r="C93" s="32" t="s">
        <v>53</v>
      </c>
      <c r="D93" s="70" t="s">
        <v>35</v>
      </c>
      <c r="E93" s="33">
        <v>7</v>
      </c>
      <c r="F93" s="43">
        <v>0.6</v>
      </c>
      <c r="G93" s="34" t="s">
        <v>15</v>
      </c>
      <c r="H93" s="44">
        <f t="shared" si="16"/>
        <v>12</v>
      </c>
      <c r="I93" s="87">
        <v>35</v>
      </c>
      <c r="J93" s="56">
        <f t="shared" si="17"/>
        <v>420</v>
      </c>
    </row>
    <row r="94" spans="1:10" s="18" customFormat="1" ht="15.75" customHeight="1" x14ac:dyDescent="0.3">
      <c r="A94" s="115"/>
      <c r="B94" s="151"/>
      <c r="C94" s="32" t="s">
        <v>30</v>
      </c>
      <c r="D94" s="70" t="s">
        <v>35</v>
      </c>
      <c r="E94" s="33">
        <v>16</v>
      </c>
      <c r="F94" s="43">
        <v>0.6</v>
      </c>
      <c r="G94" s="34" t="s">
        <v>15</v>
      </c>
      <c r="H94" s="44">
        <f t="shared" si="16"/>
        <v>27</v>
      </c>
      <c r="I94" s="87">
        <v>50</v>
      </c>
      <c r="J94" s="56">
        <f t="shared" si="17"/>
        <v>1350</v>
      </c>
    </row>
    <row r="95" spans="1:10" s="18" customFormat="1" ht="15.75" customHeight="1" x14ac:dyDescent="0.3">
      <c r="A95" s="115"/>
      <c r="B95" s="151"/>
      <c r="C95" s="32" t="s">
        <v>59</v>
      </c>
      <c r="D95" s="70" t="s">
        <v>35</v>
      </c>
      <c r="E95" s="33">
        <v>2</v>
      </c>
      <c r="F95" s="43">
        <v>0.6</v>
      </c>
      <c r="G95" s="34" t="s">
        <v>15</v>
      </c>
      <c r="H95" s="44">
        <f t="shared" si="16"/>
        <v>3</v>
      </c>
      <c r="I95" s="87">
        <v>50</v>
      </c>
      <c r="J95" s="56">
        <f t="shared" si="17"/>
        <v>150</v>
      </c>
    </row>
    <row r="96" spans="1:10" s="18" customFormat="1" ht="15.75" customHeight="1" x14ac:dyDescent="0.3">
      <c r="A96" s="115"/>
      <c r="B96" s="151"/>
      <c r="C96" s="32" t="s">
        <v>52</v>
      </c>
      <c r="D96" s="70" t="s">
        <v>35</v>
      </c>
      <c r="E96" s="33">
        <v>1</v>
      </c>
      <c r="F96" s="43">
        <v>0.6</v>
      </c>
      <c r="G96" s="34" t="s">
        <v>15</v>
      </c>
      <c r="H96" s="44">
        <f t="shared" si="16"/>
        <v>2</v>
      </c>
      <c r="I96" s="87">
        <v>50</v>
      </c>
      <c r="J96" s="56">
        <f t="shared" si="17"/>
        <v>100</v>
      </c>
    </row>
    <row r="97" spans="1:10" s="18" customFormat="1" ht="15.75" customHeight="1" x14ac:dyDescent="0.3">
      <c r="A97" s="115"/>
      <c r="B97" s="151"/>
      <c r="C97" s="32" t="s">
        <v>32</v>
      </c>
      <c r="D97" s="70" t="s">
        <v>35</v>
      </c>
      <c r="E97" s="33">
        <v>8</v>
      </c>
      <c r="F97" s="43">
        <v>0.6</v>
      </c>
      <c r="G97" s="34" t="s">
        <v>15</v>
      </c>
      <c r="H97" s="44">
        <f t="shared" si="16"/>
        <v>13</v>
      </c>
      <c r="I97" s="87">
        <v>50</v>
      </c>
      <c r="J97" s="56">
        <f t="shared" si="17"/>
        <v>650</v>
      </c>
    </row>
    <row r="98" spans="1:10" s="18" customFormat="1" ht="12.75" customHeight="1" x14ac:dyDescent="0.3">
      <c r="A98" s="115"/>
      <c r="B98" s="151"/>
      <c r="C98" s="35"/>
      <c r="D98" s="88" t="s">
        <v>31</v>
      </c>
      <c r="E98" s="33">
        <f>SUM(E91:E97)</f>
        <v>279</v>
      </c>
      <c r="F98" s="43"/>
      <c r="G98" s="34"/>
      <c r="H98" s="45">
        <f>SUM(H91:H97)</f>
        <v>466</v>
      </c>
      <c r="I98" s="89"/>
      <c r="J98" s="48">
        <f>SUM(J91:J97)</f>
        <v>23120</v>
      </c>
    </row>
    <row r="99" spans="1:10" s="18" customFormat="1" ht="15.75" customHeight="1" x14ac:dyDescent="0.3">
      <c r="A99" s="115"/>
      <c r="B99" s="151"/>
      <c r="C99" s="32" t="s">
        <v>19</v>
      </c>
      <c r="D99" s="70" t="s">
        <v>18</v>
      </c>
      <c r="E99" s="33">
        <v>241</v>
      </c>
      <c r="F99" s="43">
        <v>0.55000000000000004</v>
      </c>
      <c r="G99" s="34" t="s">
        <v>15</v>
      </c>
      <c r="H99" s="44">
        <f t="shared" ref="H99:H105" si="18">ROUND(E99/F99,0)</f>
        <v>438</v>
      </c>
      <c r="I99" s="87">
        <v>50</v>
      </c>
      <c r="J99" s="56">
        <f t="shared" ref="J99:J105" si="19">H99*I99</f>
        <v>21900</v>
      </c>
    </row>
    <row r="100" spans="1:10" s="18" customFormat="1" ht="15.75" customHeight="1" x14ac:dyDescent="0.3">
      <c r="A100" s="115"/>
      <c r="B100" s="151"/>
      <c r="C100" s="32" t="s">
        <v>58</v>
      </c>
      <c r="D100" s="70" t="s">
        <v>18</v>
      </c>
      <c r="E100" s="33">
        <v>4</v>
      </c>
      <c r="F100" s="43">
        <v>0.55000000000000004</v>
      </c>
      <c r="G100" s="34" t="s">
        <v>15</v>
      </c>
      <c r="H100" s="44">
        <f t="shared" si="18"/>
        <v>7</v>
      </c>
      <c r="I100" s="87">
        <v>50</v>
      </c>
      <c r="J100" s="56">
        <f t="shared" si="19"/>
        <v>350</v>
      </c>
    </row>
    <row r="101" spans="1:10" s="18" customFormat="1" ht="15.75" customHeight="1" x14ac:dyDescent="0.3">
      <c r="A101" s="115"/>
      <c r="B101" s="151"/>
      <c r="C101" s="32" t="s">
        <v>53</v>
      </c>
      <c r="D101" s="70" t="s">
        <v>18</v>
      </c>
      <c r="E101" s="33">
        <v>6</v>
      </c>
      <c r="F101" s="43">
        <v>0.55000000000000004</v>
      </c>
      <c r="G101" s="34" t="s">
        <v>15</v>
      </c>
      <c r="H101" s="44">
        <f t="shared" si="18"/>
        <v>11</v>
      </c>
      <c r="I101" s="87">
        <v>35</v>
      </c>
      <c r="J101" s="56">
        <f t="shared" si="19"/>
        <v>385</v>
      </c>
    </row>
    <row r="102" spans="1:10" s="18" customFormat="1" ht="15.75" customHeight="1" x14ac:dyDescent="0.3">
      <c r="A102" s="115"/>
      <c r="B102" s="151"/>
      <c r="C102" s="32" t="s">
        <v>30</v>
      </c>
      <c r="D102" s="70" t="s">
        <v>18</v>
      </c>
      <c r="E102" s="33">
        <v>16</v>
      </c>
      <c r="F102" s="43">
        <v>0.55000000000000004</v>
      </c>
      <c r="G102" s="34" t="s">
        <v>15</v>
      </c>
      <c r="H102" s="44">
        <f t="shared" si="18"/>
        <v>29</v>
      </c>
      <c r="I102" s="87">
        <v>50</v>
      </c>
      <c r="J102" s="56">
        <f t="shared" si="19"/>
        <v>1450</v>
      </c>
    </row>
    <row r="103" spans="1:10" s="18" customFormat="1" ht="15.75" customHeight="1" x14ac:dyDescent="0.3">
      <c r="A103" s="115"/>
      <c r="B103" s="151"/>
      <c r="C103" s="32" t="s">
        <v>59</v>
      </c>
      <c r="D103" s="70" t="s">
        <v>18</v>
      </c>
      <c r="E103" s="33">
        <v>3</v>
      </c>
      <c r="F103" s="43">
        <v>0.55000000000000004</v>
      </c>
      <c r="G103" s="34" t="s">
        <v>15</v>
      </c>
      <c r="H103" s="44">
        <f t="shared" si="18"/>
        <v>5</v>
      </c>
      <c r="I103" s="87">
        <v>50</v>
      </c>
      <c r="J103" s="56">
        <f t="shared" si="19"/>
        <v>250</v>
      </c>
    </row>
    <row r="104" spans="1:10" s="18" customFormat="1" ht="15.75" customHeight="1" x14ac:dyDescent="0.3">
      <c r="A104" s="115"/>
      <c r="B104" s="151"/>
      <c r="C104" s="32" t="s">
        <v>52</v>
      </c>
      <c r="D104" s="70" t="s">
        <v>18</v>
      </c>
      <c r="E104" s="33">
        <v>1</v>
      </c>
      <c r="F104" s="43">
        <v>0.55000000000000004</v>
      </c>
      <c r="G104" s="34" t="s">
        <v>15</v>
      </c>
      <c r="H104" s="44">
        <f t="shared" si="18"/>
        <v>2</v>
      </c>
      <c r="I104" s="87">
        <v>50</v>
      </c>
      <c r="J104" s="56">
        <f t="shared" si="19"/>
        <v>100</v>
      </c>
    </row>
    <row r="105" spans="1:10" s="18" customFormat="1" ht="15.75" customHeight="1" x14ac:dyDescent="0.3">
      <c r="A105" s="115"/>
      <c r="B105" s="151"/>
      <c r="C105" s="32" t="s">
        <v>32</v>
      </c>
      <c r="D105" s="70" t="s">
        <v>18</v>
      </c>
      <c r="E105" s="33">
        <v>9</v>
      </c>
      <c r="F105" s="43">
        <v>0.55000000000000004</v>
      </c>
      <c r="G105" s="34" t="s">
        <v>15</v>
      </c>
      <c r="H105" s="44">
        <f t="shared" si="18"/>
        <v>16</v>
      </c>
      <c r="I105" s="87">
        <v>50</v>
      </c>
      <c r="J105" s="56">
        <f t="shared" si="19"/>
        <v>800</v>
      </c>
    </row>
    <row r="106" spans="1:10" s="18" customFormat="1" ht="12.75" customHeight="1" x14ac:dyDescent="0.3">
      <c r="A106" s="115"/>
      <c r="B106" s="151"/>
      <c r="C106" s="35"/>
      <c r="D106" s="88" t="s">
        <v>31</v>
      </c>
      <c r="E106" s="33">
        <f>SUM(E99:E105)</f>
        <v>280</v>
      </c>
      <c r="F106" s="42"/>
      <c r="G106" s="34"/>
      <c r="H106" s="45">
        <f>SUM(H99:H105)</f>
        <v>508</v>
      </c>
      <c r="I106" s="89"/>
      <c r="J106" s="48">
        <f>SUM(J99:J105)</f>
        <v>25235</v>
      </c>
    </row>
    <row r="107" spans="1:10" s="18" customFormat="1" ht="13.5" customHeight="1" x14ac:dyDescent="0.35">
      <c r="A107" s="115"/>
      <c r="B107" s="151"/>
      <c r="C107" s="152" t="s">
        <v>57</v>
      </c>
      <c r="D107" s="157"/>
      <c r="E107" s="36">
        <f>SUM(E106,E74,E50,E98,,E82,E58,E90,E66)</f>
        <v>559</v>
      </c>
      <c r="F107" s="42"/>
      <c r="G107" s="159"/>
      <c r="H107" s="158"/>
      <c r="I107" s="89"/>
      <c r="J107" s="90">
        <f>SUM(J106,J74,J50,J98,,J82,J58,J90,J66)</f>
        <v>48355</v>
      </c>
    </row>
    <row r="108" spans="1:10" s="18" customFormat="1" ht="15.75" customHeight="1" x14ac:dyDescent="0.3">
      <c r="A108" s="115"/>
      <c r="B108" s="151" t="s">
        <v>60</v>
      </c>
      <c r="C108" s="32" t="s">
        <v>19</v>
      </c>
      <c r="D108" s="69" t="s">
        <v>12</v>
      </c>
      <c r="E108" s="33">
        <v>61</v>
      </c>
      <c r="F108" s="42"/>
      <c r="G108" s="51" t="s">
        <v>13</v>
      </c>
      <c r="H108" s="60">
        <f t="shared" ref="H108:H113" si="20">E108</f>
        <v>61</v>
      </c>
      <c r="I108" s="86">
        <v>104</v>
      </c>
      <c r="J108" s="61">
        <f t="shared" ref="J108:J113" si="21">H108*I108</f>
        <v>6344</v>
      </c>
    </row>
    <row r="109" spans="1:10" s="18" customFormat="1" ht="15.75" customHeight="1" x14ac:dyDescent="0.3">
      <c r="A109" s="115"/>
      <c r="B109" s="151"/>
      <c r="C109" s="32" t="s">
        <v>53</v>
      </c>
      <c r="D109" s="69" t="s">
        <v>12</v>
      </c>
      <c r="E109" s="33">
        <v>0</v>
      </c>
      <c r="F109" s="42"/>
      <c r="G109" s="34" t="s">
        <v>13</v>
      </c>
      <c r="H109" s="44">
        <f t="shared" si="20"/>
        <v>0</v>
      </c>
      <c r="I109" s="87">
        <v>109</v>
      </c>
      <c r="J109" s="56">
        <f t="shared" si="21"/>
        <v>0</v>
      </c>
    </row>
    <row r="110" spans="1:10" s="18" customFormat="1" ht="15.75" customHeight="1" x14ac:dyDescent="0.3">
      <c r="A110" s="115"/>
      <c r="B110" s="151"/>
      <c r="C110" s="32" t="s">
        <v>30</v>
      </c>
      <c r="D110" s="69" t="s">
        <v>12</v>
      </c>
      <c r="E110" s="33">
        <v>0</v>
      </c>
      <c r="F110" s="42"/>
      <c r="G110" s="34" t="s">
        <v>13</v>
      </c>
      <c r="H110" s="44">
        <f t="shared" si="20"/>
        <v>0</v>
      </c>
      <c r="I110" s="87">
        <v>109</v>
      </c>
      <c r="J110" s="56">
        <f t="shared" si="21"/>
        <v>0</v>
      </c>
    </row>
    <row r="111" spans="1:10" s="18" customFormat="1" ht="15.75" customHeight="1" x14ac:dyDescent="0.3">
      <c r="A111" s="115"/>
      <c r="B111" s="151"/>
      <c r="C111" s="32" t="s">
        <v>52</v>
      </c>
      <c r="D111" s="69" t="s">
        <v>12</v>
      </c>
      <c r="E111" s="33">
        <v>2</v>
      </c>
      <c r="F111" s="42"/>
      <c r="G111" s="34" t="s">
        <v>13</v>
      </c>
      <c r="H111" s="44">
        <f t="shared" si="20"/>
        <v>2</v>
      </c>
      <c r="I111" s="87">
        <v>154</v>
      </c>
      <c r="J111" s="56">
        <f t="shared" si="21"/>
        <v>308</v>
      </c>
    </row>
    <row r="112" spans="1:10" s="18" customFormat="1" ht="15.75" customHeight="1" x14ac:dyDescent="0.3">
      <c r="A112" s="115"/>
      <c r="B112" s="151"/>
      <c r="C112" s="32" t="s">
        <v>32</v>
      </c>
      <c r="D112" s="69" t="s">
        <v>12</v>
      </c>
      <c r="E112" s="33">
        <v>0</v>
      </c>
      <c r="F112" s="42"/>
      <c r="G112" s="34" t="s">
        <v>13</v>
      </c>
      <c r="H112" s="44">
        <f t="shared" si="20"/>
        <v>0</v>
      </c>
      <c r="I112" s="87">
        <v>109</v>
      </c>
      <c r="J112" s="56">
        <f t="shared" si="21"/>
        <v>0</v>
      </c>
    </row>
    <row r="113" spans="1:10" s="18" customFormat="1" ht="15.75" customHeight="1" x14ac:dyDescent="0.3">
      <c r="A113" s="115"/>
      <c r="B113" s="151"/>
      <c r="C113" s="32" t="s">
        <v>62</v>
      </c>
      <c r="D113" s="69" t="s">
        <v>12</v>
      </c>
      <c r="E113" s="33">
        <v>0</v>
      </c>
      <c r="F113" s="42"/>
      <c r="G113" s="34" t="s">
        <v>13</v>
      </c>
      <c r="H113" s="44">
        <f t="shared" si="20"/>
        <v>0</v>
      </c>
      <c r="I113" s="87">
        <v>109</v>
      </c>
      <c r="J113" s="56">
        <f t="shared" si="21"/>
        <v>0</v>
      </c>
    </row>
    <row r="114" spans="1:10" s="18" customFormat="1" ht="12.75" customHeight="1" x14ac:dyDescent="0.3">
      <c r="A114" s="115"/>
      <c r="B114" s="151"/>
      <c r="C114" s="35"/>
      <c r="D114" s="88" t="s">
        <v>31</v>
      </c>
      <c r="E114" s="33">
        <f>SUM(E108:E113)</f>
        <v>63</v>
      </c>
      <c r="F114" s="42"/>
      <c r="G114" s="34"/>
      <c r="H114" s="45">
        <f>SUM(H108:H113)</f>
        <v>63</v>
      </c>
      <c r="I114" s="89"/>
      <c r="J114" s="48">
        <f>SUM(J108:J113)</f>
        <v>6652</v>
      </c>
    </row>
    <row r="115" spans="1:10" s="18" customFormat="1" ht="15.75" customHeight="1" x14ac:dyDescent="0.3">
      <c r="A115" s="115"/>
      <c r="B115" s="151"/>
      <c r="C115" s="32" t="s">
        <v>19</v>
      </c>
      <c r="D115" s="69" t="s">
        <v>14</v>
      </c>
      <c r="E115" s="33">
        <v>49</v>
      </c>
      <c r="F115" s="42"/>
      <c r="G115" s="34" t="s">
        <v>13</v>
      </c>
      <c r="H115" s="44">
        <f t="shared" ref="H115:H120" si="22">E115</f>
        <v>49</v>
      </c>
      <c r="I115" s="87">
        <v>99</v>
      </c>
      <c r="J115" s="56">
        <f t="shared" ref="J115:J120" si="23">H115*I115</f>
        <v>4851</v>
      </c>
    </row>
    <row r="116" spans="1:10" s="18" customFormat="1" ht="15.75" customHeight="1" x14ac:dyDescent="0.3">
      <c r="A116" s="115"/>
      <c r="B116" s="151"/>
      <c r="C116" s="32" t="s">
        <v>53</v>
      </c>
      <c r="D116" s="69" t="s">
        <v>14</v>
      </c>
      <c r="E116" s="33">
        <v>0</v>
      </c>
      <c r="F116" s="42"/>
      <c r="G116" s="34" t="s">
        <v>13</v>
      </c>
      <c r="H116" s="44">
        <f t="shared" si="22"/>
        <v>0</v>
      </c>
      <c r="I116" s="87">
        <v>99</v>
      </c>
      <c r="J116" s="56">
        <f t="shared" si="23"/>
        <v>0</v>
      </c>
    </row>
    <row r="117" spans="1:10" s="18" customFormat="1" ht="15.75" customHeight="1" x14ac:dyDescent="0.3">
      <c r="A117" s="115"/>
      <c r="B117" s="151"/>
      <c r="C117" s="32" t="s">
        <v>30</v>
      </c>
      <c r="D117" s="69" t="s">
        <v>14</v>
      </c>
      <c r="E117" s="33">
        <v>0</v>
      </c>
      <c r="F117" s="42"/>
      <c r="G117" s="34" t="s">
        <v>13</v>
      </c>
      <c r="H117" s="44">
        <f t="shared" si="22"/>
        <v>0</v>
      </c>
      <c r="I117" s="87">
        <v>99</v>
      </c>
      <c r="J117" s="56">
        <f t="shared" si="23"/>
        <v>0</v>
      </c>
    </row>
    <row r="118" spans="1:10" s="18" customFormat="1" ht="15.75" customHeight="1" x14ac:dyDescent="0.3">
      <c r="A118" s="115"/>
      <c r="B118" s="151"/>
      <c r="C118" s="32" t="s">
        <v>52</v>
      </c>
      <c r="D118" s="69" t="s">
        <v>14</v>
      </c>
      <c r="E118" s="33">
        <v>1</v>
      </c>
      <c r="F118" s="42"/>
      <c r="G118" s="34" t="s">
        <v>13</v>
      </c>
      <c r="H118" s="44">
        <f t="shared" si="22"/>
        <v>1</v>
      </c>
      <c r="I118" s="87">
        <v>124</v>
      </c>
      <c r="J118" s="56">
        <f t="shared" si="23"/>
        <v>124</v>
      </c>
    </row>
    <row r="119" spans="1:10" s="18" customFormat="1" ht="15.75" customHeight="1" x14ac:dyDescent="0.3">
      <c r="A119" s="115"/>
      <c r="B119" s="151"/>
      <c r="C119" s="32" t="s">
        <v>32</v>
      </c>
      <c r="D119" s="69" t="s">
        <v>14</v>
      </c>
      <c r="E119" s="33">
        <v>0</v>
      </c>
      <c r="F119" s="42"/>
      <c r="G119" s="34" t="s">
        <v>13</v>
      </c>
      <c r="H119" s="44">
        <f t="shared" si="22"/>
        <v>0</v>
      </c>
      <c r="I119" s="87">
        <v>99</v>
      </c>
      <c r="J119" s="56">
        <f t="shared" si="23"/>
        <v>0</v>
      </c>
    </row>
    <row r="120" spans="1:10" s="18" customFormat="1" ht="15.75" customHeight="1" x14ac:dyDescent="0.3">
      <c r="A120" s="115"/>
      <c r="B120" s="151"/>
      <c r="C120" s="32" t="s">
        <v>62</v>
      </c>
      <c r="D120" s="69" t="s">
        <v>14</v>
      </c>
      <c r="E120" s="33">
        <v>0</v>
      </c>
      <c r="F120" s="42"/>
      <c r="G120" s="34" t="s">
        <v>13</v>
      </c>
      <c r="H120" s="44">
        <f t="shared" si="22"/>
        <v>0</v>
      </c>
      <c r="I120" s="87">
        <v>99</v>
      </c>
      <c r="J120" s="56">
        <f t="shared" si="23"/>
        <v>0</v>
      </c>
    </row>
    <row r="121" spans="1:10" s="18" customFormat="1" ht="12.75" customHeight="1" x14ac:dyDescent="0.3">
      <c r="A121" s="115"/>
      <c r="B121" s="151"/>
      <c r="C121" s="35"/>
      <c r="D121" s="88" t="s">
        <v>31</v>
      </c>
      <c r="E121" s="33">
        <f>SUM(E115:E120)</f>
        <v>50</v>
      </c>
      <c r="F121" s="42"/>
      <c r="G121" s="34"/>
      <c r="H121" s="45">
        <f>SUM(H115:H120)</f>
        <v>50</v>
      </c>
      <c r="I121" s="89"/>
      <c r="J121" s="48">
        <f>SUM(J115:J120)</f>
        <v>4975</v>
      </c>
    </row>
    <row r="122" spans="1:10" s="18" customFormat="1" ht="15.75" customHeight="1" x14ac:dyDescent="0.3">
      <c r="A122" s="115"/>
      <c r="B122" s="151"/>
      <c r="C122" s="32" t="s">
        <v>19</v>
      </c>
      <c r="D122" s="70" t="s">
        <v>46</v>
      </c>
      <c r="E122" s="33">
        <v>50</v>
      </c>
      <c r="F122" s="43">
        <v>0.6</v>
      </c>
      <c r="G122" s="34" t="s">
        <v>15</v>
      </c>
      <c r="H122" s="44">
        <f t="shared" ref="H122:H127" si="24">ROUND(E122/F122,0)</f>
        <v>83</v>
      </c>
      <c r="I122" s="87">
        <v>58</v>
      </c>
      <c r="J122" s="56">
        <f t="shared" ref="J122:J127" si="25">H122*I122</f>
        <v>4814</v>
      </c>
    </row>
    <row r="123" spans="1:10" s="18" customFormat="1" ht="15.75" customHeight="1" x14ac:dyDescent="0.3">
      <c r="A123" s="115"/>
      <c r="B123" s="151"/>
      <c r="C123" s="32" t="s">
        <v>53</v>
      </c>
      <c r="D123" s="70" t="s">
        <v>46</v>
      </c>
      <c r="E123" s="33">
        <v>0</v>
      </c>
      <c r="F123" s="43">
        <v>0.6</v>
      </c>
      <c r="G123" s="34" t="s">
        <v>15</v>
      </c>
      <c r="H123" s="44">
        <f t="shared" si="24"/>
        <v>0</v>
      </c>
      <c r="I123" s="87">
        <v>48</v>
      </c>
      <c r="J123" s="56">
        <f t="shared" si="25"/>
        <v>0</v>
      </c>
    </row>
    <row r="124" spans="1:10" s="18" customFormat="1" ht="15.75" customHeight="1" x14ac:dyDescent="0.3">
      <c r="A124" s="115"/>
      <c r="B124" s="151"/>
      <c r="C124" s="32" t="s">
        <v>30</v>
      </c>
      <c r="D124" s="70" t="s">
        <v>46</v>
      </c>
      <c r="E124" s="33">
        <v>0</v>
      </c>
      <c r="F124" s="43">
        <v>0.6</v>
      </c>
      <c r="G124" s="34" t="s">
        <v>15</v>
      </c>
      <c r="H124" s="44">
        <f t="shared" si="24"/>
        <v>0</v>
      </c>
      <c r="I124" s="87">
        <v>58</v>
      </c>
      <c r="J124" s="56">
        <f t="shared" si="25"/>
        <v>0</v>
      </c>
    </row>
    <row r="125" spans="1:10" s="18" customFormat="1" ht="15.75" customHeight="1" x14ac:dyDescent="0.3">
      <c r="A125" s="115"/>
      <c r="B125" s="151"/>
      <c r="C125" s="32" t="s">
        <v>52</v>
      </c>
      <c r="D125" s="70" t="s">
        <v>46</v>
      </c>
      <c r="E125" s="33">
        <v>2</v>
      </c>
      <c r="F125" s="43">
        <v>0.6</v>
      </c>
      <c r="G125" s="34" t="s">
        <v>15</v>
      </c>
      <c r="H125" s="44">
        <f t="shared" si="24"/>
        <v>3</v>
      </c>
      <c r="I125" s="87">
        <v>58</v>
      </c>
      <c r="J125" s="56">
        <f t="shared" si="25"/>
        <v>174</v>
      </c>
    </row>
    <row r="126" spans="1:10" s="18" customFormat="1" ht="15.75" customHeight="1" x14ac:dyDescent="0.3">
      <c r="A126" s="115"/>
      <c r="B126" s="151"/>
      <c r="C126" s="32" t="s">
        <v>32</v>
      </c>
      <c r="D126" s="70" t="s">
        <v>46</v>
      </c>
      <c r="E126" s="33">
        <v>0</v>
      </c>
      <c r="F126" s="43">
        <v>0.6</v>
      </c>
      <c r="G126" s="34" t="s">
        <v>15</v>
      </c>
      <c r="H126" s="44">
        <f t="shared" si="24"/>
        <v>0</v>
      </c>
      <c r="I126" s="87">
        <v>58</v>
      </c>
      <c r="J126" s="56">
        <f t="shared" si="25"/>
        <v>0</v>
      </c>
    </row>
    <row r="127" spans="1:10" s="18" customFormat="1" ht="15.75" customHeight="1" x14ac:dyDescent="0.3">
      <c r="A127" s="115"/>
      <c r="B127" s="151"/>
      <c r="C127" s="32" t="s">
        <v>62</v>
      </c>
      <c r="D127" s="70" t="s">
        <v>46</v>
      </c>
      <c r="E127" s="33">
        <v>0</v>
      </c>
      <c r="F127" s="43">
        <v>0.6</v>
      </c>
      <c r="G127" s="34" t="s">
        <v>15</v>
      </c>
      <c r="H127" s="44">
        <f t="shared" si="24"/>
        <v>0</v>
      </c>
      <c r="I127" s="87">
        <v>58</v>
      </c>
      <c r="J127" s="56">
        <f t="shared" si="25"/>
        <v>0</v>
      </c>
    </row>
    <row r="128" spans="1:10" s="18" customFormat="1" ht="12.75" customHeight="1" x14ac:dyDescent="0.3">
      <c r="A128" s="115"/>
      <c r="B128" s="151"/>
      <c r="C128" s="35"/>
      <c r="D128" s="88" t="s">
        <v>31</v>
      </c>
      <c r="E128" s="33">
        <f>SUM(E122:E127)</f>
        <v>52</v>
      </c>
      <c r="F128" s="43"/>
      <c r="G128" s="34"/>
      <c r="H128" s="45">
        <f>SUM(H122:H127)</f>
        <v>86</v>
      </c>
      <c r="I128" s="89"/>
      <c r="J128" s="48">
        <f>SUM(J122:J127)</f>
        <v>4988</v>
      </c>
    </row>
    <row r="129" spans="1:10" s="18" customFormat="1" ht="15.75" customHeight="1" x14ac:dyDescent="0.3">
      <c r="A129" s="115"/>
      <c r="B129" s="151"/>
      <c r="C129" s="32" t="s">
        <v>19</v>
      </c>
      <c r="D129" s="70" t="s">
        <v>16</v>
      </c>
      <c r="E129" s="33">
        <v>5</v>
      </c>
      <c r="F129" s="43">
        <v>0.6</v>
      </c>
      <c r="G129" s="34" t="s">
        <v>15</v>
      </c>
      <c r="H129" s="44">
        <f t="shared" ref="H129:H134" si="26">ROUND(E129/F129,0)</f>
        <v>8</v>
      </c>
      <c r="I129" s="87">
        <v>55</v>
      </c>
      <c r="J129" s="56">
        <f t="shared" ref="J129:J134" si="27">H129*I129</f>
        <v>440</v>
      </c>
    </row>
    <row r="130" spans="1:10" s="18" customFormat="1" ht="15.75" customHeight="1" x14ac:dyDescent="0.3">
      <c r="A130" s="115"/>
      <c r="B130" s="151"/>
      <c r="C130" s="32" t="s">
        <v>53</v>
      </c>
      <c r="D130" s="70" t="s">
        <v>16</v>
      </c>
      <c r="E130" s="33">
        <v>0</v>
      </c>
      <c r="F130" s="43">
        <v>0.6</v>
      </c>
      <c r="G130" s="34" t="s">
        <v>15</v>
      </c>
      <c r="H130" s="44">
        <f t="shared" si="26"/>
        <v>0</v>
      </c>
      <c r="I130" s="87">
        <v>40</v>
      </c>
      <c r="J130" s="56">
        <f t="shared" si="27"/>
        <v>0</v>
      </c>
    </row>
    <row r="131" spans="1:10" s="18" customFormat="1" ht="15.75" customHeight="1" x14ac:dyDescent="0.3">
      <c r="A131" s="115"/>
      <c r="B131" s="151"/>
      <c r="C131" s="32" t="s">
        <v>30</v>
      </c>
      <c r="D131" s="70" t="s">
        <v>16</v>
      </c>
      <c r="E131" s="33">
        <v>0</v>
      </c>
      <c r="F131" s="43">
        <v>0.6</v>
      </c>
      <c r="G131" s="34" t="s">
        <v>15</v>
      </c>
      <c r="H131" s="44">
        <f t="shared" si="26"/>
        <v>0</v>
      </c>
      <c r="I131" s="87">
        <v>55</v>
      </c>
      <c r="J131" s="56">
        <f t="shared" si="27"/>
        <v>0</v>
      </c>
    </row>
    <row r="132" spans="1:10" s="18" customFormat="1" ht="15.75" customHeight="1" x14ac:dyDescent="0.3">
      <c r="A132" s="115"/>
      <c r="B132" s="151"/>
      <c r="C132" s="32" t="s">
        <v>52</v>
      </c>
      <c r="D132" s="70" t="s">
        <v>16</v>
      </c>
      <c r="E132" s="33">
        <v>0</v>
      </c>
      <c r="F132" s="43">
        <v>0.6</v>
      </c>
      <c r="G132" s="34" t="s">
        <v>15</v>
      </c>
      <c r="H132" s="44">
        <f t="shared" si="26"/>
        <v>0</v>
      </c>
      <c r="I132" s="87">
        <v>55</v>
      </c>
      <c r="J132" s="56">
        <f t="shared" si="27"/>
        <v>0</v>
      </c>
    </row>
    <row r="133" spans="1:10" s="18" customFormat="1" ht="15.75" customHeight="1" x14ac:dyDescent="0.3">
      <c r="A133" s="115"/>
      <c r="B133" s="151"/>
      <c r="C133" s="32" t="s">
        <v>32</v>
      </c>
      <c r="D133" s="70" t="s">
        <v>16</v>
      </c>
      <c r="E133" s="33">
        <v>0</v>
      </c>
      <c r="F133" s="43">
        <v>0.6</v>
      </c>
      <c r="G133" s="34" t="s">
        <v>15</v>
      </c>
      <c r="H133" s="44">
        <f t="shared" si="26"/>
        <v>0</v>
      </c>
      <c r="I133" s="87">
        <v>55</v>
      </c>
      <c r="J133" s="56">
        <f t="shared" si="27"/>
        <v>0</v>
      </c>
    </row>
    <row r="134" spans="1:10" s="18" customFormat="1" ht="15.75" customHeight="1" x14ac:dyDescent="0.3">
      <c r="A134" s="115"/>
      <c r="B134" s="151"/>
      <c r="C134" s="32" t="s">
        <v>62</v>
      </c>
      <c r="D134" s="70" t="s">
        <v>16</v>
      </c>
      <c r="E134" s="33">
        <v>0</v>
      </c>
      <c r="F134" s="43">
        <v>0.6</v>
      </c>
      <c r="G134" s="34" t="s">
        <v>15</v>
      </c>
      <c r="H134" s="44">
        <f t="shared" si="26"/>
        <v>0</v>
      </c>
      <c r="I134" s="87">
        <v>55</v>
      </c>
      <c r="J134" s="56">
        <f t="shared" si="27"/>
        <v>0</v>
      </c>
    </row>
    <row r="135" spans="1:10" s="18" customFormat="1" ht="12.75" customHeight="1" x14ac:dyDescent="0.3">
      <c r="A135" s="115"/>
      <c r="B135" s="151"/>
      <c r="C135" s="35"/>
      <c r="D135" s="88" t="s">
        <v>31</v>
      </c>
      <c r="E135" s="33">
        <f>SUM(E129:E134)</f>
        <v>5</v>
      </c>
      <c r="F135" s="43"/>
      <c r="G135" s="34"/>
      <c r="H135" s="45">
        <f>SUM(H129:H134)</f>
        <v>8</v>
      </c>
      <c r="I135" s="89"/>
      <c r="J135" s="48">
        <f>SUM(J129:J134)</f>
        <v>440</v>
      </c>
    </row>
    <row r="136" spans="1:10" s="18" customFormat="1" ht="15.75" customHeight="1" x14ac:dyDescent="0.3">
      <c r="A136" s="115"/>
      <c r="B136" s="151"/>
      <c r="C136" s="32" t="s">
        <v>19</v>
      </c>
      <c r="D136" s="70" t="s">
        <v>17</v>
      </c>
      <c r="E136" s="33">
        <v>0</v>
      </c>
      <c r="F136" s="43">
        <v>0.6</v>
      </c>
      <c r="G136" s="34" t="s">
        <v>15</v>
      </c>
      <c r="H136" s="44">
        <f t="shared" ref="H136:H141" si="28">ROUND(E136/F136,0)</f>
        <v>0</v>
      </c>
      <c r="I136" s="87">
        <v>50</v>
      </c>
      <c r="J136" s="56">
        <f t="shared" ref="J136:J141" si="29">H136*I136</f>
        <v>0</v>
      </c>
    </row>
    <row r="137" spans="1:10" s="18" customFormat="1" ht="15.75" customHeight="1" x14ac:dyDescent="0.3">
      <c r="A137" s="115"/>
      <c r="B137" s="151"/>
      <c r="C137" s="32" t="s">
        <v>53</v>
      </c>
      <c r="D137" s="70" t="s">
        <v>17</v>
      </c>
      <c r="E137" s="33">
        <v>0</v>
      </c>
      <c r="F137" s="43">
        <v>0.6</v>
      </c>
      <c r="G137" s="34" t="s">
        <v>15</v>
      </c>
      <c r="H137" s="44">
        <f t="shared" si="28"/>
        <v>0</v>
      </c>
      <c r="I137" s="87">
        <v>35</v>
      </c>
      <c r="J137" s="56">
        <f t="shared" si="29"/>
        <v>0</v>
      </c>
    </row>
    <row r="138" spans="1:10" s="18" customFormat="1" ht="15.75" customHeight="1" x14ac:dyDescent="0.3">
      <c r="A138" s="115"/>
      <c r="B138" s="151"/>
      <c r="C138" s="32" t="s">
        <v>30</v>
      </c>
      <c r="D138" s="70" t="s">
        <v>17</v>
      </c>
      <c r="E138" s="33">
        <v>0</v>
      </c>
      <c r="F138" s="43">
        <v>0.6</v>
      </c>
      <c r="G138" s="34" t="s">
        <v>15</v>
      </c>
      <c r="H138" s="44">
        <f t="shared" si="28"/>
        <v>0</v>
      </c>
      <c r="I138" s="87">
        <v>50</v>
      </c>
      <c r="J138" s="56">
        <f t="shared" si="29"/>
        <v>0</v>
      </c>
    </row>
    <row r="139" spans="1:10" s="18" customFormat="1" ht="15.75" customHeight="1" x14ac:dyDescent="0.3">
      <c r="A139" s="115"/>
      <c r="B139" s="151"/>
      <c r="C139" s="32" t="s">
        <v>52</v>
      </c>
      <c r="D139" s="70" t="s">
        <v>17</v>
      </c>
      <c r="E139" s="33">
        <v>0</v>
      </c>
      <c r="F139" s="43">
        <v>0.6</v>
      </c>
      <c r="G139" s="34" t="s">
        <v>15</v>
      </c>
      <c r="H139" s="44">
        <f t="shared" si="28"/>
        <v>0</v>
      </c>
      <c r="I139" s="87">
        <v>50</v>
      </c>
      <c r="J139" s="56">
        <f t="shared" si="29"/>
        <v>0</v>
      </c>
    </row>
    <row r="140" spans="1:10" s="18" customFormat="1" ht="15.75" customHeight="1" x14ac:dyDescent="0.3">
      <c r="A140" s="115"/>
      <c r="B140" s="151"/>
      <c r="C140" s="32" t="s">
        <v>32</v>
      </c>
      <c r="D140" s="70" t="s">
        <v>17</v>
      </c>
      <c r="E140" s="33">
        <v>0</v>
      </c>
      <c r="F140" s="43">
        <v>0.6</v>
      </c>
      <c r="G140" s="34" t="s">
        <v>15</v>
      </c>
      <c r="H140" s="44">
        <f t="shared" si="28"/>
        <v>0</v>
      </c>
      <c r="I140" s="87">
        <v>50</v>
      </c>
      <c r="J140" s="56">
        <f t="shared" si="29"/>
        <v>0</v>
      </c>
    </row>
    <row r="141" spans="1:10" s="18" customFormat="1" ht="15.75" customHeight="1" x14ac:dyDescent="0.3">
      <c r="A141" s="115"/>
      <c r="B141" s="151"/>
      <c r="C141" s="32" t="s">
        <v>62</v>
      </c>
      <c r="D141" s="70" t="s">
        <v>17</v>
      </c>
      <c r="E141" s="33">
        <v>0</v>
      </c>
      <c r="F141" s="43">
        <v>0.6</v>
      </c>
      <c r="G141" s="34" t="s">
        <v>15</v>
      </c>
      <c r="H141" s="44">
        <f t="shared" si="28"/>
        <v>0</v>
      </c>
      <c r="I141" s="87">
        <v>50</v>
      </c>
      <c r="J141" s="56">
        <f t="shared" si="29"/>
        <v>0</v>
      </c>
    </row>
    <row r="142" spans="1:10" s="18" customFormat="1" ht="12.75" customHeight="1" x14ac:dyDescent="0.3">
      <c r="A142" s="115"/>
      <c r="B142" s="151"/>
      <c r="C142" s="35"/>
      <c r="D142" s="88" t="s">
        <v>31</v>
      </c>
      <c r="E142" s="33">
        <f>SUM(E136:E141)</f>
        <v>0</v>
      </c>
      <c r="F142" s="43"/>
      <c r="G142" s="34"/>
      <c r="H142" s="45">
        <f>SUM(H136:H141)</f>
        <v>0</v>
      </c>
      <c r="I142" s="89"/>
      <c r="J142" s="48">
        <f>SUM(J136:J141)</f>
        <v>0</v>
      </c>
    </row>
    <row r="143" spans="1:10" s="18" customFormat="1" ht="15.75" customHeight="1" x14ac:dyDescent="0.3">
      <c r="A143" s="115"/>
      <c r="B143" s="151"/>
      <c r="C143" s="32" t="s">
        <v>19</v>
      </c>
      <c r="D143" s="69" t="s">
        <v>47</v>
      </c>
      <c r="E143" s="33">
        <v>11</v>
      </c>
      <c r="F143" s="42"/>
      <c r="G143" s="34" t="s">
        <v>13</v>
      </c>
      <c r="H143" s="44">
        <f t="shared" ref="H143:H148" si="30">E143</f>
        <v>11</v>
      </c>
      <c r="I143" s="87">
        <v>94</v>
      </c>
      <c r="J143" s="56">
        <f t="shared" ref="J143:J148" si="31">H143*I143</f>
        <v>1034</v>
      </c>
    </row>
    <row r="144" spans="1:10" s="18" customFormat="1" ht="15.75" customHeight="1" x14ac:dyDescent="0.3">
      <c r="A144" s="115"/>
      <c r="B144" s="151"/>
      <c r="C144" s="32" t="s">
        <v>53</v>
      </c>
      <c r="D144" s="69" t="s">
        <v>47</v>
      </c>
      <c r="E144" s="33">
        <v>1</v>
      </c>
      <c r="F144" s="42"/>
      <c r="G144" s="34" t="s">
        <v>13</v>
      </c>
      <c r="H144" s="44">
        <f t="shared" si="30"/>
        <v>1</v>
      </c>
      <c r="I144" s="87">
        <v>89</v>
      </c>
      <c r="J144" s="56">
        <f t="shared" si="31"/>
        <v>89</v>
      </c>
    </row>
    <row r="145" spans="1:10" s="18" customFormat="1" ht="15.75" customHeight="1" x14ac:dyDescent="0.3">
      <c r="A145" s="115"/>
      <c r="B145" s="151"/>
      <c r="C145" s="32" t="s">
        <v>30</v>
      </c>
      <c r="D145" s="69" t="s">
        <v>47</v>
      </c>
      <c r="E145" s="33">
        <v>1</v>
      </c>
      <c r="F145" s="42"/>
      <c r="G145" s="34" t="s">
        <v>13</v>
      </c>
      <c r="H145" s="44">
        <f t="shared" si="30"/>
        <v>1</v>
      </c>
      <c r="I145" s="87">
        <v>94</v>
      </c>
      <c r="J145" s="56">
        <f t="shared" si="31"/>
        <v>94</v>
      </c>
    </row>
    <row r="146" spans="1:10" s="18" customFormat="1" ht="15.75" customHeight="1" x14ac:dyDescent="0.3">
      <c r="A146" s="115"/>
      <c r="B146" s="151"/>
      <c r="C146" s="32" t="s">
        <v>52</v>
      </c>
      <c r="D146" s="69" t="s">
        <v>47</v>
      </c>
      <c r="E146" s="33">
        <v>1</v>
      </c>
      <c r="F146" s="42"/>
      <c r="G146" s="34" t="s">
        <v>13</v>
      </c>
      <c r="H146" s="44">
        <f t="shared" si="30"/>
        <v>1</v>
      </c>
      <c r="I146" s="87">
        <v>99</v>
      </c>
      <c r="J146" s="56">
        <f t="shared" si="31"/>
        <v>99</v>
      </c>
    </row>
    <row r="147" spans="1:10" s="18" customFormat="1" ht="15.75" customHeight="1" x14ac:dyDescent="0.3">
      <c r="A147" s="115"/>
      <c r="B147" s="151"/>
      <c r="C147" s="32" t="s">
        <v>32</v>
      </c>
      <c r="D147" s="69" t="s">
        <v>47</v>
      </c>
      <c r="E147" s="33">
        <v>0</v>
      </c>
      <c r="F147" s="42"/>
      <c r="G147" s="34" t="s">
        <v>13</v>
      </c>
      <c r="H147" s="44">
        <f t="shared" si="30"/>
        <v>0</v>
      </c>
      <c r="I147" s="87">
        <v>94</v>
      </c>
      <c r="J147" s="56">
        <f t="shared" si="31"/>
        <v>0</v>
      </c>
    </row>
    <row r="148" spans="1:10" s="18" customFormat="1" ht="15.75" customHeight="1" x14ac:dyDescent="0.3">
      <c r="A148" s="115"/>
      <c r="B148" s="151"/>
      <c r="C148" s="32" t="s">
        <v>62</v>
      </c>
      <c r="D148" s="69" t="s">
        <v>47</v>
      </c>
      <c r="E148" s="33">
        <v>0</v>
      </c>
      <c r="F148" s="42"/>
      <c r="G148" s="34" t="s">
        <v>13</v>
      </c>
      <c r="H148" s="44">
        <f t="shared" si="30"/>
        <v>0</v>
      </c>
      <c r="I148" s="87">
        <v>94</v>
      </c>
      <c r="J148" s="56">
        <f t="shared" si="31"/>
        <v>0</v>
      </c>
    </row>
    <row r="149" spans="1:10" s="18" customFormat="1" ht="12.75" customHeight="1" x14ac:dyDescent="0.3">
      <c r="A149" s="115"/>
      <c r="B149" s="151"/>
      <c r="C149" s="35"/>
      <c r="D149" s="88" t="s">
        <v>31</v>
      </c>
      <c r="E149" s="33">
        <f>SUM(E143:E148)</f>
        <v>14</v>
      </c>
      <c r="F149" s="42"/>
      <c r="G149" s="34"/>
      <c r="H149" s="45">
        <f>SUM(H143:H148)</f>
        <v>14</v>
      </c>
      <c r="I149" s="89"/>
      <c r="J149" s="48">
        <f>SUM(J143:J148)</f>
        <v>1316</v>
      </c>
    </row>
    <row r="150" spans="1:10" s="18" customFormat="1" ht="15.75" customHeight="1" x14ac:dyDescent="0.3">
      <c r="A150" s="115"/>
      <c r="B150" s="151"/>
      <c r="C150" s="32" t="s">
        <v>19</v>
      </c>
      <c r="D150" s="70" t="s">
        <v>35</v>
      </c>
      <c r="E150" s="33">
        <v>60</v>
      </c>
      <c r="F150" s="43">
        <v>0.6</v>
      </c>
      <c r="G150" s="34" t="s">
        <v>15</v>
      </c>
      <c r="H150" s="44">
        <f t="shared" ref="H150:H155" si="32">ROUND(E150/F150,0)</f>
        <v>100</v>
      </c>
      <c r="I150" s="87">
        <v>50</v>
      </c>
      <c r="J150" s="56">
        <f t="shared" ref="J150:J155" si="33">H150*I150</f>
        <v>5000</v>
      </c>
    </row>
    <row r="151" spans="1:10" s="18" customFormat="1" ht="15.75" customHeight="1" x14ac:dyDescent="0.3">
      <c r="A151" s="115"/>
      <c r="B151" s="151"/>
      <c r="C151" s="32" t="s">
        <v>53</v>
      </c>
      <c r="D151" s="70" t="s">
        <v>35</v>
      </c>
      <c r="E151" s="33">
        <v>1</v>
      </c>
      <c r="F151" s="43">
        <v>0.6</v>
      </c>
      <c r="G151" s="34" t="s">
        <v>15</v>
      </c>
      <c r="H151" s="44">
        <f t="shared" si="32"/>
        <v>2</v>
      </c>
      <c r="I151" s="87">
        <v>35</v>
      </c>
      <c r="J151" s="56">
        <f t="shared" si="33"/>
        <v>70</v>
      </c>
    </row>
    <row r="152" spans="1:10" s="18" customFormat="1" ht="15.75" customHeight="1" x14ac:dyDescent="0.3">
      <c r="A152" s="115"/>
      <c r="B152" s="151"/>
      <c r="C152" s="32" t="s">
        <v>30</v>
      </c>
      <c r="D152" s="70" t="s">
        <v>35</v>
      </c>
      <c r="E152" s="33">
        <v>11</v>
      </c>
      <c r="F152" s="43">
        <v>0.6</v>
      </c>
      <c r="G152" s="34" t="s">
        <v>15</v>
      </c>
      <c r="H152" s="44">
        <f t="shared" si="32"/>
        <v>18</v>
      </c>
      <c r="I152" s="87">
        <v>50</v>
      </c>
      <c r="J152" s="56">
        <f t="shared" si="33"/>
        <v>900</v>
      </c>
    </row>
    <row r="153" spans="1:10" s="18" customFormat="1" ht="15.75" customHeight="1" x14ac:dyDescent="0.3">
      <c r="A153" s="115"/>
      <c r="B153" s="151"/>
      <c r="C153" s="32" t="s">
        <v>52</v>
      </c>
      <c r="D153" s="70" t="s">
        <v>35</v>
      </c>
      <c r="E153" s="33">
        <v>1</v>
      </c>
      <c r="F153" s="43">
        <v>0.6</v>
      </c>
      <c r="G153" s="34" t="s">
        <v>15</v>
      </c>
      <c r="H153" s="44">
        <f t="shared" si="32"/>
        <v>2</v>
      </c>
      <c r="I153" s="87">
        <v>50</v>
      </c>
      <c r="J153" s="56">
        <f t="shared" si="33"/>
        <v>100</v>
      </c>
    </row>
    <row r="154" spans="1:10" s="18" customFormat="1" ht="15.75" customHeight="1" x14ac:dyDescent="0.3">
      <c r="A154" s="115"/>
      <c r="B154" s="151"/>
      <c r="C154" s="32" t="s">
        <v>32</v>
      </c>
      <c r="D154" s="70" t="s">
        <v>35</v>
      </c>
      <c r="E154" s="33">
        <v>5</v>
      </c>
      <c r="F154" s="43">
        <v>0.6</v>
      </c>
      <c r="G154" s="34" t="s">
        <v>15</v>
      </c>
      <c r="H154" s="44">
        <f t="shared" si="32"/>
        <v>8</v>
      </c>
      <c r="I154" s="87">
        <v>50</v>
      </c>
      <c r="J154" s="56">
        <f t="shared" si="33"/>
        <v>400</v>
      </c>
    </row>
    <row r="155" spans="1:10" s="18" customFormat="1" ht="15.75" customHeight="1" x14ac:dyDescent="0.3">
      <c r="A155" s="115"/>
      <c r="B155" s="151"/>
      <c r="C155" s="32" t="s">
        <v>62</v>
      </c>
      <c r="D155" s="70" t="s">
        <v>35</v>
      </c>
      <c r="E155" s="33">
        <v>1</v>
      </c>
      <c r="F155" s="43">
        <v>0.6</v>
      </c>
      <c r="G155" s="34" t="s">
        <v>15</v>
      </c>
      <c r="H155" s="44">
        <f t="shared" si="32"/>
        <v>2</v>
      </c>
      <c r="I155" s="87">
        <v>50</v>
      </c>
      <c r="J155" s="56">
        <f t="shared" si="33"/>
        <v>100</v>
      </c>
    </row>
    <row r="156" spans="1:10" s="18" customFormat="1" ht="12.75" customHeight="1" x14ac:dyDescent="0.3">
      <c r="A156" s="115"/>
      <c r="B156" s="151"/>
      <c r="C156" s="35"/>
      <c r="D156" s="88" t="s">
        <v>31</v>
      </c>
      <c r="E156" s="33">
        <f>SUM(E150:E155)</f>
        <v>79</v>
      </c>
      <c r="F156" s="43"/>
      <c r="G156" s="34"/>
      <c r="H156" s="45">
        <f>SUM(H150:H155)</f>
        <v>132</v>
      </c>
      <c r="I156" s="89"/>
      <c r="J156" s="48">
        <f>SUM(J150:J155)</f>
        <v>6570</v>
      </c>
    </row>
    <row r="157" spans="1:10" s="18" customFormat="1" ht="15.75" customHeight="1" x14ac:dyDescent="0.3">
      <c r="A157" s="115"/>
      <c r="B157" s="151"/>
      <c r="C157" s="32" t="s">
        <v>19</v>
      </c>
      <c r="D157" s="70" t="s">
        <v>18</v>
      </c>
      <c r="E157" s="33">
        <v>60</v>
      </c>
      <c r="F157" s="43">
        <v>0.55000000000000004</v>
      </c>
      <c r="G157" s="34" t="s">
        <v>15</v>
      </c>
      <c r="H157" s="44">
        <f t="shared" ref="H157:H162" si="34">ROUND(E157/F157,0)</f>
        <v>109</v>
      </c>
      <c r="I157" s="87">
        <v>50</v>
      </c>
      <c r="J157" s="56">
        <f t="shared" ref="J157:J162" si="35">H157*I157</f>
        <v>5450</v>
      </c>
    </row>
    <row r="158" spans="1:10" s="18" customFormat="1" ht="15.75" customHeight="1" x14ac:dyDescent="0.3">
      <c r="A158" s="115"/>
      <c r="B158" s="151"/>
      <c r="C158" s="32" t="s">
        <v>53</v>
      </c>
      <c r="D158" s="70" t="s">
        <v>18</v>
      </c>
      <c r="E158" s="33">
        <v>2</v>
      </c>
      <c r="F158" s="43">
        <v>0.55000000000000004</v>
      </c>
      <c r="G158" s="34" t="s">
        <v>15</v>
      </c>
      <c r="H158" s="44">
        <f t="shared" si="34"/>
        <v>4</v>
      </c>
      <c r="I158" s="87">
        <v>35</v>
      </c>
      <c r="J158" s="56">
        <f t="shared" si="35"/>
        <v>140</v>
      </c>
    </row>
    <row r="159" spans="1:10" s="18" customFormat="1" ht="15.75" customHeight="1" x14ac:dyDescent="0.3">
      <c r="A159" s="115"/>
      <c r="B159" s="151"/>
      <c r="C159" s="32" t="s">
        <v>30</v>
      </c>
      <c r="D159" s="70" t="s">
        <v>18</v>
      </c>
      <c r="E159" s="33">
        <v>11</v>
      </c>
      <c r="F159" s="43">
        <v>0.55000000000000004</v>
      </c>
      <c r="G159" s="34" t="s">
        <v>15</v>
      </c>
      <c r="H159" s="44">
        <f t="shared" si="34"/>
        <v>20</v>
      </c>
      <c r="I159" s="87">
        <v>50</v>
      </c>
      <c r="J159" s="56">
        <f t="shared" si="35"/>
        <v>1000</v>
      </c>
    </row>
    <row r="160" spans="1:10" s="18" customFormat="1" ht="15.75" customHeight="1" x14ac:dyDescent="0.3">
      <c r="A160" s="115"/>
      <c r="B160" s="151"/>
      <c r="C160" s="32" t="s">
        <v>52</v>
      </c>
      <c r="D160" s="70" t="s">
        <v>18</v>
      </c>
      <c r="E160" s="33">
        <v>1</v>
      </c>
      <c r="F160" s="43">
        <v>0.55000000000000004</v>
      </c>
      <c r="G160" s="34" t="s">
        <v>15</v>
      </c>
      <c r="H160" s="44">
        <f t="shared" si="34"/>
        <v>2</v>
      </c>
      <c r="I160" s="87">
        <v>50</v>
      </c>
      <c r="J160" s="56">
        <f t="shared" si="35"/>
        <v>100</v>
      </c>
    </row>
    <row r="161" spans="1:13" s="18" customFormat="1" ht="15.75" customHeight="1" x14ac:dyDescent="0.3">
      <c r="A161" s="115"/>
      <c r="B161" s="151"/>
      <c r="C161" s="32" t="s">
        <v>32</v>
      </c>
      <c r="D161" s="70" t="s">
        <v>18</v>
      </c>
      <c r="E161" s="33">
        <v>5</v>
      </c>
      <c r="F161" s="43">
        <v>0.55000000000000004</v>
      </c>
      <c r="G161" s="34" t="s">
        <v>15</v>
      </c>
      <c r="H161" s="44">
        <f t="shared" si="34"/>
        <v>9</v>
      </c>
      <c r="I161" s="87">
        <v>50</v>
      </c>
      <c r="J161" s="56">
        <f t="shared" si="35"/>
        <v>450</v>
      </c>
    </row>
    <row r="162" spans="1:13" s="18" customFormat="1" ht="15.75" customHeight="1" x14ac:dyDescent="0.3">
      <c r="A162" s="115"/>
      <c r="B162" s="151"/>
      <c r="C162" s="32" t="s">
        <v>62</v>
      </c>
      <c r="D162" s="70" t="s">
        <v>18</v>
      </c>
      <c r="E162" s="33">
        <v>2</v>
      </c>
      <c r="F162" s="43">
        <v>0.55000000000000004</v>
      </c>
      <c r="G162" s="34" t="s">
        <v>15</v>
      </c>
      <c r="H162" s="44">
        <f t="shared" si="34"/>
        <v>4</v>
      </c>
      <c r="I162" s="87">
        <v>50</v>
      </c>
      <c r="J162" s="56">
        <f t="shared" si="35"/>
        <v>200</v>
      </c>
    </row>
    <row r="163" spans="1:13" s="18" customFormat="1" ht="12.75" customHeight="1" x14ac:dyDescent="0.3">
      <c r="A163" s="115"/>
      <c r="B163" s="151"/>
      <c r="C163" s="35"/>
      <c r="D163" s="88" t="s">
        <v>31</v>
      </c>
      <c r="E163" s="33">
        <f>SUM(E157:E162)</f>
        <v>81</v>
      </c>
      <c r="F163" s="42"/>
      <c r="G163" s="34"/>
      <c r="H163" s="45">
        <f>SUM(H157:H162)</f>
        <v>148</v>
      </c>
      <c r="I163" s="89"/>
      <c r="J163" s="48">
        <f>SUM(J157:J162)</f>
        <v>7340</v>
      </c>
    </row>
    <row r="164" spans="1:13" s="18" customFormat="1" ht="13.5" customHeight="1" x14ac:dyDescent="0.35">
      <c r="A164" s="115"/>
      <c r="B164" s="151"/>
      <c r="C164" s="152" t="s">
        <v>61</v>
      </c>
      <c r="D164" s="157"/>
      <c r="E164" s="36">
        <f>SUM(E163,E135,E114,E156,,E142,E121,E149,E128)</f>
        <v>344</v>
      </c>
      <c r="F164" s="42"/>
      <c r="G164" s="159"/>
      <c r="H164" s="158"/>
      <c r="I164" s="89"/>
      <c r="J164" s="90">
        <f>SUM(J163,J135,J114,J156,,J142,J121,J149,J128)</f>
        <v>32281</v>
      </c>
    </row>
    <row r="165" spans="1:13" s="18" customFormat="1" ht="15.75" customHeight="1" x14ac:dyDescent="0.3">
      <c r="A165" s="115"/>
      <c r="B165" s="151" t="s">
        <v>50</v>
      </c>
      <c r="C165" s="49" t="s">
        <v>19</v>
      </c>
      <c r="D165" s="69" t="s">
        <v>12</v>
      </c>
      <c r="E165" s="50">
        <v>56</v>
      </c>
      <c r="F165" s="57"/>
      <c r="G165" s="34" t="s">
        <v>13</v>
      </c>
      <c r="H165" s="44">
        <f>E165</f>
        <v>56</v>
      </c>
      <c r="I165" s="77">
        <v>104</v>
      </c>
      <c r="J165" s="56">
        <f t="shared" ref="J165:J172" si="36">H165*I165</f>
        <v>5824</v>
      </c>
    </row>
    <row r="166" spans="1:13" s="18" customFormat="1" ht="15.75" customHeight="1" x14ac:dyDescent="0.3">
      <c r="A166" s="115"/>
      <c r="B166" s="150"/>
      <c r="C166" s="49" t="s">
        <v>19</v>
      </c>
      <c r="D166" s="69" t="s">
        <v>14</v>
      </c>
      <c r="E166" s="50">
        <v>33</v>
      </c>
      <c r="F166" s="57"/>
      <c r="G166" s="34" t="s">
        <v>13</v>
      </c>
      <c r="H166" s="44">
        <f>E166</f>
        <v>33</v>
      </c>
      <c r="I166" s="77">
        <v>99</v>
      </c>
      <c r="J166" s="56">
        <f t="shared" si="36"/>
        <v>3267</v>
      </c>
    </row>
    <row r="167" spans="1:13" s="18" customFormat="1" ht="15.75" customHeight="1" x14ac:dyDescent="0.3">
      <c r="A167" s="115"/>
      <c r="B167" s="150"/>
      <c r="C167" s="49" t="s">
        <v>19</v>
      </c>
      <c r="D167" s="70" t="s">
        <v>46</v>
      </c>
      <c r="E167" s="52">
        <v>33</v>
      </c>
      <c r="F167" s="43">
        <v>0.6</v>
      </c>
      <c r="G167" s="34" t="s">
        <v>15</v>
      </c>
      <c r="H167" s="44">
        <f>ROUND(E167/F167,0)</f>
        <v>55</v>
      </c>
      <c r="I167" s="77">
        <v>58</v>
      </c>
      <c r="J167" s="56">
        <f t="shared" si="36"/>
        <v>3190</v>
      </c>
    </row>
    <row r="168" spans="1:13" s="18" customFormat="1" ht="15.75" customHeight="1" x14ac:dyDescent="0.3">
      <c r="A168" s="115"/>
      <c r="B168" s="151"/>
      <c r="C168" s="49" t="s">
        <v>19</v>
      </c>
      <c r="D168" s="70" t="s">
        <v>16</v>
      </c>
      <c r="E168" s="52">
        <v>4</v>
      </c>
      <c r="F168" s="43">
        <v>0.6</v>
      </c>
      <c r="G168" s="34" t="s">
        <v>15</v>
      </c>
      <c r="H168" s="44">
        <f>ROUND(E168/F168,0)</f>
        <v>7</v>
      </c>
      <c r="I168" s="77">
        <v>55</v>
      </c>
      <c r="J168" s="56">
        <f t="shared" si="36"/>
        <v>385</v>
      </c>
    </row>
    <row r="169" spans="1:13" s="18" customFormat="1" ht="15.75" customHeight="1" x14ac:dyDescent="0.3">
      <c r="A169" s="115"/>
      <c r="B169" s="151"/>
      <c r="C169" s="49" t="s">
        <v>19</v>
      </c>
      <c r="D169" s="70" t="s">
        <v>17</v>
      </c>
      <c r="E169" s="52">
        <v>0</v>
      </c>
      <c r="F169" s="43">
        <v>0.6</v>
      </c>
      <c r="G169" s="34" t="s">
        <v>15</v>
      </c>
      <c r="H169" s="44">
        <f>ROUND(E169/F169,0)</f>
        <v>0</v>
      </c>
      <c r="I169" s="77">
        <v>50</v>
      </c>
      <c r="J169" s="56">
        <f t="shared" si="36"/>
        <v>0</v>
      </c>
    </row>
    <row r="170" spans="1:13" s="18" customFormat="1" ht="15.75" customHeight="1" x14ac:dyDescent="0.3">
      <c r="A170" s="115"/>
      <c r="B170" s="151"/>
      <c r="C170" s="49" t="s">
        <v>19</v>
      </c>
      <c r="D170" s="69" t="s">
        <v>47</v>
      </c>
      <c r="E170" s="50">
        <v>4</v>
      </c>
      <c r="F170" s="57"/>
      <c r="G170" s="34" t="s">
        <v>13</v>
      </c>
      <c r="H170" s="44">
        <f>E170</f>
        <v>4</v>
      </c>
      <c r="I170" s="77">
        <v>94</v>
      </c>
      <c r="J170" s="56">
        <f t="shared" si="36"/>
        <v>376</v>
      </c>
    </row>
    <row r="171" spans="1:13" s="18" customFormat="1" ht="15.75" customHeight="1" x14ac:dyDescent="0.3">
      <c r="A171" s="115"/>
      <c r="B171" s="151"/>
      <c r="C171" s="49" t="s">
        <v>19</v>
      </c>
      <c r="D171" s="70" t="s">
        <v>35</v>
      </c>
      <c r="E171" s="52">
        <v>25</v>
      </c>
      <c r="F171" s="43">
        <v>0.6</v>
      </c>
      <c r="G171" s="34" t="s">
        <v>15</v>
      </c>
      <c r="H171" s="44">
        <f>ROUND(E171/F171,0)</f>
        <v>42</v>
      </c>
      <c r="I171" s="77">
        <v>50</v>
      </c>
      <c r="J171" s="56">
        <f t="shared" si="36"/>
        <v>2100</v>
      </c>
    </row>
    <row r="172" spans="1:13" s="18" customFormat="1" ht="15.75" customHeight="1" x14ac:dyDescent="0.3">
      <c r="A172" s="115"/>
      <c r="B172" s="151"/>
      <c r="C172" s="49" t="s">
        <v>19</v>
      </c>
      <c r="D172" s="70" t="s">
        <v>18</v>
      </c>
      <c r="E172" s="52">
        <v>25</v>
      </c>
      <c r="F172" s="43">
        <v>0.55000000000000004</v>
      </c>
      <c r="G172" s="34" t="s">
        <v>15</v>
      </c>
      <c r="H172" s="44">
        <f>ROUND(E172/F172,0)</f>
        <v>45</v>
      </c>
      <c r="I172" s="77">
        <v>50</v>
      </c>
      <c r="J172" s="56">
        <f t="shared" si="36"/>
        <v>2250</v>
      </c>
    </row>
    <row r="173" spans="1:13" s="18" customFormat="1" ht="13.5" customHeight="1" thickBot="1" x14ac:dyDescent="0.35">
      <c r="A173" s="115"/>
      <c r="B173" s="154"/>
      <c r="C173" s="155" t="s">
        <v>51</v>
      </c>
      <c r="D173" s="156"/>
      <c r="E173" s="71">
        <f>SUM(E165:E172)</f>
        <v>180</v>
      </c>
      <c r="F173" s="94"/>
      <c r="G173" s="71"/>
      <c r="H173" s="95"/>
      <c r="I173" s="79"/>
      <c r="J173" s="96">
        <f>SUM(J165:J172)</f>
        <v>17392</v>
      </c>
    </row>
    <row r="174" spans="1:13" s="18" customFormat="1" ht="13.5" customHeight="1" thickBot="1" x14ac:dyDescent="0.4">
      <c r="A174" s="116"/>
      <c r="B174" s="144" t="s">
        <v>64</v>
      </c>
      <c r="C174" s="145"/>
      <c r="D174" s="146"/>
      <c r="E174" s="19">
        <f>E173+E164+E107+E42+E17</f>
        <v>1452</v>
      </c>
      <c r="F174" s="20"/>
      <c r="G174" s="80"/>
      <c r="H174" s="81"/>
      <c r="I174" s="82">
        <f>J174/E174</f>
        <v>90.691460055096414</v>
      </c>
      <c r="J174" s="113">
        <f>J173+J164+J107+J42+J17</f>
        <v>131684</v>
      </c>
      <c r="M174" s="112"/>
    </row>
    <row r="175" spans="1:13" s="1" customFormat="1" ht="15" customHeight="1" x14ac:dyDescent="0.35">
      <c r="A175" s="3"/>
      <c r="B175" s="3"/>
      <c r="C175" s="3"/>
      <c r="D175" s="3"/>
      <c r="E175" s="8"/>
      <c r="F175" s="8"/>
      <c r="G175" s="8"/>
      <c r="H175" s="9"/>
      <c r="I175" s="37"/>
      <c r="J175" s="41"/>
      <c r="K175" s="2"/>
    </row>
    <row r="176" spans="1:13" x14ac:dyDescent="0.35">
      <c r="A176" s="7"/>
      <c r="B176" s="7"/>
      <c r="C176" s="7"/>
      <c r="D176" s="7"/>
      <c r="E176" s="7"/>
      <c r="F176" s="7"/>
      <c r="G176" s="7"/>
      <c r="H176" s="7"/>
      <c r="I176" s="37"/>
    </row>
    <row r="177" spans="1:9" x14ac:dyDescent="0.35">
      <c r="A177" s="7"/>
      <c r="B177" s="7"/>
      <c r="C177" s="7"/>
      <c r="D177" s="7"/>
      <c r="E177" s="7"/>
      <c r="F177" s="7"/>
      <c r="G177" s="7"/>
      <c r="H177" s="7"/>
      <c r="I177" s="37"/>
    </row>
  </sheetData>
  <mergeCells count="29">
    <mergeCell ref="G42:H42"/>
    <mergeCell ref="B43:B107"/>
    <mergeCell ref="C107:D107"/>
    <mergeCell ref="G107:H107"/>
    <mergeCell ref="B108:B164"/>
    <mergeCell ref="C164:D164"/>
    <mergeCell ref="G164:H164"/>
    <mergeCell ref="B9:B17"/>
    <mergeCell ref="C17:D17"/>
    <mergeCell ref="B165:B173"/>
    <mergeCell ref="C173:D173"/>
    <mergeCell ref="B18:B42"/>
    <mergeCell ref="C42:D42"/>
    <mergeCell ref="A9:A174"/>
    <mergeCell ref="D5:D6"/>
    <mergeCell ref="E5:E6"/>
    <mergeCell ref="F5:F6"/>
    <mergeCell ref="A2:J2"/>
    <mergeCell ref="J5:J6"/>
    <mergeCell ref="D3:G3"/>
    <mergeCell ref="D4:E4"/>
    <mergeCell ref="A8:D8"/>
    <mergeCell ref="I5:I6"/>
    <mergeCell ref="A5:A6"/>
    <mergeCell ref="B5:B6"/>
    <mergeCell ref="C5:C6"/>
    <mergeCell ref="G5:G6"/>
    <mergeCell ref="B174:D174"/>
    <mergeCell ref="H5:H6"/>
  </mergeCells>
  <pageMargins left="0.70866141732283472" right="0.70866141732283472" top="0.35433070866141736" bottom="0.35433070866141736" header="0" footer="0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6"/>
  <sheetViews>
    <sheetView topLeftCell="A85" workbookViewId="0">
      <selection activeCell="L173" sqref="L173"/>
    </sheetView>
  </sheetViews>
  <sheetFormatPr defaultRowHeight="14.5" x14ac:dyDescent="0.35"/>
  <cols>
    <col min="1" max="1" width="10" style="5" customWidth="1"/>
    <col min="2" max="2" width="8.81640625" style="5" customWidth="1"/>
    <col min="3" max="3" width="7.90625" style="5" customWidth="1"/>
    <col min="4" max="4" width="32.36328125" style="5" customWidth="1"/>
    <col min="5" max="5" width="11.90625" style="5" customWidth="1"/>
    <col min="6" max="6" width="12.36328125" style="5" customWidth="1"/>
    <col min="7" max="7" width="9.453125" style="5" customWidth="1"/>
    <col min="8" max="8" width="11.08984375" style="5" customWidth="1"/>
    <col min="9" max="9" width="13.08984375" style="5" customWidth="1"/>
    <col min="10" max="10" width="15.6328125" style="5" customWidth="1"/>
  </cols>
  <sheetData>
    <row r="1" spans="1:10" x14ac:dyDescent="0.35">
      <c r="A1" s="7"/>
      <c r="B1" s="7"/>
      <c r="C1" s="7"/>
      <c r="D1" s="7"/>
      <c r="E1" s="7"/>
      <c r="F1" s="7"/>
      <c r="G1" s="7"/>
      <c r="H1" s="7"/>
      <c r="I1" s="7"/>
    </row>
    <row r="2" spans="1:10" ht="50.4" customHeight="1" thickBot="1" x14ac:dyDescent="0.4">
      <c r="A2" s="123" t="s">
        <v>29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10" ht="15.75" customHeight="1" thickBot="1" x14ac:dyDescent="0.4">
      <c r="A3" s="162" t="s">
        <v>71</v>
      </c>
      <c r="B3" s="163"/>
      <c r="C3" s="163"/>
      <c r="D3" s="163"/>
      <c r="E3" s="163"/>
      <c r="F3" s="163"/>
      <c r="G3" s="163"/>
      <c r="H3" s="163"/>
      <c r="I3" s="163"/>
      <c r="J3" s="164"/>
    </row>
    <row r="4" spans="1:10" ht="15" thickBot="1" x14ac:dyDescent="0.4">
      <c r="A4" s="6"/>
      <c r="B4" s="6"/>
      <c r="C4" s="6"/>
      <c r="D4" s="172"/>
      <c r="E4" s="172"/>
      <c r="F4" s="6"/>
      <c r="G4" s="6"/>
      <c r="H4" s="6"/>
      <c r="I4" s="7"/>
    </row>
    <row r="5" spans="1:10" s="18" customFormat="1" ht="13.5" customHeight="1" x14ac:dyDescent="0.35">
      <c r="A5" s="136" t="s">
        <v>5</v>
      </c>
      <c r="B5" s="138" t="s">
        <v>22</v>
      </c>
      <c r="C5" s="140" t="s">
        <v>27</v>
      </c>
      <c r="D5" s="117" t="s">
        <v>0</v>
      </c>
      <c r="E5" s="119" t="s">
        <v>34</v>
      </c>
      <c r="F5" s="170" t="s">
        <v>20</v>
      </c>
      <c r="G5" s="142" t="s">
        <v>21</v>
      </c>
      <c r="H5" s="147" t="s">
        <v>25</v>
      </c>
      <c r="I5" s="166" t="s">
        <v>24</v>
      </c>
      <c r="J5" s="168" t="s">
        <v>28</v>
      </c>
    </row>
    <row r="6" spans="1:10" s="18" customFormat="1" ht="74.25" customHeight="1" thickBot="1" x14ac:dyDescent="0.4">
      <c r="A6" s="137"/>
      <c r="B6" s="139"/>
      <c r="C6" s="141"/>
      <c r="D6" s="118"/>
      <c r="E6" s="120"/>
      <c r="F6" s="171"/>
      <c r="G6" s="143"/>
      <c r="H6" s="148"/>
      <c r="I6" s="167"/>
      <c r="J6" s="169"/>
    </row>
    <row r="7" spans="1:10" s="28" customFormat="1" ht="13.5" thickBot="1" x14ac:dyDescent="0.4">
      <c r="A7" s="29">
        <v>1</v>
      </c>
      <c r="B7" s="30">
        <f>A7+1</f>
        <v>2</v>
      </c>
      <c r="C7" s="21">
        <f t="shared" ref="C7:H7" si="0">B7+1</f>
        <v>3</v>
      </c>
      <c r="D7" s="22">
        <f t="shared" si="0"/>
        <v>4</v>
      </c>
      <c r="E7" s="23">
        <f t="shared" si="0"/>
        <v>5</v>
      </c>
      <c r="F7" s="24">
        <f>E7+1</f>
        <v>6</v>
      </c>
      <c r="G7" s="25">
        <f>F7+1</f>
        <v>7</v>
      </c>
      <c r="H7" s="26">
        <f t="shared" si="0"/>
        <v>8</v>
      </c>
      <c r="I7" s="27">
        <f>H7+1</f>
        <v>9</v>
      </c>
      <c r="J7" s="24">
        <f>I7+1</f>
        <v>10</v>
      </c>
    </row>
    <row r="8" spans="1:10" s="18" customFormat="1" ht="15.75" customHeight="1" x14ac:dyDescent="0.3">
      <c r="A8" s="114" t="s">
        <v>63</v>
      </c>
      <c r="B8" s="149" t="s">
        <v>48</v>
      </c>
      <c r="C8" s="49" t="s">
        <v>19</v>
      </c>
      <c r="D8" s="69" t="s">
        <v>12</v>
      </c>
      <c r="E8" s="50">
        <v>2</v>
      </c>
      <c r="F8" s="57"/>
      <c r="G8" s="34" t="s">
        <v>13</v>
      </c>
      <c r="H8" s="44">
        <f>E8</f>
        <v>2</v>
      </c>
      <c r="I8" s="97">
        <v>104</v>
      </c>
      <c r="J8" s="98">
        <f t="shared" ref="J8:J15" si="1">H8*I8</f>
        <v>208</v>
      </c>
    </row>
    <row r="9" spans="1:10" s="18" customFormat="1" ht="15.75" customHeight="1" x14ac:dyDescent="0.3">
      <c r="A9" s="115"/>
      <c r="B9" s="150"/>
      <c r="C9" s="49" t="s">
        <v>19</v>
      </c>
      <c r="D9" s="69" t="s">
        <v>14</v>
      </c>
      <c r="E9" s="50">
        <v>3</v>
      </c>
      <c r="F9" s="57"/>
      <c r="G9" s="34" t="s">
        <v>13</v>
      </c>
      <c r="H9" s="44">
        <f>E9</f>
        <v>3</v>
      </c>
      <c r="I9" s="97">
        <v>99</v>
      </c>
      <c r="J9" s="98">
        <f t="shared" si="1"/>
        <v>297</v>
      </c>
    </row>
    <row r="10" spans="1:10" s="18" customFormat="1" ht="15.75" customHeight="1" x14ac:dyDescent="0.3">
      <c r="A10" s="115"/>
      <c r="B10" s="150"/>
      <c r="C10" s="49" t="s">
        <v>19</v>
      </c>
      <c r="D10" s="70" t="s">
        <v>46</v>
      </c>
      <c r="E10" s="52">
        <v>4</v>
      </c>
      <c r="F10" s="43">
        <v>0.6</v>
      </c>
      <c r="G10" s="34" t="s">
        <v>15</v>
      </c>
      <c r="H10" s="44">
        <f>ROUND(E10/F10,0)</f>
        <v>7</v>
      </c>
      <c r="I10" s="97">
        <v>58</v>
      </c>
      <c r="J10" s="98">
        <f t="shared" si="1"/>
        <v>406</v>
      </c>
    </row>
    <row r="11" spans="1:10" s="18" customFormat="1" ht="15.75" customHeight="1" x14ac:dyDescent="0.3">
      <c r="A11" s="115"/>
      <c r="B11" s="151"/>
      <c r="C11" s="49" t="s">
        <v>19</v>
      </c>
      <c r="D11" s="70" t="s">
        <v>16</v>
      </c>
      <c r="E11" s="52">
        <v>1</v>
      </c>
      <c r="F11" s="43">
        <v>0.6</v>
      </c>
      <c r="G11" s="34" t="s">
        <v>15</v>
      </c>
      <c r="H11" s="44">
        <f>ROUND(E11/F11,0)</f>
        <v>2</v>
      </c>
      <c r="I11" s="97">
        <v>55</v>
      </c>
      <c r="J11" s="98">
        <f t="shared" si="1"/>
        <v>110</v>
      </c>
    </row>
    <row r="12" spans="1:10" s="18" customFormat="1" ht="15.75" customHeight="1" x14ac:dyDescent="0.3">
      <c r="A12" s="115"/>
      <c r="B12" s="151"/>
      <c r="C12" s="49" t="s">
        <v>19</v>
      </c>
      <c r="D12" s="70" t="s">
        <v>17</v>
      </c>
      <c r="E12" s="52">
        <v>0</v>
      </c>
      <c r="F12" s="43">
        <v>0.6</v>
      </c>
      <c r="G12" s="34" t="s">
        <v>15</v>
      </c>
      <c r="H12" s="44">
        <f>ROUND(E12/F12,0)</f>
        <v>0</v>
      </c>
      <c r="I12" s="97">
        <v>50</v>
      </c>
      <c r="J12" s="98">
        <f t="shared" si="1"/>
        <v>0</v>
      </c>
    </row>
    <row r="13" spans="1:10" s="18" customFormat="1" ht="15.75" customHeight="1" x14ac:dyDescent="0.3">
      <c r="A13" s="115"/>
      <c r="B13" s="151"/>
      <c r="C13" s="49" t="s">
        <v>19</v>
      </c>
      <c r="D13" s="69" t="s">
        <v>47</v>
      </c>
      <c r="E13" s="50">
        <v>5</v>
      </c>
      <c r="F13" s="57"/>
      <c r="G13" s="34" t="s">
        <v>13</v>
      </c>
      <c r="H13" s="44">
        <f>E13</f>
        <v>5</v>
      </c>
      <c r="I13" s="97">
        <v>94</v>
      </c>
      <c r="J13" s="98">
        <f t="shared" si="1"/>
        <v>470</v>
      </c>
    </row>
    <row r="14" spans="1:10" s="18" customFormat="1" ht="15.75" customHeight="1" x14ac:dyDescent="0.3">
      <c r="A14" s="115"/>
      <c r="B14" s="151"/>
      <c r="C14" s="49" t="s">
        <v>19</v>
      </c>
      <c r="D14" s="70" t="s">
        <v>35</v>
      </c>
      <c r="E14" s="52">
        <v>20</v>
      </c>
      <c r="F14" s="43">
        <v>0.6</v>
      </c>
      <c r="G14" s="34" t="s">
        <v>15</v>
      </c>
      <c r="H14" s="44">
        <f>ROUND(E14/F14,0)</f>
        <v>33</v>
      </c>
      <c r="I14" s="97">
        <v>50</v>
      </c>
      <c r="J14" s="98">
        <f t="shared" si="1"/>
        <v>1650</v>
      </c>
    </row>
    <row r="15" spans="1:10" s="18" customFormat="1" ht="15.75" customHeight="1" x14ac:dyDescent="0.3">
      <c r="A15" s="115"/>
      <c r="B15" s="151"/>
      <c r="C15" s="49" t="s">
        <v>19</v>
      </c>
      <c r="D15" s="70" t="s">
        <v>18</v>
      </c>
      <c r="E15" s="52">
        <v>20</v>
      </c>
      <c r="F15" s="43">
        <v>0.55000000000000004</v>
      </c>
      <c r="G15" s="34" t="s">
        <v>15</v>
      </c>
      <c r="H15" s="44">
        <f>ROUND(E15/F15,0)</f>
        <v>36</v>
      </c>
      <c r="I15" s="97">
        <v>50</v>
      </c>
      <c r="J15" s="98">
        <f t="shared" si="1"/>
        <v>1800</v>
      </c>
    </row>
    <row r="16" spans="1:10" s="18" customFormat="1" ht="13.5" customHeight="1" x14ac:dyDescent="0.3">
      <c r="A16" s="115"/>
      <c r="B16" s="151"/>
      <c r="C16" s="152" t="s">
        <v>49</v>
      </c>
      <c r="D16" s="153"/>
      <c r="E16" s="53">
        <f>SUM(E8:E15)</f>
        <v>55</v>
      </c>
      <c r="F16" s="85"/>
      <c r="G16" s="53"/>
      <c r="H16" s="62"/>
      <c r="I16" s="99"/>
      <c r="J16" s="100">
        <f>SUM(J8:J15)</f>
        <v>4941</v>
      </c>
    </row>
    <row r="17" spans="1:10" s="18" customFormat="1" ht="15.75" customHeight="1" x14ac:dyDescent="0.3">
      <c r="A17" s="115"/>
      <c r="B17" s="151" t="s">
        <v>54</v>
      </c>
      <c r="C17" s="32" t="s">
        <v>19</v>
      </c>
      <c r="D17" s="69" t="s">
        <v>12</v>
      </c>
      <c r="E17" s="33">
        <v>11</v>
      </c>
      <c r="F17" s="42"/>
      <c r="G17" s="51" t="s">
        <v>13</v>
      </c>
      <c r="H17" s="60">
        <f>E17</f>
        <v>11</v>
      </c>
      <c r="I17" s="101">
        <v>104</v>
      </c>
      <c r="J17" s="102">
        <f>H17*I17</f>
        <v>1144</v>
      </c>
    </row>
    <row r="18" spans="1:10" s="18" customFormat="1" ht="15.75" customHeight="1" x14ac:dyDescent="0.3">
      <c r="A18" s="115"/>
      <c r="B18" s="151"/>
      <c r="C18" s="32" t="s">
        <v>52</v>
      </c>
      <c r="D18" s="69" t="s">
        <v>12</v>
      </c>
      <c r="E18" s="33">
        <v>1</v>
      </c>
      <c r="F18" s="42"/>
      <c r="G18" s="34" t="s">
        <v>13</v>
      </c>
      <c r="H18" s="44">
        <f>E18</f>
        <v>1</v>
      </c>
      <c r="I18" s="103">
        <v>154</v>
      </c>
      <c r="J18" s="98">
        <f>H18*I18</f>
        <v>154</v>
      </c>
    </row>
    <row r="19" spans="1:10" s="18" customFormat="1" ht="12.75" customHeight="1" x14ac:dyDescent="0.3">
      <c r="A19" s="115"/>
      <c r="B19" s="151"/>
      <c r="C19" s="35"/>
      <c r="D19" s="88" t="s">
        <v>31</v>
      </c>
      <c r="E19" s="33">
        <f>SUM(E17:E18)</f>
        <v>12</v>
      </c>
      <c r="F19" s="42"/>
      <c r="G19" s="34"/>
      <c r="H19" s="45">
        <f>SUM(H17:H18)</f>
        <v>12</v>
      </c>
      <c r="I19" s="104"/>
      <c r="J19" s="105">
        <f>SUM(J17:J18)</f>
        <v>1298</v>
      </c>
    </row>
    <row r="20" spans="1:10" s="18" customFormat="1" ht="15.75" customHeight="1" x14ac:dyDescent="0.3">
      <c r="A20" s="115"/>
      <c r="B20" s="151"/>
      <c r="C20" s="32" t="s">
        <v>19</v>
      </c>
      <c r="D20" s="69" t="s">
        <v>14</v>
      </c>
      <c r="E20" s="33">
        <v>36</v>
      </c>
      <c r="F20" s="42"/>
      <c r="G20" s="34" t="s">
        <v>13</v>
      </c>
      <c r="H20" s="44">
        <f>E20</f>
        <v>36</v>
      </c>
      <c r="I20" s="103">
        <v>99</v>
      </c>
      <c r="J20" s="98">
        <f>H20*I20</f>
        <v>3564</v>
      </c>
    </row>
    <row r="21" spans="1:10" s="18" customFormat="1" ht="15.75" customHeight="1" x14ac:dyDescent="0.3">
      <c r="A21" s="115"/>
      <c r="B21" s="151"/>
      <c r="C21" s="32" t="s">
        <v>52</v>
      </c>
      <c r="D21" s="69" t="s">
        <v>14</v>
      </c>
      <c r="E21" s="33">
        <v>4</v>
      </c>
      <c r="F21" s="42"/>
      <c r="G21" s="34" t="s">
        <v>13</v>
      </c>
      <c r="H21" s="44">
        <f>E21</f>
        <v>4</v>
      </c>
      <c r="I21" s="103">
        <v>124</v>
      </c>
      <c r="J21" s="98">
        <f>H21*I21</f>
        <v>496</v>
      </c>
    </row>
    <row r="22" spans="1:10" s="18" customFormat="1" ht="12.75" customHeight="1" x14ac:dyDescent="0.3">
      <c r="A22" s="115"/>
      <c r="B22" s="151"/>
      <c r="C22" s="35"/>
      <c r="D22" s="88" t="s">
        <v>31</v>
      </c>
      <c r="E22" s="33">
        <f>SUM(E20:E21)</f>
        <v>40</v>
      </c>
      <c r="F22" s="42"/>
      <c r="G22" s="34"/>
      <c r="H22" s="45">
        <f>SUM(H20:H21)</f>
        <v>40</v>
      </c>
      <c r="I22" s="104"/>
      <c r="J22" s="105">
        <f>SUM(J20:J21)</f>
        <v>4060</v>
      </c>
    </row>
    <row r="23" spans="1:10" s="18" customFormat="1" ht="15.75" customHeight="1" x14ac:dyDescent="0.3">
      <c r="A23" s="115"/>
      <c r="B23" s="151"/>
      <c r="C23" s="32" t="s">
        <v>19</v>
      </c>
      <c r="D23" s="70" t="s">
        <v>46</v>
      </c>
      <c r="E23" s="33">
        <v>36</v>
      </c>
      <c r="F23" s="43">
        <v>0.6</v>
      </c>
      <c r="G23" s="34" t="s">
        <v>15</v>
      </c>
      <c r="H23" s="44">
        <f>ROUND(E23/F23,0)</f>
        <v>60</v>
      </c>
      <c r="I23" s="103">
        <v>58</v>
      </c>
      <c r="J23" s="98">
        <f>H23*I23</f>
        <v>3480</v>
      </c>
    </row>
    <row r="24" spans="1:10" s="18" customFormat="1" ht="15.75" customHeight="1" x14ac:dyDescent="0.3">
      <c r="A24" s="115"/>
      <c r="B24" s="151"/>
      <c r="C24" s="32" t="s">
        <v>52</v>
      </c>
      <c r="D24" s="70" t="s">
        <v>46</v>
      </c>
      <c r="E24" s="33">
        <v>5</v>
      </c>
      <c r="F24" s="43">
        <v>0.6</v>
      </c>
      <c r="G24" s="34" t="s">
        <v>15</v>
      </c>
      <c r="H24" s="44">
        <f>ROUND(E24/F24,0)</f>
        <v>8</v>
      </c>
      <c r="I24" s="103">
        <v>58</v>
      </c>
      <c r="J24" s="98">
        <f>H24*I24</f>
        <v>464</v>
      </c>
    </row>
    <row r="25" spans="1:10" s="18" customFormat="1" ht="12.75" customHeight="1" x14ac:dyDescent="0.3">
      <c r="A25" s="115"/>
      <c r="B25" s="151"/>
      <c r="C25" s="35"/>
      <c r="D25" s="88" t="s">
        <v>31</v>
      </c>
      <c r="E25" s="33">
        <f>SUM(E23:E24)</f>
        <v>41</v>
      </c>
      <c r="F25" s="43"/>
      <c r="G25" s="34"/>
      <c r="H25" s="45">
        <f>SUM(H23:H24)</f>
        <v>68</v>
      </c>
      <c r="I25" s="104"/>
      <c r="J25" s="105">
        <f>SUM(J23:J24)</f>
        <v>3944</v>
      </c>
    </row>
    <row r="26" spans="1:10" s="18" customFormat="1" ht="15.75" customHeight="1" x14ac:dyDescent="0.3">
      <c r="A26" s="115"/>
      <c r="B26" s="151"/>
      <c r="C26" s="32" t="s">
        <v>19</v>
      </c>
      <c r="D26" s="70" t="s">
        <v>16</v>
      </c>
      <c r="E26" s="33">
        <v>15</v>
      </c>
      <c r="F26" s="43">
        <v>0.6</v>
      </c>
      <c r="G26" s="34" t="s">
        <v>15</v>
      </c>
      <c r="H26" s="44">
        <f>ROUND(E26/F26,0)</f>
        <v>25</v>
      </c>
      <c r="I26" s="103">
        <v>55</v>
      </c>
      <c r="J26" s="98">
        <f>H26*I26</f>
        <v>1375</v>
      </c>
    </row>
    <row r="27" spans="1:10" s="18" customFormat="1" ht="15.75" customHeight="1" x14ac:dyDescent="0.3">
      <c r="A27" s="115"/>
      <c r="B27" s="151"/>
      <c r="C27" s="32" t="s">
        <v>52</v>
      </c>
      <c r="D27" s="70" t="s">
        <v>16</v>
      </c>
      <c r="E27" s="33">
        <v>4</v>
      </c>
      <c r="F27" s="43">
        <v>0.6</v>
      </c>
      <c r="G27" s="34" t="s">
        <v>15</v>
      </c>
      <c r="H27" s="44">
        <f>ROUND(E27/F27,0)</f>
        <v>7</v>
      </c>
      <c r="I27" s="103">
        <v>55</v>
      </c>
      <c r="J27" s="98">
        <f>H27*I27</f>
        <v>385</v>
      </c>
    </row>
    <row r="28" spans="1:10" s="18" customFormat="1" ht="12.75" customHeight="1" x14ac:dyDescent="0.3">
      <c r="A28" s="115"/>
      <c r="B28" s="151"/>
      <c r="C28" s="35"/>
      <c r="D28" s="88" t="s">
        <v>31</v>
      </c>
      <c r="E28" s="33">
        <f>SUM(E26:E27)</f>
        <v>19</v>
      </c>
      <c r="F28" s="43"/>
      <c r="G28" s="34"/>
      <c r="H28" s="45">
        <f>SUM(H26:H27)</f>
        <v>32</v>
      </c>
      <c r="I28" s="104"/>
      <c r="J28" s="105">
        <f>SUM(J26:J27)</f>
        <v>1760</v>
      </c>
    </row>
    <row r="29" spans="1:10" s="18" customFormat="1" ht="15.75" customHeight="1" x14ac:dyDescent="0.3">
      <c r="A29" s="115"/>
      <c r="B29" s="151"/>
      <c r="C29" s="32" t="s">
        <v>19</v>
      </c>
      <c r="D29" s="70" t="s">
        <v>17</v>
      </c>
      <c r="E29" s="33">
        <v>0</v>
      </c>
      <c r="F29" s="43">
        <v>0.6</v>
      </c>
      <c r="G29" s="34" t="s">
        <v>15</v>
      </c>
      <c r="H29" s="44">
        <f>ROUND(E29/F29,0)</f>
        <v>0</v>
      </c>
      <c r="I29" s="103">
        <v>50</v>
      </c>
      <c r="J29" s="98">
        <f>H29*I29</f>
        <v>0</v>
      </c>
    </row>
    <row r="30" spans="1:10" s="18" customFormat="1" ht="15.75" customHeight="1" x14ac:dyDescent="0.3">
      <c r="A30" s="115"/>
      <c r="B30" s="151"/>
      <c r="C30" s="32" t="s">
        <v>52</v>
      </c>
      <c r="D30" s="70" t="s">
        <v>17</v>
      </c>
      <c r="E30" s="33">
        <v>0</v>
      </c>
      <c r="F30" s="43">
        <v>0.6</v>
      </c>
      <c r="G30" s="34" t="s">
        <v>15</v>
      </c>
      <c r="H30" s="44">
        <f>ROUND(E30/F30,0)</f>
        <v>0</v>
      </c>
      <c r="I30" s="103">
        <v>50</v>
      </c>
      <c r="J30" s="98">
        <f>H30*I30</f>
        <v>0</v>
      </c>
    </row>
    <row r="31" spans="1:10" s="18" customFormat="1" ht="12.75" customHeight="1" x14ac:dyDescent="0.3">
      <c r="A31" s="115"/>
      <c r="B31" s="151"/>
      <c r="C31" s="35"/>
      <c r="D31" s="88" t="s">
        <v>31</v>
      </c>
      <c r="E31" s="33">
        <f>SUM(E29:E30)</f>
        <v>0</v>
      </c>
      <c r="F31" s="43"/>
      <c r="G31" s="34"/>
      <c r="H31" s="45">
        <f>SUM(H29:H30)</f>
        <v>0</v>
      </c>
      <c r="I31" s="104"/>
      <c r="J31" s="105">
        <f>SUM(J29:J30)</f>
        <v>0</v>
      </c>
    </row>
    <row r="32" spans="1:10" s="18" customFormat="1" ht="15.75" customHeight="1" x14ac:dyDescent="0.3">
      <c r="A32" s="115"/>
      <c r="B32" s="151"/>
      <c r="C32" s="32" t="s">
        <v>19</v>
      </c>
      <c r="D32" s="69" t="s">
        <v>47</v>
      </c>
      <c r="E32" s="33">
        <v>7</v>
      </c>
      <c r="F32" s="42"/>
      <c r="G32" s="34" t="s">
        <v>13</v>
      </c>
      <c r="H32" s="44">
        <f>E32</f>
        <v>7</v>
      </c>
      <c r="I32" s="103">
        <v>94</v>
      </c>
      <c r="J32" s="98">
        <f>H32*I32</f>
        <v>658</v>
      </c>
    </row>
    <row r="33" spans="1:10" s="18" customFormat="1" ht="15.75" customHeight="1" x14ac:dyDescent="0.3">
      <c r="A33" s="115"/>
      <c r="B33" s="151"/>
      <c r="C33" s="32" t="s">
        <v>52</v>
      </c>
      <c r="D33" s="69" t="s">
        <v>47</v>
      </c>
      <c r="E33" s="33">
        <v>5</v>
      </c>
      <c r="F33" s="42"/>
      <c r="G33" s="34" t="s">
        <v>13</v>
      </c>
      <c r="H33" s="44">
        <f>E33</f>
        <v>5</v>
      </c>
      <c r="I33" s="103">
        <v>99</v>
      </c>
      <c r="J33" s="98">
        <f>H33*I33</f>
        <v>495</v>
      </c>
    </row>
    <row r="34" spans="1:10" s="18" customFormat="1" ht="12.75" customHeight="1" x14ac:dyDescent="0.3">
      <c r="A34" s="115"/>
      <c r="B34" s="151"/>
      <c r="C34" s="35"/>
      <c r="D34" s="88" t="s">
        <v>31</v>
      </c>
      <c r="E34" s="33">
        <f>SUM(E32:E33)</f>
        <v>12</v>
      </c>
      <c r="F34" s="42"/>
      <c r="G34" s="34"/>
      <c r="H34" s="45">
        <f>SUM(H32:H33)</f>
        <v>12</v>
      </c>
      <c r="I34" s="104"/>
      <c r="J34" s="105">
        <f>SUM(J32:J33)</f>
        <v>1153</v>
      </c>
    </row>
    <row r="35" spans="1:10" s="18" customFormat="1" ht="15.75" customHeight="1" x14ac:dyDescent="0.3">
      <c r="A35" s="115"/>
      <c r="B35" s="151"/>
      <c r="C35" s="32" t="s">
        <v>19</v>
      </c>
      <c r="D35" s="70" t="s">
        <v>35</v>
      </c>
      <c r="E35" s="33">
        <v>80</v>
      </c>
      <c r="F35" s="43">
        <v>0.6</v>
      </c>
      <c r="G35" s="34" t="s">
        <v>15</v>
      </c>
      <c r="H35" s="44">
        <f>ROUND(E35/F35,0)</f>
        <v>133</v>
      </c>
      <c r="I35" s="103">
        <v>50</v>
      </c>
      <c r="J35" s="98">
        <f>H35*I35</f>
        <v>6650</v>
      </c>
    </row>
    <row r="36" spans="1:10" s="18" customFormat="1" ht="15.75" customHeight="1" x14ac:dyDescent="0.3">
      <c r="A36" s="115"/>
      <c r="B36" s="151"/>
      <c r="C36" s="32" t="s">
        <v>52</v>
      </c>
      <c r="D36" s="70" t="s">
        <v>35</v>
      </c>
      <c r="E36" s="33">
        <v>15</v>
      </c>
      <c r="F36" s="43">
        <v>0.6</v>
      </c>
      <c r="G36" s="34" t="s">
        <v>15</v>
      </c>
      <c r="H36" s="44">
        <f>ROUND(E36/F36,0)</f>
        <v>25</v>
      </c>
      <c r="I36" s="103">
        <v>50</v>
      </c>
      <c r="J36" s="98">
        <f>H36*I36</f>
        <v>1250</v>
      </c>
    </row>
    <row r="37" spans="1:10" s="18" customFormat="1" ht="12.75" customHeight="1" x14ac:dyDescent="0.3">
      <c r="A37" s="115"/>
      <c r="B37" s="151"/>
      <c r="C37" s="35"/>
      <c r="D37" s="88" t="s">
        <v>31</v>
      </c>
      <c r="E37" s="33">
        <f>SUM(E35:E36)</f>
        <v>95</v>
      </c>
      <c r="F37" s="43"/>
      <c r="G37" s="34"/>
      <c r="H37" s="45">
        <f>SUM(H35:H36)</f>
        <v>158</v>
      </c>
      <c r="I37" s="104"/>
      <c r="J37" s="105">
        <f>SUM(J35:J36)</f>
        <v>7900</v>
      </c>
    </row>
    <row r="38" spans="1:10" s="18" customFormat="1" ht="15.75" customHeight="1" x14ac:dyDescent="0.3">
      <c r="A38" s="115"/>
      <c r="B38" s="151"/>
      <c r="C38" s="32" t="s">
        <v>19</v>
      </c>
      <c r="D38" s="70" t="s">
        <v>18</v>
      </c>
      <c r="E38" s="33">
        <v>80</v>
      </c>
      <c r="F38" s="43">
        <v>0.55000000000000004</v>
      </c>
      <c r="G38" s="34" t="s">
        <v>15</v>
      </c>
      <c r="H38" s="44">
        <f>ROUND(E38/F38,0)</f>
        <v>145</v>
      </c>
      <c r="I38" s="103">
        <v>50</v>
      </c>
      <c r="J38" s="98">
        <f>H38*I38</f>
        <v>7250</v>
      </c>
    </row>
    <row r="39" spans="1:10" s="18" customFormat="1" ht="15.75" customHeight="1" x14ac:dyDescent="0.3">
      <c r="A39" s="115"/>
      <c r="B39" s="151"/>
      <c r="C39" s="32" t="s">
        <v>52</v>
      </c>
      <c r="D39" s="70" t="s">
        <v>18</v>
      </c>
      <c r="E39" s="33">
        <v>15</v>
      </c>
      <c r="F39" s="43">
        <v>0.55000000000000004</v>
      </c>
      <c r="G39" s="34" t="s">
        <v>15</v>
      </c>
      <c r="H39" s="44">
        <f>ROUND(E39/F39,0)</f>
        <v>27</v>
      </c>
      <c r="I39" s="103">
        <v>50</v>
      </c>
      <c r="J39" s="98">
        <f>H39*I39</f>
        <v>1350</v>
      </c>
    </row>
    <row r="40" spans="1:10" s="18" customFormat="1" ht="12.75" customHeight="1" x14ac:dyDescent="0.3">
      <c r="A40" s="115"/>
      <c r="B40" s="151"/>
      <c r="C40" s="35"/>
      <c r="D40" s="88" t="s">
        <v>31</v>
      </c>
      <c r="E40" s="33">
        <f>SUM(E38:E39)</f>
        <v>95</v>
      </c>
      <c r="F40" s="42"/>
      <c r="G40" s="91"/>
      <c r="H40" s="92">
        <f>SUM(H38:H39)</f>
        <v>172</v>
      </c>
      <c r="I40" s="106"/>
      <c r="J40" s="105">
        <f>SUM(J38:J39)</f>
        <v>8600</v>
      </c>
    </row>
    <row r="41" spans="1:10" s="18" customFormat="1" ht="13.5" customHeight="1" x14ac:dyDescent="0.35">
      <c r="A41" s="115"/>
      <c r="B41" s="151"/>
      <c r="C41" s="152" t="s">
        <v>55</v>
      </c>
      <c r="D41" s="157"/>
      <c r="E41" s="36">
        <f>SUM(E40,E28,E19,E37,E25,E34,E31,E22)</f>
        <v>314</v>
      </c>
      <c r="F41" s="42"/>
      <c r="G41" s="158"/>
      <c r="H41" s="158"/>
      <c r="I41" s="104"/>
      <c r="J41" s="107">
        <f>SUM(J40,J28,J19,J37,J25,J34,J31,J22)</f>
        <v>28715</v>
      </c>
    </row>
    <row r="42" spans="1:10" s="18" customFormat="1" ht="15.75" customHeight="1" x14ac:dyDescent="0.3">
      <c r="A42" s="115"/>
      <c r="B42" s="151" t="s">
        <v>56</v>
      </c>
      <c r="C42" s="32" t="s">
        <v>19</v>
      </c>
      <c r="D42" s="69" t="s">
        <v>12</v>
      </c>
      <c r="E42" s="33">
        <v>0</v>
      </c>
      <c r="F42" s="42"/>
      <c r="G42" s="51" t="s">
        <v>13</v>
      </c>
      <c r="H42" s="60">
        <f t="shared" ref="H42:H48" si="2">E42</f>
        <v>0</v>
      </c>
      <c r="I42" s="101">
        <v>104</v>
      </c>
      <c r="J42" s="102">
        <f t="shared" ref="J42:J48" si="3">H42*I42</f>
        <v>0</v>
      </c>
    </row>
    <row r="43" spans="1:10" s="18" customFormat="1" ht="15.75" customHeight="1" x14ac:dyDescent="0.3">
      <c r="A43" s="115"/>
      <c r="B43" s="151"/>
      <c r="C43" s="32" t="s">
        <v>58</v>
      </c>
      <c r="D43" s="69" t="s">
        <v>12</v>
      </c>
      <c r="E43" s="33">
        <v>0</v>
      </c>
      <c r="F43" s="42"/>
      <c r="G43" s="34" t="s">
        <v>13</v>
      </c>
      <c r="H43" s="44">
        <f t="shared" si="2"/>
        <v>0</v>
      </c>
      <c r="I43" s="103">
        <v>114</v>
      </c>
      <c r="J43" s="98">
        <f t="shared" si="3"/>
        <v>0</v>
      </c>
    </row>
    <row r="44" spans="1:10" s="18" customFormat="1" ht="15.75" customHeight="1" x14ac:dyDescent="0.3">
      <c r="A44" s="115"/>
      <c r="B44" s="151"/>
      <c r="C44" s="32" t="s">
        <v>53</v>
      </c>
      <c r="D44" s="69" t="s">
        <v>12</v>
      </c>
      <c r="E44" s="33">
        <v>0</v>
      </c>
      <c r="F44" s="42"/>
      <c r="G44" s="34" t="s">
        <v>13</v>
      </c>
      <c r="H44" s="44">
        <f t="shared" si="2"/>
        <v>0</v>
      </c>
      <c r="I44" s="103">
        <v>109</v>
      </c>
      <c r="J44" s="98">
        <f t="shared" si="3"/>
        <v>0</v>
      </c>
    </row>
    <row r="45" spans="1:10" s="18" customFormat="1" ht="15.75" customHeight="1" x14ac:dyDescent="0.3">
      <c r="A45" s="115"/>
      <c r="B45" s="151"/>
      <c r="C45" s="32" t="s">
        <v>30</v>
      </c>
      <c r="D45" s="69" t="s">
        <v>12</v>
      </c>
      <c r="E45" s="33">
        <v>0</v>
      </c>
      <c r="F45" s="42"/>
      <c r="G45" s="34" t="s">
        <v>13</v>
      </c>
      <c r="H45" s="44">
        <f t="shared" si="2"/>
        <v>0</v>
      </c>
      <c r="I45" s="103">
        <v>109</v>
      </c>
      <c r="J45" s="98">
        <f t="shared" si="3"/>
        <v>0</v>
      </c>
    </row>
    <row r="46" spans="1:10" s="18" customFormat="1" ht="15.75" customHeight="1" x14ac:dyDescent="0.3">
      <c r="A46" s="115"/>
      <c r="B46" s="151"/>
      <c r="C46" s="32" t="s">
        <v>59</v>
      </c>
      <c r="D46" s="69" t="s">
        <v>12</v>
      </c>
      <c r="E46" s="33">
        <v>0</v>
      </c>
      <c r="F46" s="42"/>
      <c r="G46" s="34" t="s">
        <v>13</v>
      </c>
      <c r="H46" s="44">
        <f t="shared" si="2"/>
        <v>0</v>
      </c>
      <c r="I46" s="103">
        <v>154</v>
      </c>
      <c r="J46" s="98">
        <f t="shared" si="3"/>
        <v>0</v>
      </c>
    </row>
    <row r="47" spans="1:10" s="18" customFormat="1" ht="15.75" customHeight="1" x14ac:dyDescent="0.3">
      <c r="A47" s="115"/>
      <c r="B47" s="151"/>
      <c r="C47" s="32" t="s">
        <v>52</v>
      </c>
      <c r="D47" s="69" t="s">
        <v>12</v>
      </c>
      <c r="E47" s="33">
        <v>0</v>
      </c>
      <c r="F47" s="42"/>
      <c r="G47" s="34" t="s">
        <v>13</v>
      </c>
      <c r="H47" s="44">
        <f t="shared" si="2"/>
        <v>0</v>
      </c>
      <c r="I47" s="103">
        <v>154</v>
      </c>
      <c r="J47" s="98">
        <f t="shared" si="3"/>
        <v>0</v>
      </c>
    </row>
    <row r="48" spans="1:10" s="18" customFormat="1" ht="15.75" customHeight="1" x14ac:dyDescent="0.3">
      <c r="A48" s="115"/>
      <c r="B48" s="151"/>
      <c r="C48" s="32" t="s">
        <v>32</v>
      </c>
      <c r="D48" s="69" t="s">
        <v>12</v>
      </c>
      <c r="E48" s="33">
        <v>0</v>
      </c>
      <c r="F48" s="42"/>
      <c r="G48" s="34" t="s">
        <v>13</v>
      </c>
      <c r="H48" s="44">
        <f t="shared" si="2"/>
        <v>0</v>
      </c>
      <c r="I48" s="103">
        <v>109</v>
      </c>
      <c r="J48" s="98">
        <f t="shared" si="3"/>
        <v>0</v>
      </c>
    </row>
    <row r="49" spans="1:10" s="18" customFormat="1" ht="12.75" customHeight="1" x14ac:dyDescent="0.3">
      <c r="A49" s="115"/>
      <c r="B49" s="151"/>
      <c r="C49" s="35"/>
      <c r="D49" s="88" t="s">
        <v>31</v>
      </c>
      <c r="E49" s="33">
        <f>SUM(E42:E48)</f>
        <v>0</v>
      </c>
      <c r="F49" s="42"/>
      <c r="G49" s="34"/>
      <c r="H49" s="45">
        <f>SUM(H42:H48)</f>
        <v>0</v>
      </c>
      <c r="I49" s="104"/>
      <c r="J49" s="105">
        <f>SUM(J42:J48)</f>
        <v>0</v>
      </c>
    </row>
    <row r="50" spans="1:10" s="18" customFormat="1" ht="15.75" customHeight="1" x14ac:dyDescent="0.3">
      <c r="A50" s="115"/>
      <c r="B50" s="151"/>
      <c r="C50" s="32" t="s">
        <v>19</v>
      </c>
      <c r="D50" s="69" t="s">
        <v>14</v>
      </c>
      <c r="E50" s="33">
        <v>0</v>
      </c>
      <c r="F50" s="42"/>
      <c r="G50" s="34" t="s">
        <v>13</v>
      </c>
      <c r="H50" s="44">
        <f t="shared" ref="H50:H56" si="4">E50</f>
        <v>0</v>
      </c>
      <c r="I50" s="103">
        <v>99</v>
      </c>
      <c r="J50" s="98">
        <f t="shared" ref="J50:J56" si="5">H50*I50</f>
        <v>0</v>
      </c>
    </row>
    <row r="51" spans="1:10" s="18" customFormat="1" ht="15.75" customHeight="1" x14ac:dyDescent="0.3">
      <c r="A51" s="115"/>
      <c r="B51" s="151"/>
      <c r="C51" s="32" t="s">
        <v>58</v>
      </c>
      <c r="D51" s="69" t="s">
        <v>14</v>
      </c>
      <c r="E51" s="33">
        <v>0</v>
      </c>
      <c r="F51" s="42"/>
      <c r="G51" s="34" t="s">
        <v>13</v>
      </c>
      <c r="H51" s="44">
        <f t="shared" si="4"/>
        <v>0</v>
      </c>
      <c r="I51" s="103">
        <v>104</v>
      </c>
      <c r="J51" s="98">
        <f t="shared" si="5"/>
        <v>0</v>
      </c>
    </row>
    <row r="52" spans="1:10" s="18" customFormat="1" ht="15.75" customHeight="1" x14ac:dyDescent="0.3">
      <c r="A52" s="115"/>
      <c r="B52" s="151"/>
      <c r="C52" s="32" t="s">
        <v>53</v>
      </c>
      <c r="D52" s="69" t="s">
        <v>14</v>
      </c>
      <c r="E52" s="33">
        <v>0</v>
      </c>
      <c r="F52" s="42"/>
      <c r="G52" s="34" t="s">
        <v>13</v>
      </c>
      <c r="H52" s="44">
        <f t="shared" si="4"/>
        <v>0</v>
      </c>
      <c r="I52" s="103">
        <v>99</v>
      </c>
      <c r="J52" s="98">
        <f t="shared" si="5"/>
        <v>0</v>
      </c>
    </row>
    <row r="53" spans="1:10" s="18" customFormat="1" ht="15.75" customHeight="1" x14ac:dyDescent="0.3">
      <c r="A53" s="115"/>
      <c r="B53" s="151"/>
      <c r="C53" s="32" t="s">
        <v>30</v>
      </c>
      <c r="D53" s="69" t="s">
        <v>14</v>
      </c>
      <c r="E53" s="33">
        <v>0</v>
      </c>
      <c r="F53" s="42"/>
      <c r="G53" s="34" t="s">
        <v>13</v>
      </c>
      <c r="H53" s="44">
        <f t="shared" si="4"/>
        <v>0</v>
      </c>
      <c r="I53" s="103">
        <v>99</v>
      </c>
      <c r="J53" s="98">
        <f t="shared" si="5"/>
        <v>0</v>
      </c>
    </row>
    <row r="54" spans="1:10" s="18" customFormat="1" ht="15.75" customHeight="1" x14ac:dyDescent="0.3">
      <c r="A54" s="115"/>
      <c r="B54" s="151"/>
      <c r="C54" s="32" t="s">
        <v>59</v>
      </c>
      <c r="D54" s="69" t="s">
        <v>14</v>
      </c>
      <c r="E54" s="33">
        <v>0</v>
      </c>
      <c r="F54" s="42"/>
      <c r="G54" s="34" t="s">
        <v>13</v>
      </c>
      <c r="H54" s="44">
        <f t="shared" si="4"/>
        <v>0</v>
      </c>
      <c r="I54" s="103">
        <v>124</v>
      </c>
      <c r="J54" s="98">
        <f t="shared" si="5"/>
        <v>0</v>
      </c>
    </row>
    <row r="55" spans="1:10" s="18" customFormat="1" ht="15.75" customHeight="1" x14ac:dyDescent="0.3">
      <c r="A55" s="115"/>
      <c r="B55" s="151"/>
      <c r="C55" s="32" t="s">
        <v>52</v>
      </c>
      <c r="D55" s="69" t="s">
        <v>14</v>
      </c>
      <c r="E55" s="33">
        <v>0</v>
      </c>
      <c r="F55" s="42"/>
      <c r="G55" s="34" t="s">
        <v>13</v>
      </c>
      <c r="H55" s="44">
        <f t="shared" si="4"/>
        <v>0</v>
      </c>
      <c r="I55" s="103">
        <v>124</v>
      </c>
      <c r="J55" s="98">
        <f t="shared" si="5"/>
        <v>0</v>
      </c>
    </row>
    <row r="56" spans="1:10" s="18" customFormat="1" ht="15.75" customHeight="1" x14ac:dyDescent="0.3">
      <c r="A56" s="115"/>
      <c r="B56" s="151"/>
      <c r="C56" s="32" t="s">
        <v>32</v>
      </c>
      <c r="D56" s="69" t="s">
        <v>14</v>
      </c>
      <c r="E56" s="33">
        <v>0</v>
      </c>
      <c r="F56" s="42"/>
      <c r="G56" s="34" t="s">
        <v>13</v>
      </c>
      <c r="H56" s="44">
        <f t="shared" si="4"/>
        <v>0</v>
      </c>
      <c r="I56" s="103">
        <v>99</v>
      </c>
      <c r="J56" s="98">
        <f t="shared" si="5"/>
        <v>0</v>
      </c>
    </row>
    <row r="57" spans="1:10" s="18" customFormat="1" ht="12.75" customHeight="1" x14ac:dyDescent="0.3">
      <c r="A57" s="115"/>
      <c r="B57" s="151"/>
      <c r="C57" s="35"/>
      <c r="D57" s="88" t="s">
        <v>31</v>
      </c>
      <c r="E57" s="33">
        <f>SUM(E50:E56)</f>
        <v>0</v>
      </c>
      <c r="F57" s="42"/>
      <c r="G57" s="34"/>
      <c r="H57" s="45">
        <f>SUM(H50:H56)</f>
        <v>0</v>
      </c>
      <c r="I57" s="104"/>
      <c r="J57" s="105">
        <f>SUM(J50:J56)</f>
        <v>0</v>
      </c>
    </row>
    <row r="58" spans="1:10" s="18" customFormat="1" ht="15.75" customHeight="1" x14ac:dyDescent="0.3">
      <c r="A58" s="115"/>
      <c r="B58" s="151"/>
      <c r="C58" s="32" t="s">
        <v>19</v>
      </c>
      <c r="D58" s="70" t="s">
        <v>46</v>
      </c>
      <c r="E58" s="33">
        <v>0</v>
      </c>
      <c r="F58" s="43">
        <v>0.6</v>
      </c>
      <c r="G58" s="34" t="s">
        <v>15</v>
      </c>
      <c r="H58" s="44">
        <f t="shared" ref="H58:H64" si="6">ROUND(E58/F58,0)</f>
        <v>0</v>
      </c>
      <c r="I58" s="103">
        <v>58</v>
      </c>
      <c r="J58" s="98">
        <f t="shared" ref="J58:J64" si="7">H58*I58</f>
        <v>0</v>
      </c>
    </row>
    <row r="59" spans="1:10" s="18" customFormat="1" ht="15.75" customHeight="1" x14ac:dyDescent="0.3">
      <c r="A59" s="115"/>
      <c r="B59" s="151"/>
      <c r="C59" s="32" t="s">
        <v>58</v>
      </c>
      <c r="D59" s="70" t="s">
        <v>46</v>
      </c>
      <c r="E59" s="33">
        <v>0</v>
      </c>
      <c r="F59" s="43">
        <v>0.6</v>
      </c>
      <c r="G59" s="34" t="s">
        <v>15</v>
      </c>
      <c r="H59" s="44">
        <f t="shared" si="6"/>
        <v>0</v>
      </c>
      <c r="I59" s="103">
        <v>58</v>
      </c>
      <c r="J59" s="98">
        <f t="shared" si="7"/>
        <v>0</v>
      </c>
    </row>
    <row r="60" spans="1:10" s="18" customFormat="1" ht="15.75" customHeight="1" x14ac:dyDescent="0.3">
      <c r="A60" s="115"/>
      <c r="B60" s="151"/>
      <c r="C60" s="32" t="s">
        <v>53</v>
      </c>
      <c r="D60" s="70" t="s">
        <v>46</v>
      </c>
      <c r="E60" s="33">
        <v>0</v>
      </c>
      <c r="F60" s="43">
        <v>0.6</v>
      </c>
      <c r="G60" s="34" t="s">
        <v>15</v>
      </c>
      <c r="H60" s="44">
        <f t="shared" si="6"/>
        <v>0</v>
      </c>
      <c r="I60" s="103">
        <v>48</v>
      </c>
      <c r="J60" s="98">
        <f t="shared" si="7"/>
        <v>0</v>
      </c>
    </row>
    <row r="61" spans="1:10" s="18" customFormat="1" ht="15.75" customHeight="1" x14ac:dyDescent="0.3">
      <c r="A61" s="115"/>
      <c r="B61" s="151"/>
      <c r="C61" s="32" t="s">
        <v>30</v>
      </c>
      <c r="D61" s="70" t="s">
        <v>46</v>
      </c>
      <c r="E61" s="33">
        <v>0</v>
      </c>
      <c r="F61" s="43">
        <v>0.6</v>
      </c>
      <c r="G61" s="34" t="s">
        <v>15</v>
      </c>
      <c r="H61" s="44">
        <f t="shared" si="6"/>
        <v>0</v>
      </c>
      <c r="I61" s="103">
        <v>58</v>
      </c>
      <c r="J61" s="98">
        <f t="shared" si="7"/>
        <v>0</v>
      </c>
    </row>
    <row r="62" spans="1:10" s="18" customFormat="1" ht="15.75" customHeight="1" x14ac:dyDescent="0.3">
      <c r="A62" s="115"/>
      <c r="B62" s="151"/>
      <c r="C62" s="32" t="s">
        <v>59</v>
      </c>
      <c r="D62" s="70" t="s">
        <v>46</v>
      </c>
      <c r="E62" s="33">
        <v>0</v>
      </c>
      <c r="F62" s="43">
        <v>0.6</v>
      </c>
      <c r="G62" s="34" t="s">
        <v>15</v>
      </c>
      <c r="H62" s="44">
        <f t="shared" si="6"/>
        <v>0</v>
      </c>
      <c r="I62" s="103">
        <v>58</v>
      </c>
      <c r="J62" s="98">
        <f t="shared" si="7"/>
        <v>0</v>
      </c>
    </row>
    <row r="63" spans="1:10" s="18" customFormat="1" ht="15.75" customHeight="1" x14ac:dyDescent="0.3">
      <c r="A63" s="115"/>
      <c r="B63" s="151"/>
      <c r="C63" s="32" t="s">
        <v>52</v>
      </c>
      <c r="D63" s="70" t="s">
        <v>46</v>
      </c>
      <c r="E63" s="33">
        <v>0</v>
      </c>
      <c r="F63" s="43">
        <v>0.6</v>
      </c>
      <c r="G63" s="34" t="s">
        <v>15</v>
      </c>
      <c r="H63" s="44">
        <f t="shared" si="6"/>
        <v>0</v>
      </c>
      <c r="I63" s="103">
        <v>58</v>
      </c>
      <c r="J63" s="98">
        <f t="shared" si="7"/>
        <v>0</v>
      </c>
    </row>
    <row r="64" spans="1:10" s="18" customFormat="1" ht="15.75" customHeight="1" x14ac:dyDescent="0.3">
      <c r="A64" s="115"/>
      <c r="B64" s="151"/>
      <c r="C64" s="32" t="s">
        <v>32</v>
      </c>
      <c r="D64" s="70" t="s">
        <v>46</v>
      </c>
      <c r="E64" s="33">
        <v>0</v>
      </c>
      <c r="F64" s="43">
        <v>0.6</v>
      </c>
      <c r="G64" s="34" t="s">
        <v>15</v>
      </c>
      <c r="H64" s="44">
        <f t="shared" si="6"/>
        <v>0</v>
      </c>
      <c r="I64" s="103">
        <v>58</v>
      </c>
      <c r="J64" s="98">
        <f t="shared" si="7"/>
        <v>0</v>
      </c>
    </row>
    <row r="65" spans="1:10" s="18" customFormat="1" ht="12.75" customHeight="1" x14ac:dyDescent="0.3">
      <c r="A65" s="115"/>
      <c r="B65" s="151"/>
      <c r="C65" s="35"/>
      <c r="D65" s="88" t="s">
        <v>31</v>
      </c>
      <c r="E65" s="33">
        <f>SUM(E58:E64)</f>
        <v>0</v>
      </c>
      <c r="F65" s="43"/>
      <c r="G65" s="34"/>
      <c r="H65" s="45">
        <f>SUM(H58:H64)</f>
        <v>0</v>
      </c>
      <c r="I65" s="104"/>
      <c r="J65" s="105">
        <f>SUM(J58:J64)</f>
        <v>0</v>
      </c>
    </row>
    <row r="66" spans="1:10" s="18" customFormat="1" ht="15.75" customHeight="1" x14ac:dyDescent="0.3">
      <c r="A66" s="115"/>
      <c r="B66" s="151"/>
      <c r="C66" s="32" t="s">
        <v>19</v>
      </c>
      <c r="D66" s="70" t="s">
        <v>16</v>
      </c>
      <c r="E66" s="33">
        <v>0</v>
      </c>
      <c r="F66" s="43">
        <v>0.6</v>
      </c>
      <c r="G66" s="34" t="s">
        <v>15</v>
      </c>
      <c r="H66" s="44">
        <f t="shared" ref="H66:H72" si="8">ROUND(E66/F66,0)</f>
        <v>0</v>
      </c>
      <c r="I66" s="103">
        <v>55</v>
      </c>
      <c r="J66" s="98">
        <f t="shared" ref="J66:J72" si="9">H66*I66</f>
        <v>0</v>
      </c>
    </row>
    <row r="67" spans="1:10" s="18" customFormat="1" ht="15.75" customHeight="1" x14ac:dyDescent="0.3">
      <c r="A67" s="115"/>
      <c r="B67" s="151"/>
      <c r="C67" s="32" t="s">
        <v>58</v>
      </c>
      <c r="D67" s="70" t="s">
        <v>16</v>
      </c>
      <c r="E67" s="33">
        <v>0</v>
      </c>
      <c r="F67" s="43">
        <v>0.6</v>
      </c>
      <c r="G67" s="34" t="s">
        <v>15</v>
      </c>
      <c r="H67" s="44">
        <f t="shared" si="8"/>
        <v>0</v>
      </c>
      <c r="I67" s="103">
        <v>55</v>
      </c>
      <c r="J67" s="98">
        <f t="shared" si="9"/>
        <v>0</v>
      </c>
    </row>
    <row r="68" spans="1:10" s="18" customFormat="1" ht="15.75" customHeight="1" x14ac:dyDescent="0.3">
      <c r="A68" s="115"/>
      <c r="B68" s="151"/>
      <c r="C68" s="32" t="s">
        <v>53</v>
      </c>
      <c r="D68" s="70" t="s">
        <v>16</v>
      </c>
      <c r="E68" s="33">
        <v>0</v>
      </c>
      <c r="F68" s="43">
        <v>0.6</v>
      </c>
      <c r="G68" s="34" t="s">
        <v>15</v>
      </c>
      <c r="H68" s="44">
        <f t="shared" si="8"/>
        <v>0</v>
      </c>
      <c r="I68" s="103">
        <v>40</v>
      </c>
      <c r="J68" s="98">
        <f t="shared" si="9"/>
        <v>0</v>
      </c>
    </row>
    <row r="69" spans="1:10" s="18" customFormat="1" ht="15.75" customHeight="1" x14ac:dyDescent="0.3">
      <c r="A69" s="115"/>
      <c r="B69" s="151"/>
      <c r="C69" s="32" t="s">
        <v>30</v>
      </c>
      <c r="D69" s="70" t="s">
        <v>16</v>
      </c>
      <c r="E69" s="33">
        <v>0</v>
      </c>
      <c r="F69" s="43">
        <v>0.6</v>
      </c>
      <c r="G69" s="34" t="s">
        <v>15</v>
      </c>
      <c r="H69" s="44">
        <f t="shared" si="8"/>
        <v>0</v>
      </c>
      <c r="I69" s="103">
        <v>55</v>
      </c>
      <c r="J69" s="98">
        <f t="shared" si="9"/>
        <v>0</v>
      </c>
    </row>
    <row r="70" spans="1:10" s="18" customFormat="1" ht="15.75" customHeight="1" x14ac:dyDescent="0.3">
      <c r="A70" s="115"/>
      <c r="B70" s="151"/>
      <c r="C70" s="32" t="s">
        <v>59</v>
      </c>
      <c r="D70" s="70" t="s">
        <v>16</v>
      </c>
      <c r="E70" s="33">
        <v>0</v>
      </c>
      <c r="F70" s="43">
        <v>0.6</v>
      </c>
      <c r="G70" s="34" t="s">
        <v>15</v>
      </c>
      <c r="H70" s="44">
        <f t="shared" si="8"/>
        <v>0</v>
      </c>
      <c r="I70" s="103">
        <v>55</v>
      </c>
      <c r="J70" s="98">
        <f t="shared" si="9"/>
        <v>0</v>
      </c>
    </row>
    <row r="71" spans="1:10" s="18" customFormat="1" ht="15.75" customHeight="1" x14ac:dyDescent="0.3">
      <c r="A71" s="115"/>
      <c r="B71" s="151"/>
      <c r="C71" s="32" t="s">
        <v>52</v>
      </c>
      <c r="D71" s="70" t="s">
        <v>16</v>
      </c>
      <c r="E71" s="33">
        <v>0</v>
      </c>
      <c r="F71" s="43">
        <v>0.6</v>
      </c>
      <c r="G71" s="34" t="s">
        <v>15</v>
      </c>
      <c r="H71" s="44">
        <f t="shared" si="8"/>
        <v>0</v>
      </c>
      <c r="I71" s="103">
        <v>55</v>
      </c>
      <c r="J71" s="98">
        <f t="shared" si="9"/>
        <v>0</v>
      </c>
    </row>
    <row r="72" spans="1:10" s="18" customFormat="1" ht="15.75" customHeight="1" x14ac:dyDescent="0.3">
      <c r="A72" s="115"/>
      <c r="B72" s="151"/>
      <c r="C72" s="32" t="s">
        <v>32</v>
      </c>
      <c r="D72" s="70" t="s">
        <v>16</v>
      </c>
      <c r="E72" s="33">
        <v>0</v>
      </c>
      <c r="F72" s="43">
        <v>0.6</v>
      </c>
      <c r="G72" s="34" t="s">
        <v>15</v>
      </c>
      <c r="H72" s="44">
        <f t="shared" si="8"/>
        <v>0</v>
      </c>
      <c r="I72" s="103">
        <v>55</v>
      </c>
      <c r="J72" s="98">
        <f t="shared" si="9"/>
        <v>0</v>
      </c>
    </row>
    <row r="73" spans="1:10" s="18" customFormat="1" ht="12.75" customHeight="1" x14ac:dyDescent="0.3">
      <c r="A73" s="115"/>
      <c r="B73" s="151"/>
      <c r="C73" s="35"/>
      <c r="D73" s="88" t="s">
        <v>31</v>
      </c>
      <c r="E73" s="33">
        <f>SUM(E66:E72)</f>
        <v>0</v>
      </c>
      <c r="F73" s="43"/>
      <c r="G73" s="34"/>
      <c r="H73" s="45">
        <f>SUM(H66:H72)</f>
        <v>0</v>
      </c>
      <c r="I73" s="104"/>
      <c r="J73" s="105">
        <f>SUM(J66:J72)</f>
        <v>0</v>
      </c>
    </row>
    <row r="74" spans="1:10" s="18" customFormat="1" ht="15.75" customHeight="1" x14ac:dyDescent="0.3">
      <c r="A74" s="115"/>
      <c r="B74" s="151"/>
      <c r="C74" s="32" t="s">
        <v>19</v>
      </c>
      <c r="D74" s="70" t="s">
        <v>17</v>
      </c>
      <c r="E74" s="33">
        <v>0</v>
      </c>
      <c r="F74" s="43">
        <v>0.6</v>
      </c>
      <c r="G74" s="34" t="s">
        <v>15</v>
      </c>
      <c r="H74" s="44">
        <f t="shared" ref="H74:H80" si="10">ROUND(E74/F74,0)</f>
        <v>0</v>
      </c>
      <c r="I74" s="103">
        <v>50</v>
      </c>
      <c r="J74" s="98">
        <f t="shared" ref="J74:J80" si="11">H74*I74</f>
        <v>0</v>
      </c>
    </row>
    <row r="75" spans="1:10" s="18" customFormat="1" ht="15.75" customHeight="1" x14ac:dyDescent="0.3">
      <c r="A75" s="115"/>
      <c r="B75" s="151"/>
      <c r="C75" s="32" t="s">
        <v>58</v>
      </c>
      <c r="D75" s="70" t="s">
        <v>17</v>
      </c>
      <c r="E75" s="33">
        <v>0</v>
      </c>
      <c r="F75" s="43">
        <v>0.6</v>
      </c>
      <c r="G75" s="34" t="s">
        <v>15</v>
      </c>
      <c r="H75" s="44">
        <f t="shared" si="10"/>
        <v>0</v>
      </c>
      <c r="I75" s="103">
        <v>50</v>
      </c>
      <c r="J75" s="98">
        <f t="shared" si="11"/>
        <v>0</v>
      </c>
    </row>
    <row r="76" spans="1:10" s="18" customFormat="1" ht="15.75" customHeight="1" x14ac:dyDescent="0.3">
      <c r="A76" s="115"/>
      <c r="B76" s="151"/>
      <c r="C76" s="32" t="s">
        <v>53</v>
      </c>
      <c r="D76" s="70" t="s">
        <v>17</v>
      </c>
      <c r="E76" s="33">
        <v>0</v>
      </c>
      <c r="F76" s="43">
        <v>0.6</v>
      </c>
      <c r="G76" s="34" t="s">
        <v>15</v>
      </c>
      <c r="H76" s="44">
        <f t="shared" si="10"/>
        <v>0</v>
      </c>
      <c r="I76" s="103">
        <v>35</v>
      </c>
      <c r="J76" s="98">
        <f t="shared" si="11"/>
        <v>0</v>
      </c>
    </row>
    <row r="77" spans="1:10" s="18" customFormat="1" ht="15.75" customHeight="1" x14ac:dyDescent="0.3">
      <c r="A77" s="115"/>
      <c r="B77" s="151"/>
      <c r="C77" s="32" t="s">
        <v>30</v>
      </c>
      <c r="D77" s="70" t="s">
        <v>17</v>
      </c>
      <c r="E77" s="33">
        <v>0</v>
      </c>
      <c r="F77" s="43">
        <v>0.6</v>
      </c>
      <c r="G77" s="34" t="s">
        <v>15</v>
      </c>
      <c r="H77" s="44">
        <f t="shared" si="10"/>
        <v>0</v>
      </c>
      <c r="I77" s="103">
        <v>50</v>
      </c>
      <c r="J77" s="98">
        <f t="shared" si="11"/>
        <v>0</v>
      </c>
    </row>
    <row r="78" spans="1:10" s="18" customFormat="1" ht="15.75" customHeight="1" x14ac:dyDescent="0.3">
      <c r="A78" s="115"/>
      <c r="B78" s="151"/>
      <c r="C78" s="32" t="s">
        <v>59</v>
      </c>
      <c r="D78" s="70" t="s">
        <v>17</v>
      </c>
      <c r="E78" s="33">
        <v>0</v>
      </c>
      <c r="F78" s="43">
        <v>0.6</v>
      </c>
      <c r="G78" s="34" t="s">
        <v>15</v>
      </c>
      <c r="H78" s="44">
        <f t="shared" si="10"/>
        <v>0</v>
      </c>
      <c r="I78" s="103">
        <v>50</v>
      </c>
      <c r="J78" s="98">
        <f t="shared" si="11"/>
        <v>0</v>
      </c>
    </row>
    <row r="79" spans="1:10" s="18" customFormat="1" ht="15.75" customHeight="1" x14ac:dyDescent="0.3">
      <c r="A79" s="115"/>
      <c r="B79" s="151"/>
      <c r="C79" s="32" t="s">
        <v>52</v>
      </c>
      <c r="D79" s="70" t="s">
        <v>17</v>
      </c>
      <c r="E79" s="33">
        <v>0</v>
      </c>
      <c r="F79" s="43">
        <v>0.6</v>
      </c>
      <c r="G79" s="34" t="s">
        <v>15</v>
      </c>
      <c r="H79" s="44">
        <f t="shared" si="10"/>
        <v>0</v>
      </c>
      <c r="I79" s="103">
        <v>50</v>
      </c>
      <c r="J79" s="98">
        <f t="shared" si="11"/>
        <v>0</v>
      </c>
    </row>
    <row r="80" spans="1:10" s="18" customFormat="1" ht="15.75" customHeight="1" x14ac:dyDescent="0.3">
      <c r="A80" s="115"/>
      <c r="B80" s="151"/>
      <c r="C80" s="32" t="s">
        <v>32</v>
      </c>
      <c r="D80" s="70" t="s">
        <v>17</v>
      </c>
      <c r="E80" s="33">
        <v>0</v>
      </c>
      <c r="F80" s="43">
        <v>0.6</v>
      </c>
      <c r="G80" s="34" t="s">
        <v>15</v>
      </c>
      <c r="H80" s="44">
        <f t="shared" si="10"/>
        <v>0</v>
      </c>
      <c r="I80" s="103">
        <v>50</v>
      </c>
      <c r="J80" s="98">
        <f t="shared" si="11"/>
        <v>0</v>
      </c>
    </row>
    <row r="81" spans="1:10" s="18" customFormat="1" ht="12.75" customHeight="1" x14ac:dyDescent="0.3">
      <c r="A81" s="115"/>
      <c r="B81" s="151"/>
      <c r="C81" s="35"/>
      <c r="D81" s="88" t="s">
        <v>31</v>
      </c>
      <c r="E81" s="33">
        <f>SUM(E74:E80)</f>
        <v>0</v>
      </c>
      <c r="F81" s="43"/>
      <c r="G81" s="34"/>
      <c r="H81" s="45">
        <f>SUM(H74:H80)</f>
        <v>0</v>
      </c>
      <c r="I81" s="104"/>
      <c r="J81" s="105">
        <f>SUM(J74:J80)</f>
        <v>0</v>
      </c>
    </row>
    <row r="82" spans="1:10" s="18" customFormat="1" ht="15.75" customHeight="1" x14ac:dyDescent="0.3">
      <c r="A82" s="115"/>
      <c r="B82" s="151"/>
      <c r="C82" s="32" t="s">
        <v>19</v>
      </c>
      <c r="D82" s="69" t="s">
        <v>47</v>
      </c>
      <c r="E82" s="33">
        <v>0</v>
      </c>
      <c r="F82" s="42"/>
      <c r="G82" s="34" t="s">
        <v>13</v>
      </c>
      <c r="H82" s="44">
        <f t="shared" ref="H82:H88" si="12">E82</f>
        <v>0</v>
      </c>
      <c r="I82" s="103">
        <v>94</v>
      </c>
      <c r="J82" s="98">
        <f t="shared" ref="J82:J88" si="13">H82*I82</f>
        <v>0</v>
      </c>
    </row>
    <row r="83" spans="1:10" s="18" customFormat="1" ht="15.75" customHeight="1" x14ac:dyDescent="0.3">
      <c r="A83" s="115"/>
      <c r="B83" s="151"/>
      <c r="C83" s="32" t="s">
        <v>58</v>
      </c>
      <c r="D83" s="69" t="s">
        <v>47</v>
      </c>
      <c r="E83" s="33">
        <v>0</v>
      </c>
      <c r="F83" s="42"/>
      <c r="G83" s="34" t="s">
        <v>13</v>
      </c>
      <c r="H83" s="44">
        <f t="shared" si="12"/>
        <v>0</v>
      </c>
      <c r="I83" s="103">
        <v>94</v>
      </c>
      <c r="J83" s="98">
        <f t="shared" si="13"/>
        <v>0</v>
      </c>
    </row>
    <row r="84" spans="1:10" s="18" customFormat="1" ht="15.75" customHeight="1" x14ac:dyDescent="0.3">
      <c r="A84" s="115"/>
      <c r="B84" s="151"/>
      <c r="C84" s="32" t="s">
        <v>53</v>
      </c>
      <c r="D84" s="69" t="s">
        <v>47</v>
      </c>
      <c r="E84" s="33">
        <v>0</v>
      </c>
      <c r="F84" s="42"/>
      <c r="G84" s="34" t="s">
        <v>13</v>
      </c>
      <c r="H84" s="44">
        <f t="shared" si="12"/>
        <v>0</v>
      </c>
      <c r="I84" s="103">
        <v>89</v>
      </c>
      <c r="J84" s="98">
        <f t="shared" si="13"/>
        <v>0</v>
      </c>
    </row>
    <row r="85" spans="1:10" s="18" customFormat="1" ht="15.75" customHeight="1" x14ac:dyDescent="0.3">
      <c r="A85" s="115"/>
      <c r="B85" s="151"/>
      <c r="C85" s="32" t="s">
        <v>30</v>
      </c>
      <c r="D85" s="69" t="s">
        <v>47</v>
      </c>
      <c r="E85" s="33">
        <v>0</v>
      </c>
      <c r="F85" s="42"/>
      <c r="G85" s="34" t="s">
        <v>13</v>
      </c>
      <c r="H85" s="44">
        <f t="shared" si="12"/>
        <v>0</v>
      </c>
      <c r="I85" s="103">
        <v>94</v>
      </c>
      <c r="J85" s="98">
        <f t="shared" si="13"/>
        <v>0</v>
      </c>
    </row>
    <row r="86" spans="1:10" s="18" customFormat="1" ht="15.75" customHeight="1" x14ac:dyDescent="0.3">
      <c r="A86" s="115"/>
      <c r="B86" s="151"/>
      <c r="C86" s="32" t="s">
        <v>59</v>
      </c>
      <c r="D86" s="69" t="s">
        <v>47</v>
      </c>
      <c r="E86" s="33">
        <v>0</v>
      </c>
      <c r="F86" s="42"/>
      <c r="G86" s="34" t="s">
        <v>13</v>
      </c>
      <c r="H86" s="44">
        <f t="shared" si="12"/>
        <v>0</v>
      </c>
      <c r="I86" s="103">
        <v>99</v>
      </c>
      <c r="J86" s="98">
        <f t="shared" si="13"/>
        <v>0</v>
      </c>
    </row>
    <row r="87" spans="1:10" s="18" customFormat="1" ht="15.75" customHeight="1" x14ac:dyDescent="0.3">
      <c r="A87" s="115"/>
      <c r="B87" s="151"/>
      <c r="C87" s="32" t="s">
        <v>52</v>
      </c>
      <c r="D87" s="69" t="s">
        <v>47</v>
      </c>
      <c r="E87" s="33">
        <v>0</v>
      </c>
      <c r="F87" s="42"/>
      <c r="G87" s="34" t="s">
        <v>13</v>
      </c>
      <c r="H87" s="44">
        <f t="shared" si="12"/>
        <v>0</v>
      </c>
      <c r="I87" s="103">
        <v>99</v>
      </c>
      <c r="J87" s="98">
        <f t="shared" si="13"/>
        <v>0</v>
      </c>
    </row>
    <row r="88" spans="1:10" s="18" customFormat="1" ht="15.75" customHeight="1" x14ac:dyDescent="0.3">
      <c r="A88" s="115"/>
      <c r="B88" s="151"/>
      <c r="C88" s="32" t="s">
        <v>32</v>
      </c>
      <c r="D88" s="69" t="s">
        <v>47</v>
      </c>
      <c r="E88" s="33">
        <v>0</v>
      </c>
      <c r="F88" s="42"/>
      <c r="G88" s="34" t="s">
        <v>13</v>
      </c>
      <c r="H88" s="44">
        <f t="shared" si="12"/>
        <v>0</v>
      </c>
      <c r="I88" s="103">
        <v>94</v>
      </c>
      <c r="J88" s="98">
        <f t="shared" si="13"/>
        <v>0</v>
      </c>
    </row>
    <row r="89" spans="1:10" s="18" customFormat="1" ht="12.75" customHeight="1" x14ac:dyDescent="0.3">
      <c r="A89" s="115"/>
      <c r="B89" s="151"/>
      <c r="C89" s="35"/>
      <c r="D89" s="88" t="s">
        <v>31</v>
      </c>
      <c r="E89" s="33">
        <f>SUM(E82:E88)</f>
        <v>0</v>
      </c>
      <c r="F89" s="42"/>
      <c r="G89" s="34"/>
      <c r="H89" s="45">
        <f>SUM(H82:H88)</f>
        <v>0</v>
      </c>
      <c r="I89" s="104"/>
      <c r="J89" s="105">
        <f>SUM(J82:J88)</f>
        <v>0</v>
      </c>
    </row>
    <row r="90" spans="1:10" s="18" customFormat="1" ht="15.75" customHeight="1" x14ac:dyDescent="0.3">
      <c r="A90" s="115"/>
      <c r="B90" s="151"/>
      <c r="C90" s="32" t="s">
        <v>19</v>
      </c>
      <c r="D90" s="70" t="s">
        <v>35</v>
      </c>
      <c r="E90" s="33">
        <v>241</v>
      </c>
      <c r="F90" s="43">
        <v>0.6</v>
      </c>
      <c r="G90" s="34" t="s">
        <v>15</v>
      </c>
      <c r="H90" s="44">
        <f t="shared" ref="H90:H96" si="14">ROUND(E90/F90,0)</f>
        <v>402</v>
      </c>
      <c r="I90" s="103">
        <v>50</v>
      </c>
      <c r="J90" s="98">
        <f t="shared" ref="J90:J96" si="15">H90*I90</f>
        <v>20100</v>
      </c>
    </row>
    <row r="91" spans="1:10" s="18" customFormat="1" ht="15.75" customHeight="1" x14ac:dyDescent="0.3">
      <c r="A91" s="115"/>
      <c r="B91" s="151"/>
      <c r="C91" s="32" t="s">
        <v>58</v>
      </c>
      <c r="D91" s="70" t="s">
        <v>35</v>
      </c>
      <c r="E91" s="33">
        <v>4</v>
      </c>
      <c r="F91" s="43">
        <v>0.6</v>
      </c>
      <c r="G91" s="34" t="s">
        <v>15</v>
      </c>
      <c r="H91" s="44">
        <f t="shared" si="14"/>
        <v>7</v>
      </c>
      <c r="I91" s="103">
        <v>50</v>
      </c>
      <c r="J91" s="98">
        <f t="shared" si="15"/>
        <v>350</v>
      </c>
    </row>
    <row r="92" spans="1:10" s="18" customFormat="1" ht="15.75" customHeight="1" x14ac:dyDescent="0.3">
      <c r="A92" s="115"/>
      <c r="B92" s="151"/>
      <c r="C92" s="32" t="s">
        <v>53</v>
      </c>
      <c r="D92" s="70" t="s">
        <v>35</v>
      </c>
      <c r="E92" s="33">
        <v>7</v>
      </c>
      <c r="F92" s="43">
        <v>0.6</v>
      </c>
      <c r="G92" s="34" t="s">
        <v>15</v>
      </c>
      <c r="H92" s="44">
        <f t="shared" si="14"/>
        <v>12</v>
      </c>
      <c r="I92" s="103">
        <v>35</v>
      </c>
      <c r="J92" s="98">
        <f t="shared" si="15"/>
        <v>420</v>
      </c>
    </row>
    <row r="93" spans="1:10" s="18" customFormat="1" ht="15.75" customHeight="1" x14ac:dyDescent="0.3">
      <c r="A93" s="115"/>
      <c r="B93" s="151"/>
      <c r="C93" s="32" t="s">
        <v>30</v>
      </c>
      <c r="D93" s="70" t="s">
        <v>35</v>
      </c>
      <c r="E93" s="33">
        <v>16</v>
      </c>
      <c r="F93" s="43">
        <v>0.6</v>
      </c>
      <c r="G93" s="34" t="s">
        <v>15</v>
      </c>
      <c r="H93" s="44">
        <f t="shared" si="14"/>
        <v>27</v>
      </c>
      <c r="I93" s="103">
        <v>50</v>
      </c>
      <c r="J93" s="98">
        <f t="shared" si="15"/>
        <v>1350</v>
      </c>
    </row>
    <row r="94" spans="1:10" s="18" customFormat="1" ht="15.75" customHeight="1" x14ac:dyDescent="0.3">
      <c r="A94" s="115"/>
      <c r="B94" s="151"/>
      <c r="C94" s="32" t="s">
        <v>59</v>
      </c>
      <c r="D94" s="70" t="s">
        <v>35</v>
      </c>
      <c r="E94" s="33">
        <v>2</v>
      </c>
      <c r="F94" s="43">
        <v>0.6</v>
      </c>
      <c r="G94" s="34" t="s">
        <v>15</v>
      </c>
      <c r="H94" s="44">
        <f t="shared" si="14"/>
        <v>3</v>
      </c>
      <c r="I94" s="103">
        <v>50</v>
      </c>
      <c r="J94" s="98">
        <f t="shared" si="15"/>
        <v>150</v>
      </c>
    </row>
    <row r="95" spans="1:10" s="18" customFormat="1" ht="15.75" customHeight="1" x14ac:dyDescent="0.3">
      <c r="A95" s="115"/>
      <c r="B95" s="151"/>
      <c r="C95" s="32" t="s">
        <v>52</v>
      </c>
      <c r="D95" s="70" t="s">
        <v>35</v>
      </c>
      <c r="E95" s="33">
        <v>1</v>
      </c>
      <c r="F95" s="43">
        <v>0.6</v>
      </c>
      <c r="G95" s="34" t="s">
        <v>15</v>
      </c>
      <c r="H95" s="44">
        <f t="shared" si="14"/>
        <v>2</v>
      </c>
      <c r="I95" s="103">
        <v>50</v>
      </c>
      <c r="J95" s="98">
        <f t="shared" si="15"/>
        <v>100</v>
      </c>
    </row>
    <row r="96" spans="1:10" s="18" customFormat="1" ht="15.75" customHeight="1" x14ac:dyDescent="0.3">
      <c r="A96" s="115"/>
      <c r="B96" s="151"/>
      <c r="C96" s="32" t="s">
        <v>32</v>
      </c>
      <c r="D96" s="70" t="s">
        <v>35</v>
      </c>
      <c r="E96" s="33">
        <v>8</v>
      </c>
      <c r="F96" s="43">
        <v>0.6</v>
      </c>
      <c r="G96" s="34" t="s">
        <v>15</v>
      </c>
      <c r="H96" s="44">
        <f t="shared" si="14"/>
        <v>13</v>
      </c>
      <c r="I96" s="103">
        <v>50</v>
      </c>
      <c r="J96" s="98">
        <f t="shared" si="15"/>
        <v>650</v>
      </c>
    </row>
    <row r="97" spans="1:10" s="18" customFormat="1" ht="12.75" customHeight="1" x14ac:dyDescent="0.3">
      <c r="A97" s="115"/>
      <c r="B97" s="151"/>
      <c r="C97" s="35"/>
      <c r="D97" s="88" t="s">
        <v>31</v>
      </c>
      <c r="E97" s="33">
        <f>SUM(E90:E96)</f>
        <v>279</v>
      </c>
      <c r="F97" s="43"/>
      <c r="G97" s="34"/>
      <c r="H97" s="45">
        <f>SUM(H90:H96)</f>
        <v>466</v>
      </c>
      <c r="I97" s="104"/>
      <c r="J97" s="105">
        <f>SUM(J90:J96)</f>
        <v>23120</v>
      </c>
    </row>
    <row r="98" spans="1:10" s="18" customFormat="1" ht="15.75" customHeight="1" x14ac:dyDescent="0.3">
      <c r="A98" s="115"/>
      <c r="B98" s="151"/>
      <c r="C98" s="32" t="s">
        <v>19</v>
      </c>
      <c r="D98" s="70" t="s">
        <v>18</v>
      </c>
      <c r="E98" s="33">
        <v>241</v>
      </c>
      <c r="F98" s="43">
        <v>0.55000000000000004</v>
      </c>
      <c r="G98" s="34" t="s">
        <v>15</v>
      </c>
      <c r="H98" s="44">
        <f t="shared" ref="H98:H104" si="16">ROUND(E98/F98,0)</f>
        <v>438</v>
      </c>
      <c r="I98" s="103">
        <v>50</v>
      </c>
      <c r="J98" s="98">
        <f t="shared" ref="J98:J104" si="17">H98*I98</f>
        <v>21900</v>
      </c>
    </row>
    <row r="99" spans="1:10" s="18" customFormat="1" ht="15.75" customHeight="1" x14ac:dyDescent="0.3">
      <c r="A99" s="115"/>
      <c r="B99" s="151"/>
      <c r="C99" s="32" t="s">
        <v>58</v>
      </c>
      <c r="D99" s="70" t="s">
        <v>18</v>
      </c>
      <c r="E99" s="33">
        <v>4</v>
      </c>
      <c r="F99" s="43">
        <v>0.55000000000000004</v>
      </c>
      <c r="G99" s="34" t="s">
        <v>15</v>
      </c>
      <c r="H99" s="44">
        <f t="shared" si="16"/>
        <v>7</v>
      </c>
      <c r="I99" s="103">
        <v>50</v>
      </c>
      <c r="J99" s="98">
        <f t="shared" si="17"/>
        <v>350</v>
      </c>
    </row>
    <row r="100" spans="1:10" s="18" customFormat="1" ht="15.75" customHeight="1" x14ac:dyDescent="0.3">
      <c r="A100" s="115"/>
      <c r="B100" s="151"/>
      <c r="C100" s="32" t="s">
        <v>53</v>
      </c>
      <c r="D100" s="70" t="s">
        <v>18</v>
      </c>
      <c r="E100" s="33">
        <v>6</v>
      </c>
      <c r="F100" s="43">
        <v>0.55000000000000004</v>
      </c>
      <c r="G100" s="34" t="s">
        <v>15</v>
      </c>
      <c r="H100" s="44">
        <f t="shared" si="16"/>
        <v>11</v>
      </c>
      <c r="I100" s="103">
        <v>35</v>
      </c>
      <c r="J100" s="98">
        <f t="shared" si="17"/>
        <v>385</v>
      </c>
    </row>
    <row r="101" spans="1:10" s="18" customFormat="1" ht="15.75" customHeight="1" x14ac:dyDescent="0.3">
      <c r="A101" s="115"/>
      <c r="B101" s="151"/>
      <c r="C101" s="32" t="s">
        <v>30</v>
      </c>
      <c r="D101" s="70" t="s">
        <v>18</v>
      </c>
      <c r="E101" s="33">
        <v>16</v>
      </c>
      <c r="F101" s="43">
        <v>0.55000000000000004</v>
      </c>
      <c r="G101" s="34" t="s">
        <v>15</v>
      </c>
      <c r="H101" s="44">
        <f t="shared" si="16"/>
        <v>29</v>
      </c>
      <c r="I101" s="103">
        <v>50</v>
      </c>
      <c r="J101" s="98">
        <f t="shared" si="17"/>
        <v>1450</v>
      </c>
    </row>
    <row r="102" spans="1:10" s="18" customFormat="1" ht="15.75" customHeight="1" x14ac:dyDescent="0.3">
      <c r="A102" s="115"/>
      <c r="B102" s="151"/>
      <c r="C102" s="32" t="s">
        <v>59</v>
      </c>
      <c r="D102" s="70" t="s">
        <v>18</v>
      </c>
      <c r="E102" s="33">
        <v>3</v>
      </c>
      <c r="F102" s="43">
        <v>0.55000000000000004</v>
      </c>
      <c r="G102" s="34" t="s">
        <v>15</v>
      </c>
      <c r="H102" s="44">
        <f t="shared" si="16"/>
        <v>5</v>
      </c>
      <c r="I102" s="103">
        <v>50</v>
      </c>
      <c r="J102" s="98">
        <f t="shared" si="17"/>
        <v>250</v>
      </c>
    </row>
    <row r="103" spans="1:10" s="18" customFormat="1" ht="15.75" customHeight="1" x14ac:dyDescent="0.3">
      <c r="A103" s="115"/>
      <c r="B103" s="151"/>
      <c r="C103" s="32" t="s">
        <v>52</v>
      </c>
      <c r="D103" s="70" t="s">
        <v>18</v>
      </c>
      <c r="E103" s="33">
        <v>1</v>
      </c>
      <c r="F103" s="43">
        <v>0.55000000000000004</v>
      </c>
      <c r="G103" s="34" t="s">
        <v>15</v>
      </c>
      <c r="H103" s="44">
        <f t="shared" si="16"/>
        <v>2</v>
      </c>
      <c r="I103" s="103">
        <v>50</v>
      </c>
      <c r="J103" s="98">
        <f t="shared" si="17"/>
        <v>100</v>
      </c>
    </row>
    <row r="104" spans="1:10" s="18" customFormat="1" ht="15.75" customHeight="1" x14ac:dyDescent="0.3">
      <c r="A104" s="115"/>
      <c r="B104" s="151"/>
      <c r="C104" s="32" t="s">
        <v>32</v>
      </c>
      <c r="D104" s="70" t="s">
        <v>18</v>
      </c>
      <c r="E104" s="33">
        <v>9</v>
      </c>
      <c r="F104" s="43">
        <v>0.55000000000000004</v>
      </c>
      <c r="G104" s="34" t="s">
        <v>15</v>
      </c>
      <c r="H104" s="44">
        <f t="shared" si="16"/>
        <v>16</v>
      </c>
      <c r="I104" s="103">
        <v>50</v>
      </c>
      <c r="J104" s="98">
        <f t="shared" si="17"/>
        <v>800</v>
      </c>
    </row>
    <row r="105" spans="1:10" s="18" customFormat="1" ht="12.75" customHeight="1" x14ac:dyDescent="0.3">
      <c r="A105" s="115"/>
      <c r="B105" s="151"/>
      <c r="C105" s="35"/>
      <c r="D105" s="88" t="s">
        <v>31</v>
      </c>
      <c r="E105" s="33">
        <f>SUM(E98:E104)</f>
        <v>280</v>
      </c>
      <c r="F105" s="42"/>
      <c r="G105" s="34"/>
      <c r="H105" s="45">
        <f>SUM(H98:H104)</f>
        <v>508</v>
      </c>
      <c r="I105" s="104"/>
      <c r="J105" s="105">
        <f>SUM(J98:J104)</f>
        <v>25235</v>
      </c>
    </row>
    <row r="106" spans="1:10" s="18" customFormat="1" ht="13.5" customHeight="1" x14ac:dyDescent="0.35">
      <c r="A106" s="115"/>
      <c r="B106" s="151"/>
      <c r="C106" s="152" t="s">
        <v>57</v>
      </c>
      <c r="D106" s="157"/>
      <c r="E106" s="36">
        <f>SUM(E105,E73,E49,E97,,E81,E57,E89,E65)</f>
        <v>559</v>
      </c>
      <c r="F106" s="42"/>
      <c r="G106" s="159"/>
      <c r="H106" s="158"/>
      <c r="I106" s="104"/>
      <c r="J106" s="108">
        <f>SUM(J105,J73,J49,J97,,J81,J57,J89,J65)</f>
        <v>48355</v>
      </c>
    </row>
    <row r="107" spans="1:10" s="18" customFormat="1" ht="15.75" customHeight="1" x14ac:dyDescent="0.3">
      <c r="A107" s="115"/>
      <c r="B107" s="151" t="s">
        <v>60</v>
      </c>
      <c r="C107" s="32" t="s">
        <v>19</v>
      </c>
      <c r="D107" s="69" t="s">
        <v>12</v>
      </c>
      <c r="E107" s="33">
        <v>61</v>
      </c>
      <c r="F107" s="42"/>
      <c r="G107" s="51" t="s">
        <v>13</v>
      </c>
      <c r="H107" s="60">
        <f t="shared" ref="H107:H112" si="18">E107</f>
        <v>61</v>
      </c>
      <c r="I107" s="101">
        <v>104</v>
      </c>
      <c r="J107" s="102">
        <f t="shared" ref="J107:J112" si="19">H107*I107</f>
        <v>6344</v>
      </c>
    </row>
    <row r="108" spans="1:10" s="18" customFormat="1" ht="15.75" customHeight="1" x14ac:dyDescent="0.3">
      <c r="A108" s="115"/>
      <c r="B108" s="151"/>
      <c r="C108" s="32" t="s">
        <v>53</v>
      </c>
      <c r="D108" s="69" t="s">
        <v>12</v>
      </c>
      <c r="E108" s="33">
        <v>0</v>
      </c>
      <c r="F108" s="42"/>
      <c r="G108" s="34" t="s">
        <v>13</v>
      </c>
      <c r="H108" s="44">
        <f t="shared" si="18"/>
        <v>0</v>
      </c>
      <c r="I108" s="103">
        <v>109</v>
      </c>
      <c r="J108" s="98">
        <f t="shared" si="19"/>
        <v>0</v>
      </c>
    </row>
    <row r="109" spans="1:10" s="18" customFormat="1" ht="15.75" customHeight="1" x14ac:dyDescent="0.3">
      <c r="A109" s="115"/>
      <c r="B109" s="151"/>
      <c r="C109" s="32" t="s">
        <v>30</v>
      </c>
      <c r="D109" s="69" t="s">
        <v>12</v>
      </c>
      <c r="E109" s="33">
        <v>0</v>
      </c>
      <c r="F109" s="42"/>
      <c r="G109" s="34" t="s">
        <v>13</v>
      </c>
      <c r="H109" s="44">
        <f t="shared" si="18"/>
        <v>0</v>
      </c>
      <c r="I109" s="103">
        <v>109</v>
      </c>
      <c r="J109" s="98">
        <f t="shared" si="19"/>
        <v>0</v>
      </c>
    </row>
    <row r="110" spans="1:10" s="18" customFormat="1" ht="15.75" customHeight="1" x14ac:dyDescent="0.3">
      <c r="A110" s="115"/>
      <c r="B110" s="151"/>
      <c r="C110" s="32" t="s">
        <v>52</v>
      </c>
      <c r="D110" s="69" t="s">
        <v>12</v>
      </c>
      <c r="E110" s="33">
        <v>2</v>
      </c>
      <c r="F110" s="42"/>
      <c r="G110" s="34" t="s">
        <v>13</v>
      </c>
      <c r="H110" s="44">
        <f t="shared" si="18"/>
        <v>2</v>
      </c>
      <c r="I110" s="103">
        <v>154</v>
      </c>
      <c r="J110" s="98">
        <f t="shared" si="19"/>
        <v>308</v>
      </c>
    </row>
    <row r="111" spans="1:10" s="18" customFormat="1" ht="15.75" customHeight="1" x14ac:dyDescent="0.3">
      <c r="A111" s="115"/>
      <c r="B111" s="151"/>
      <c r="C111" s="32" t="s">
        <v>32</v>
      </c>
      <c r="D111" s="69" t="s">
        <v>12</v>
      </c>
      <c r="E111" s="33">
        <v>0</v>
      </c>
      <c r="F111" s="42"/>
      <c r="G111" s="34" t="s">
        <v>13</v>
      </c>
      <c r="H111" s="44">
        <f t="shared" si="18"/>
        <v>0</v>
      </c>
      <c r="I111" s="103">
        <v>109</v>
      </c>
      <c r="J111" s="98">
        <f t="shared" si="19"/>
        <v>0</v>
      </c>
    </row>
    <row r="112" spans="1:10" s="18" customFormat="1" ht="15.75" customHeight="1" x14ac:dyDescent="0.3">
      <c r="A112" s="115"/>
      <c r="B112" s="151"/>
      <c r="C112" s="32" t="s">
        <v>62</v>
      </c>
      <c r="D112" s="69" t="s">
        <v>12</v>
      </c>
      <c r="E112" s="33">
        <v>0</v>
      </c>
      <c r="F112" s="42"/>
      <c r="G112" s="34" t="s">
        <v>13</v>
      </c>
      <c r="H112" s="44">
        <f t="shared" si="18"/>
        <v>0</v>
      </c>
      <c r="I112" s="103">
        <v>109</v>
      </c>
      <c r="J112" s="98">
        <f t="shared" si="19"/>
        <v>0</v>
      </c>
    </row>
    <row r="113" spans="1:10" s="18" customFormat="1" ht="12.75" customHeight="1" x14ac:dyDescent="0.3">
      <c r="A113" s="115"/>
      <c r="B113" s="151"/>
      <c r="C113" s="35"/>
      <c r="D113" s="88" t="s">
        <v>31</v>
      </c>
      <c r="E113" s="33">
        <f>SUM(E107:E112)</f>
        <v>63</v>
      </c>
      <c r="F113" s="42"/>
      <c r="G113" s="34"/>
      <c r="H113" s="45">
        <f>SUM(H107:H112)</f>
        <v>63</v>
      </c>
      <c r="I113" s="104"/>
      <c r="J113" s="105">
        <f>SUM(J107:J112)</f>
        <v>6652</v>
      </c>
    </row>
    <row r="114" spans="1:10" s="18" customFormat="1" ht="15.75" customHeight="1" x14ac:dyDescent="0.3">
      <c r="A114" s="115"/>
      <c r="B114" s="151"/>
      <c r="C114" s="32" t="s">
        <v>19</v>
      </c>
      <c r="D114" s="69" t="s">
        <v>14</v>
      </c>
      <c r="E114" s="33">
        <v>49</v>
      </c>
      <c r="F114" s="42"/>
      <c r="G114" s="34" t="s">
        <v>13</v>
      </c>
      <c r="H114" s="44">
        <f t="shared" ref="H114:H119" si="20">E114</f>
        <v>49</v>
      </c>
      <c r="I114" s="103">
        <v>99</v>
      </c>
      <c r="J114" s="98">
        <f t="shared" ref="J114:J119" si="21">H114*I114</f>
        <v>4851</v>
      </c>
    </row>
    <row r="115" spans="1:10" s="18" customFormat="1" ht="15.75" customHeight="1" x14ac:dyDescent="0.3">
      <c r="A115" s="115"/>
      <c r="B115" s="151"/>
      <c r="C115" s="32" t="s">
        <v>53</v>
      </c>
      <c r="D115" s="69" t="s">
        <v>14</v>
      </c>
      <c r="E115" s="33">
        <v>0</v>
      </c>
      <c r="F115" s="42"/>
      <c r="G115" s="34" t="s">
        <v>13</v>
      </c>
      <c r="H115" s="44">
        <f t="shared" si="20"/>
        <v>0</v>
      </c>
      <c r="I115" s="103">
        <v>99</v>
      </c>
      <c r="J115" s="98">
        <f t="shared" si="21"/>
        <v>0</v>
      </c>
    </row>
    <row r="116" spans="1:10" s="18" customFormat="1" ht="15.75" customHeight="1" x14ac:dyDescent="0.3">
      <c r="A116" s="115"/>
      <c r="B116" s="151"/>
      <c r="C116" s="32" t="s">
        <v>30</v>
      </c>
      <c r="D116" s="69" t="s">
        <v>14</v>
      </c>
      <c r="E116" s="33">
        <v>0</v>
      </c>
      <c r="F116" s="42"/>
      <c r="G116" s="34" t="s">
        <v>13</v>
      </c>
      <c r="H116" s="44">
        <f t="shared" si="20"/>
        <v>0</v>
      </c>
      <c r="I116" s="103">
        <v>99</v>
      </c>
      <c r="J116" s="98">
        <f t="shared" si="21"/>
        <v>0</v>
      </c>
    </row>
    <row r="117" spans="1:10" s="18" customFormat="1" ht="15.75" customHeight="1" x14ac:dyDescent="0.3">
      <c r="A117" s="115"/>
      <c r="B117" s="151"/>
      <c r="C117" s="32" t="s">
        <v>52</v>
      </c>
      <c r="D117" s="69" t="s">
        <v>14</v>
      </c>
      <c r="E117" s="33">
        <v>1</v>
      </c>
      <c r="F117" s="42"/>
      <c r="G117" s="34" t="s">
        <v>13</v>
      </c>
      <c r="H117" s="44">
        <f t="shared" si="20"/>
        <v>1</v>
      </c>
      <c r="I117" s="103">
        <v>124</v>
      </c>
      <c r="J117" s="98">
        <f t="shared" si="21"/>
        <v>124</v>
      </c>
    </row>
    <row r="118" spans="1:10" s="18" customFormat="1" ht="15.75" customHeight="1" x14ac:dyDescent="0.3">
      <c r="A118" s="115"/>
      <c r="B118" s="151"/>
      <c r="C118" s="32" t="s">
        <v>32</v>
      </c>
      <c r="D118" s="69" t="s">
        <v>14</v>
      </c>
      <c r="E118" s="33">
        <v>0</v>
      </c>
      <c r="F118" s="42"/>
      <c r="G118" s="34" t="s">
        <v>13</v>
      </c>
      <c r="H118" s="44">
        <f t="shared" si="20"/>
        <v>0</v>
      </c>
      <c r="I118" s="103">
        <v>99</v>
      </c>
      <c r="J118" s="98">
        <f t="shared" si="21"/>
        <v>0</v>
      </c>
    </row>
    <row r="119" spans="1:10" s="18" customFormat="1" ht="15.75" customHeight="1" x14ac:dyDescent="0.3">
      <c r="A119" s="115"/>
      <c r="B119" s="151"/>
      <c r="C119" s="32" t="s">
        <v>62</v>
      </c>
      <c r="D119" s="69" t="s">
        <v>14</v>
      </c>
      <c r="E119" s="33">
        <v>0</v>
      </c>
      <c r="F119" s="42"/>
      <c r="G119" s="34" t="s">
        <v>13</v>
      </c>
      <c r="H119" s="44">
        <f t="shared" si="20"/>
        <v>0</v>
      </c>
      <c r="I119" s="103">
        <v>99</v>
      </c>
      <c r="J119" s="98">
        <f t="shared" si="21"/>
        <v>0</v>
      </c>
    </row>
    <row r="120" spans="1:10" s="18" customFormat="1" ht="12.75" customHeight="1" x14ac:dyDescent="0.3">
      <c r="A120" s="115"/>
      <c r="B120" s="151"/>
      <c r="C120" s="35"/>
      <c r="D120" s="88" t="s">
        <v>31</v>
      </c>
      <c r="E120" s="33">
        <f>SUM(E114:E119)</f>
        <v>50</v>
      </c>
      <c r="F120" s="42"/>
      <c r="G120" s="34"/>
      <c r="H120" s="45">
        <f>SUM(H114:H119)</f>
        <v>50</v>
      </c>
      <c r="I120" s="104"/>
      <c r="J120" s="105">
        <f>SUM(J114:J119)</f>
        <v>4975</v>
      </c>
    </row>
    <row r="121" spans="1:10" s="18" customFormat="1" ht="15.75" customHeight="1" x14ac:dyDescent="0.3">
      <c r="A121" s="115"/>
      <c r="B121" s="151"/>
      <c r="C121" s="32" t="s">
        <v>19</v>
      </c>
      <c r="D121" s="70" t="s">
        <v>46</v>
      </c>
      <c r="E121" s="33">
        <v>50</v>
      </c>
      <c r="F121" s="43">
        <v>0.6</v>
      </c>
      <c r="G121" s="34" t="s">
        <v>15</v>
      </c>
      <c r="H121" s="44">
        <f t="shared" ref="H121:H126" si="22">ROUND(E121/F121,0)</f>
        <v>83</v>
      </c>
      <c r="I121" s="103">
        <v>58</v>
      </c>
      <c r="J121" s="98">
        <f t="shared" ref="J121:J126" si="23">H121*I121</f>
        <v>4814</v>
      </c>
    </row>
    <row r="122" spans="1:10" s="18" customFormat="1" ht="15.75" customHeight="1" x14ac:dyDescent="0.3">
      <c r="A122" s="115"/>
      <c r="B122" s="151"/>
      <c r="C122" s="32" t="s">
        <v>53</v>
      </c>
      <c r="D122" s="70" t="s">
        <v>46</v>
      </c>
      <c r="E122" s="33">
        <v>0</v>
      </c>
      <c r="F122" s="43">
        <v>0.6</v>
      </c>
      <c r="G122" s="34" t="s">
        <v>15</v>
      </c>
      <c r="H122" s="44">
        <f t="shared" si="22"/>
        <v>0</v>
      </c>
      <c r="I122" s="103">
        <v>48</v>
      </c>
      <c r="J122" s="98">
        <f t="shared" si="23"/>
        <v>0</v>
      </c>
    </row>
    <row r="123" spans="1:10" s="18" customFormat="1" ht="15.75" customHeight="1" x14ac:dyDescent="0.3">
      <c r="A123" s="115"/>
      <c r="B123" s="151"/>
      <c r="C123" s="32" t="s">
        <v>30</v>
      </c>
      <c r="D123" s="70" t="s">
        <v>46</v>
      </c>
      <c r="E123" s="33">
        <v>0</v>
      </c>
      <c r="F123" s="43">
        <v>0.6</v>
      </c>
      <c r="G123" s="34" t="s">
        <v>15</v>
      </c>
      <c r="H123" s="44">
        <f t="shared" si="22"/>
        <v>0</v>
      </c>
      <c r="I123" s="103">
        <v>58</v>
      </c>
      <c r="J123" s="98">
        <f t="shared" si="23"/>
        <v>0</v>
      </c>
    </row>
    <row r="124" spans="1:10" s="18" customFormat="1" ht="15.75" customHeight="1" x14ac:dyDescent="0.3">
      <c r="A124" s="115"/>
      <c r="B124" s="151"/>
      <c r="C124" s="32" t="s">
        <v>52</v>
      </c>
      <c r="D124" s="70" t="s">
        <v>46</v>
      </c>
      <c r="E124" s="33">
        <v>2</v>
      </c>
      <c r="F124" s="43">
        <v>0.6</v>
      </c>
      <c r="G124" s="34" t="s">
        <v>15</v>
      </c>
      <c r="H124" s="44">
        <f t="shared" si="22"/>
        <v>3</v>
      </c>
      <c r="I124" s="103">
        <v>58</v>
      </c>
      <c r="J124" s="98">
        <f t="shared" si="23"/>
        <v>174</v>
      </c>
    </row>
    <row r="125" spans="1:10" s="18" customFormat="1" ht="15.75" customHeight="1" x14ac:dyDescent="0.3">
      <c r="A125" s="115"/>
      <c r="B125" s="151"/>
      <c r="C125" s="32" t="s">
        <v>32</v>
      </c>
      <c r="D125" s="70" t="s">
        <v>46</v>
      </c>
      <c r="E125" s="33">
        <v>0</v>
      </c>
      <c r="F125" s="43">
        <v>0.6</v>
      </c>
      <c r="G125" s="34" t="s">
        <v>15</v>
      </c>
      <c r="H125" s="44">
        <f t="shared" si="22"/>
        <v>0</v>
      </c>
      <c r="I125" s="103">
        <v>58</v>
      </c>
      <c r="J125" s="98">
        <f t="shared" si="23"/>
        <v>0</v>
      </c>
    </row>
    <row r="126" spans="1:10" s="18" customFormat="1" ht="15.75" customHeight="1" x14ac:dyDescent="0.3">
      <c r="A126" s="115"/>
      <c r="B126" s="151"/>
      <c r="C126" s="32" t="s">
        <v>62</v>
      </c>
      <c r="D126" s="70" t="s">
        <v>46</v>
      </c>
      <c r="E126" s="33">
        <v>0</v>
      </c>
      <c r="F126" s="43">
        <v>0.6</v>
      </c>
      <c r="G126" s="34" t="s">
        <v>15</v>
      </c>
      <c r="H126" s="44">
        <f t="shared" si="22"/>
        <v>0</v>
      </c>
      <c r="I126" s="103">
        <v>58</v>
      </c>
      <c r="J126" s="98">
        <f t="shared" si="23"/>
        <v>0</v>
      </c>
    </row>
    <row r="127" spans="1:10" s="18" customFormat="1" ht="12.75" customHeight="1" x14ac:dyDescent="0.3">
      <c r="A127" s="115"/>
      <c r="B127" s="151"/>
      <c r="C127" s="35"/>
      <c r="D127" s="88" t="s">
        <v>31</v>
      </c>
      <c r="E127" s="33">
        <f>SUM(E121:E126)</f>
        <v>52</v>
      </c>
      <c r="F127" s="43"/>
      <c r="G127" s="34"/>
      <c r="H127" s="45">
        <f>SUM(H121:H126)</f>
        <v>86</v>
      </c>
      <c r="I127" s="104"/>
      <c r="J127" s="105">
        <f>SUM(J121:J126)</f>
        <v>4988</v>
      </c>
    </row>
    <row r="128" spans="1:10" s="18" customFormat="1" ht="15.75" customHeight="1" x14ac:dyDescent="0.3">
      <c r="A128" s="115"/>
      <c r="B128" s="151"/>
      <c r="C128" s="32" t="s">
        <v>19</v>
      </c>
      <c r="D128" s="70" t="s">
        <v>16</v>
      </c>
      <c r="E128" s="33">
        <v>5</v>
      </c>
      <c r="F128" s="43">
        <v>0.6</v>
      </c>
      <c r="G128" s="34" t="s">
        <v>15</v>
      </c>
      <c r="H128" s="44">
        <f t="shared" ref="H128:H133" si="24">ROUND(E128/F128,0)</f>
        <v>8</v>
      </c>
      <c r="I128" s="103">
        <v>55</v>
      </c>
      <c r="J128" s="98">
        <f t="shared" ref="J128:J133" si="25">H128*I128</f>
        <v>440</v>
      </c>
    </row>
    <row r="129" spans="1:10" s="18" customFormat="1" ht="15.75" customHeight="1" x14ac:dyDescent="0.3">
      <c r="A129" s="115"/>
      <c r="B129" s="151"/>
      <c r="C129" s="32" t="s">
        <v>53</v>
      </c>
      <c r="D129" s="70" t="s">
        <v>16</v>
      </c>
      <c r="E129" s="33">
        <v>0</v>
      </c>
      <c r="F129" s="43">
        <v>0.6</v>
      </c>
      <c r="G129" s="34" t="s">
        <v>15</v>
      </c>
      <c r="H129" s="44">
        <f t="shared" si="24"/>
        <v>0</v>
      </c>
      <c r="I129" s="103">
        <v>40</v>
      </c>
      <c r="J129" s="98">
        <f t="shared" si="25"/>
        <v>0</v>
      </c>
    </row>
    <row r="130" spans="1:10" s="18" customFormat="1" ht="15.75" customHeight="1" x14ac:dyDescent="0.3">
      <c r="A130" s="115"/>
      <c r="B130" s="151"/>
      <c r="C130" s="32" t="s">
        <v>30</v>
      </c>
      <c r="D130" s="70" t="s">
        <v>16</v>
      </c>
      <c r="E130" s="33">
        <v>0</v>
      </c>
      <c r="F130" s="43">
        <v>0.6</v>
      </c>
      <c r="G130" s="34" t="s">
        <v>15</v>
      </c>
      <c r="H130" s="44">
        <f t="shared" si="24"/>
        <v>0</v>
      </c>
      <c r="I130" s="103">
        <v>55</v>
      </c>
      <c r="J130" s="98">
        <f t="shared" si="25"/>
        <v>0</v>
      </c>
    </row>
    <row r="131" spans="1:10" s="18" customFormat="1" ht="15.75" customHeight="1" x14ac:dyDescent="0.3">
      <c r="A131" s="115"/>
      <c r="B131" s="151"/>
      <c r="C131" s="32" t="s">
        <v>52</v>
      </c>
      <c r="D131" s="70" t="s">
        <v>16</v>
      </c>
      <c r="E131" s="33">
        <v>0</v>
      </c>
      <c r="F131" s="43">
        <v>0.6</v>
      </c>
      <c r="G131" s="34" t="s">
        <v>15</v>
      </c>
      <c r="H131" s="44">
        <f t="shared" si="24"/>
        <v>0</v>
      </c>
      <c r="I131" s="103">
        <v>55</v>
      </c>
      <c r="J131" s="98">
        <f t="shared" si="25"/>
        <v>0</v>
      </c>
    </row>
    <row r="132" spans="1:10" s="18" customFormat="1" ht="15.75" customHeight="1" x14ac:dyDescent="0.3">
      <c r="A132" s="115"/>
      <c r="B132" s="151"/>
      <c r="C132" s="32" t="s">
        <v>32</v>
      </c>
      <c r="D132" s="70" t="s">
        <v>16</v>
      </c>
      <c r="E132" s="33">
        <v>0</v>
      </c>
      <c r="F132" s="43">
        <v>0.6</v>
      </c>
      <c r="G132" s="34" t="s">
        <v>15</v>
      </c>
      <c r="H132" s="44">
        <f t="shared" si="24"/>
        <v>0</v>
      </c>
      <c r="I132" s="103">
        <v>55</v>
      </c>
      <c r="J132" s="98">
        <f t="shared" si="25"/>
        <v>0</v>
      </c>
    </row>
    <row r="133" spans="1:10" s="18" customFormat="1" ht="15.75" customHeight="1" x14ac:dyDescent="0.3">
      <c r="A133" s="115"/>
      <c r="B133" s="151"/>
      <c r="C133" s="32" t="s">
        <v>62</v>
      </c>
      <c r="D133" s="70" t="s">
        <v>16</v>
      </c>
      <c r="E133" s="33">
        <v>0</v>
      </c>
      <c r="F133" s="43">
        <v>0.6</v>
      </c>
      <c r="G133" s="34" t="s">
        <v>15</v>
      </c>
      <c r="H133" s="44">
        <f t="shared" si="24"/>
        <v>0</v>
      </c>
      <c r="I133" s="103">
        <v>55</v>
      </c>
      <c r="J133" s="98">
        <f t="shared" si="25"/>
        <v>0</v>
      </c>
    </row>
    <row r="134" spans="1:10" s="18" customFormat="1" ht="12.75" customHeight="1" x14ac:dyDescent="0.3">
      <c r="A134" s="115"/>
      <c r="B134" s="151"/>
      <c r="C134" s="35"/>
      <c r="D134" s="88" t="s">
        <v>31</v>
      </c>
      <c r="E134" s="33">
        <f>SUM(E128:E133)</f>
        <v>5</v>
      </c>
      <c r="F134" s="43"/>
      <c r="G134" s="34"/>
      <c r="H134" s="45">
        <f>SUM(H128:H133)</f>
        <v>8</v>
      </c>
      <c r="I134" s="104"/>
      <c r="J134" s="105">
        <f>SUM(J128:J133)</f>
        <v>440</v>
      </c>
    </row>
    <row r="135" spans="1:10" s="18" customFormat="1" ht="15.75" customHeight="1" x14ac:dyDescent="0.3">
      <c r="A135" s="115"/>
      <c r="B135" s="151"/>
      <c r="C135" s="32" t="s">
        <v>19</v>
      </c>
      <c r="D135" s="70" t="s">
        <v>17</v>
      </c>
      <c r="E135" s="33">
        <v>0</v>
      </c>
      <c r="F135" s="43">
        <v>0.6</v>
      </c>
      <c r="G135" s="34" t="s">
        <v>15</v>
      </c>
      <c r="H135" s="44">
        <f t="shared" ref="H135:H140" si="26">ROUND(E135/F135,0)</f>
        <v>0</v>
      </c>
      <c r="I135" s="103">
        <v>50</v>
      </c>
      <c r="J135" s="98">
        <f t="shared" ref="J135:J140" si="27">H135*I135</f>
        <v>0</v>
      </c>
    </row>
    <row r="136" spans="1:10" s="18" customFormat="1" ht="15.75" customHeight="1" x14ac:dyDescent="0.3">
      <c r="A136" s="115"/>
      <c r="B136" s="151"/>
      <c r="C136" s="32" t="s">
        <v>53</v>
      </c>
      <c r="D136" s="70" t="s">
        <v>17</v>
      </c>
      <c r="E136" s="33">
        <v>0</v>
      </c>
      <c r="F136" s="43">
        <v>0.6</v>
      </c>
      <c r="G136" s="34" t="s">
        <v>15</v>
      </c>
      <c r="H136" s="44">
        <f t="shared" si="26"/>
        <v>0</v>
      </c>
      <c r="I136" s="103">
        <v>35</v>
      </c>
      <c r="J136" s="98">
        <f t="shared" si="27"/>
        <v>0</v>
      </c>
    </row>
    <row r="137" spans="1:10" s="18" customFormat="1" ht="15.75" customHeight="1" x14ac:dyDescent="0.3">
      <c r="A137" s="115"/>
      <c r="B137" s="151"/>
      <c r="C137" s="32" t="s">
        <v>30</v>
      </c>
      <c r="D137" s="70" t="s">
        <v>17</v>
      </c>
      <c r="E137" s="33">
        <v>0</v>
      </c>
      <c r="F137" s="43">
        <v>0.6</v>
      </c>
      <c r="G137" s="34" t="s">
        <v>15</v>
      </c>
      <c r="H137" s="44">
        <f t="shared" si="26"/>
        <v>0</v>
      </c>
      <c r="I137" s="103">
        <v>50</v>
      </c>
      <c r="J137" s="98">
        <f t="shared" si="27"/>
        <v>0</v>
      </c>
    </row>
    <row r="138" spans="1:10" s="18" customFormat="1" ht="15.75" customHeight="1" x14ac:dyDescent="0.3">
      <c r="A138" s="115"/>
      <c r="B138" s="151"/>
      <c r="C138" s="32" t="s">
        <v>52</v>
      </c>
      <c r="D138" s="70" t="s">
        <v>17</v>
      </c>
      <c r="E138" s="33">
        <v>0</v>
      </c>
      <c r="F138" s="43">
        <v>0.6</v>
      </c>
      <c r="G138" s="34" t="s">
        <v>15</v>
      </c>
      <c r="H138" s="44">
        <f t="shared" si="26"/>
        <v>0</v>
      </c>
      <c r="I138" s="103">
        <v>50</v>
      </c>
      <c r="J138" s="98">
        <f t="shared" si="27"/>
        <v>0</v>
      </c>
    </row>
    <row r="139" spans="1:10" s="18" customFormat="1" ht="15.75" customHeight="1" x14ac:dyDescent="0.3">
      <c r="A139" s="115"/>
      <c r="B139" s="151"/>
      <c r="C139" s="32" t="s">
        <v>32</v>
      </c>
      <c r="D139" s="70" t="s">
        <v>17</v>
      </c>
      <c r="E139" s="33">
        <v>0</v>
      </c>
      <c r="F139" s="43">
        <v>0.6</v>
      </c>
      <c r="G139" s="34" t="s">
        <v>15</v>
      </c>
      <c r="H139" s="44">
        <f t="shared" si="26"/>
        <v>0</v>
      </c>
      <c r="I139" s="103">
        <v>50</v>
      </c>
      <c r="J139" s="98">
        <f t="shared" si="27"/>
        <v>0</v>
      </c>
    </row>
    <row r="140" spans="1:10" s="18" customFormat="1" ht="15.75" customHeight="1" x14ac:dyDescent="0.3">
      <c r="A140" s="115"/>
      <c r="B140" s="151"/>
      <c r="C140" s="32" t="s">
        <v>62</v>
      </c>
      <c r="D140" s="70" t="s">
        <v>17</v>
      </c>
      <c r="E140" s="33">
        <v>0</v>
      </c>
      <c r="F140" s="43">
        <v>0.6</v>
      </c>
      <c r="G140" s="34" t="s">
        <v>15</v>
      </c>
      <c r="H140" s="44">
        <f t="shared" si="26"/>
        <v>0</v>
      </c>
      <c r="I140" s="103">
        <v>50</v>
      </c>
      <c r="J140" s="98">
        <f t="shared" si="27"/>
        <v>0</v>
      </c>
    </row>
    <row r="141" spans="1:10" s="18" customFormat="1" ht="12.75" customHeight="1" x14ac:dyDescent="0.3">
      <c r="A141" s="115"/>
      <c r="B141" s="151"/>
      <c r="C141" s="35"/>
      <c r="D141" s="88" t="s">
        <v>31</v>
      </c>
      <c r="E141" s="33">
        <f>SUM(E135:E140)</f>
        <v>0</v>
      </c>
      <c r="F141" s="43"/>
      <c r="G141" s="34"/>
      <c r="H141" s="45">
        <f>SUM(H135:H140)</f>
        <v>0</v>
      </c>
      <c r="I141" s="104"/>
      <c r="J141" s="105">
        <f>SUM(J135:J140)</f>
        <v>0</v>
      </c>
    </row>
    <row r="142" spans="1:10" s="18" customFormat="1" ht="15.75" customHeight="1" x14ac:dyDescent="0.3">
      <c r="A142" s="115"/>
      <c r="B142" s="151"/>
      <c r="C142" s="32" t="s">
        <v>19</v>
      </c>
      <c r="D142" s="69" t="s">
        <v>47</v>
      </c>
      <c r="E142" s="33">
        <v>11</v>
      </c>
      <c r="F142" s="42"/>
      <c r="G142" s="34" t="s">
        <v>13</v>
      </c>
      <c r="H142" s="44">
        <f t="shared" ref="H142:H147" si="28">E142</f>
        <v>11</v>
      </c>
      <c r="I142" s="103">
        <v>94</v>
      </c>
      <c r="J142" s="98">
        <f t="shared" ref="J142:J147" si="29">H142*I142</f>
        <v>1034</v>
      </c>
    </row>
    <row r="143" spans="1:10" s="18" customFormat="1" ht="15.75" customHeight="1" x14ac:dyDescent="0.3">
      <c r="A143" s="115"/>
      <c r="B143" s="151"/>
      <c r="C143" s="32" t="s">
        <v>53</v>
      </c>
      <c r="D143" s="69" t="s">
        <v>47</v>
      </c>
      <c r="E143" s="33">
        <v>1</v>
      </c>
      <c r="F143" s="42"/>
      <c r="G143" s="34" t="s">
        <v>13</v>
      </c>
      <c r="H143" s="44">
        <f t="shared" si="28"/>
        <v>1</v>
      </c>
      <c r="I143" s="103">
        <v>89</v>
      </c>
      <c r="J143" s="98">
        <f t="shared" si="29"/>
        <v>89</v>
      </c>
    </row>
    <row r="144" spans="1:10" s="18" customFormat="1" ht="15.75" customHeight="1" x14ac:dyDescent="0.3">
      <c r="A144" s="115"/>
      <c r="B144" s="151"/>
      <c r="C144" s="32" t="s">
        <v>30</v>
      </c>
      <c r="D144" s="69" t="s">
        <v>47</v>
      </c>
      <c r="E144" s="33">
        <v>1</v>
      </c>
      <c r="F144" s="42"/>
      <c r="G144" s="34" t="s">
        <v>13</v>
      </c>
      <c r="H144" s="44">
        <f t="shared" si="28"/>
        <v>1</v>
      </c>
      <c r="I144" s="103">
        <v>94</v>
      </c>
      <c r="J144" s="98">
        <f t="shared" si="29"/>
        <v>94</v>
      </c>
    </row>
    <row r="145" spans="1:10" s="18" customFormat="1" ht="15.75" customHeight="1" x14ac:dyDescent="0.3">
      <c r="A145" s="115"/>
      <c r="B145" s="151"/>
      <c r="C145" s="32" t="s">
        <v>52</v>
      </c>
      <c r="D145" s="69" t="s">
        <v>47</v>
      </c>
      <c r="E145" s="33">
        <v>1</v>
      </c>
      <c r="F145" s="42"/>
      <c r="G145" s="34" t="s">
        <v>13</v>
      </c>
      <c r="H145" s="44">
        <f t="shared" si="28"/>
        <v>1</v>
      </c>
      <c r="I145" s="103">
        <v>99</v>
      </c>
      <c r="J145" s="98">
        <f t="shared" si="29"/>
        <v>99</v>
      </c>
    </row>
    <row r="146" spans="1:10" s="18" customFormat="1" ht="15.75" customHeight="1" x14ac:dyDescent="0.3">
      <c r="A146" s="115"/>
      <c r="B146" s="151"/>
      <c r="C146" s="32" t="s">
        <v>32</v>
      </c>
      <c r="D146" s="69" t="s">
        <v>47</v>
      </c>
      <c r="E146" s="33">
        <v>0</v>
      </c>
      <c r="F146" s="42"/>
      <c r="G146" s="34" t="s">
        <v>13</v>
      </c>
      <c r="H146" s="44">
        <f t="shared" si="28"/>
        <v>0</v>
      </c>
      <c r="I146" s="103">
        <v>94</v>
      </c>
      <c r="J146" s="98">
        <f t="shared" si="29"/>
        <v>0</v>
      </c>
    </row>
    <row r="147" spans="1:10" s="18" customFormat="1" ht="15.75" customHeight="1" x14ac:dyDescent="0.3">
      <c r="A147" s="115"/>
      <c r="B147" s="151"/>
      <c r="C147" s="32" t="s">
        <v>62</v>
      </c>
      <c r="D147" s="69" t="s">
        <v>47</v>
      </c>
      <c r="E147" s="33">
        <v>0</v>
      </c>
      <c r="F147" s="42"/>
      <c r="G147" s="34" t="s">
        <v>13</v>
      </c>
      <c r="H147" s="44">
        <f t="shared" si="28"/>
        <v>0</v>
      </c>
      <c r="I147" s="103">
        <v>94</v>
      </c>
      <c r="J147" s="98">
        <f t="shared" si="29"/>
        <v>0</v>
      </c>
    </row>
    <row r="148" spans="1:10" s="18" customFormat="1" ht="12.75" customHeight="1" x14ac:dyDescent="0.3">
      <c r="A148" s="115"/>
      <c r="B148" s="151"/>
      <c r="C148" s="35"/>
      <c r="D148" s="88" t="s">
        <v>31</v>
      </c>
      <c r="E148" s="33">
        <f>SUM(E142:E147)</f>
        <v>14</v>
      </c>
      <c r="F148" s="42"/>
      <c r="G148" s="34"/>
      <c r="H148" s="45">
        <f>SUM(H142:H147)</f>
        <v>14</v>
      </c>
      <c r="I148" s="104"/>
      <c r="J148" s="105">
        <f>SUM(J142:J147)</f>
        <v>1316</v>
      </c>
    </row>
    <row r="149" spans="1:10" s="18" customFormat="1" ht="15.75" customHeight="1" x14ac:dyDescent="0.3">
      <c r="A149" s="115"/>
      <c r="B149" s="151"/>
      <c r="C149" s="32" t="s">
        <v>19</v>
      </c>
      <c r="D149" s="70" t="s">
        <v>35</v>
      </c>
      <c r="E149" s="33">
        <v>60</v>
      </c>
      <c r="F149" s="43">
        <v>0.6</v>
      </c>
      <c r="G149" s="34" t="s">
        <v>15</v>
      </c>
      <c r="H149" s="44">
        <f t="shared" ref="H149:H154" si="30">ROUND(E149/F149,0)</f>
        <v>100</v>
      </c>
      <c r="I149" s="103">
        <v>50</v>
      </c>
      <c r="J149" s="98">
        <f t="shared" ref="J149:J154" si="31">H149*I149</f>
        <v>5000</v>
      </c>
    </row>
    <row r="150" spans="1:10" s="18" customFormat="1" ht="15.75" customHeight="1" x14ac:dyDescent="0.3">
      <c r="A150" s="115"/>
      <c r="B150" s="151"/>
      <c r="C150" s="32" t="s">
        <v>53</v>
      </c>
      <c r="D150" s="70" t="s">
        <v>35</v>
      </c>
      <c r="E150" s="33">
        <v>1</v>
      </c>
      <c r="F150" s="43">
        <v>0.6</v>
      </c>
      <c r="G150" s="34" t="s">
        <v>15</v>
      </c>
      <c r="H150" s="44">
        <f t="shared" si="30"/>
        <v>2</v>
      </c>
      <c r="I150" s="103">
        <v>35</v>
      </c>
      <c r="J150" s="98">
        <f t="shared" si="31"/>
        <v>70</v>
      </c>
    </row>
    <row r="151" spans="1:10" s="18" customFormat="1" ht="15.75" customHeight="1" x14ac:dyDescent="0.3">
      <c r="A151" s="115"/>
      <c r="B151" s="151"/>
      <c r="C151" s="32" t="s">
        <v>30</v>
      </c>
      <c r="D151" s="70" t="s">
        <v>35</v>
      </c>
      <c r="E151" s="33">
        <v>11</v>
      </c>
      <c r="F151" s="43">
        <v>0.6</v>
      </c>
      <c r="G151" s="34" t="s">
        <v>15</v>
      </c>
      <c r="H151" s="44">
        <f t="shared" si="30"/>
        <v>18</v>
      </c>
      <c r="I151" s="103">
        <v>50</v>
      </c>
      <c r="J151" s="98">
        <f t="shared" si="31"/>
        <v>900</v>
      </c>
    </row>
    <row r="152" spans="1:10" s="18" customFormat="1" ht="15.75" customHeight="1" x14ac:dyDescent="0.3">
      <c r="A152" s="115"/>
      <c r="B152" s="151"/>
      <c r="C152" s="32" t="s">
        <v>52</v>
      </c>
      <c r="D152" s="70" t="s">
        <v>35</v>
      </c>
      <c r="E152" s="33">
        <v>1</v>
      </c>
      <c r="F152" s="43">
        <v>0.6</v>
      </c>
      <c r="G152" s="34" t="s">
        <v>15</v>
      </c>
      <c r="H152" s="44">
        <f t="shared" si="30"/>
        <v>2</v>
      </c>
      <c r="I152" s="103">
        <v>50</v>
      </c>
      <c r="J152" s="98">
        <f t="shared" si="31"/>
        <v>100</v>
      </c>
    </row>
    <row r="153" spans="1:10" s="18" customFormat="1" ht="15.75" customHeight="1" x14ac:dyDescent="0.3">
      <c r="A153" s="115"/>
      <c r="B153" s="151"/>
      <c r="C153" s="32" t="s">
        <v>32</v>
      </c>
      <c r="D153" s="70" t="s">
        <v>35</v>
      </c>
      <c r="E153" s="33">
        <v>5</v>
      </c>
      <c r="F153" s="43">
        <v>0.6</v>
      </c>
      <c r="G153" s="34" t="s">
        <v>15</v>
      </c>
      <c r="H153" s="44">
        <f t="shared" si="30"/>
        <v>8</v>
      </c>
      <c r="I153" s="103">
        <v>50</v>
      </c>
      <c r="J153" s="98">
        <f t="shared" si="31"/>
        <v>400</v>
      </c>
    </row>
    <row r="154" spans="1:10" s="18" customFormat="1" ht="15.75" customHeight="1" x14ac:dyDescent="0.3">
      <c r="A154" s="115"/>
      <c r="B154" s="151"/>
      <c r="C154" s="32" t="s">
        <v>62</v>
      </c>
      <c r="D154" s="70" t="s">
        <v>35</v>
      </c>
      <c r="E154" s="33">
        <v>1</v>
      </c>
      <c r="F154" s="43">
        <v>0.6</v>
      </c>
      <c r="G154" s="34" t="s">
        <v>15</v>
      </c>
      <c r="H154" s="44">
        <f t="shared" si="30"/>
        <v>2</v>
      </c>
      <c r="I154" s="103">
        <v>50</v>
      </c>
      <c r="J154" s="98">
        <f t="shared" si="31"/>
        <v>100</v>
      </c>
    </row>
    <row r="155" spans="1:10" s="18" customFormat="1" ht="12.75" customHeight="1" x14ac:dyDescent="0.3">
      <c r="A155" s="115"/>
      <c r="B155" s="151"/>
      <c r="C155" s="35"/>
      <c r="D155" s="88" t="s">
        <v>31</v>
      </c>
      <c r="E155" s="33">
        <f>SUM(E149:E154)</f>
        <v>79</v>
      </c>
      <c r="F155" s="43"/>
      <c r="G155" s="34"/>
      <c r="H155" s="45">
        <f>SUM(H149:H154)</f>
        <v>132</v>
      </c>
      <c r="I155" s="104"/>
      <c r="J155" s="105">
        <f>SUM(J149:J154)</f>
        <v>6570</v>
      </c>
    </row>
    <row r="156" spans="1:10" s="18" customFormat="1" ht="15.75" customHeight="1" x14ac:dyDescent="0.3">
      <c r="A156" s="115"/>
      <c r="B156" s="151"/>
      <c r="C156" s="32" t="s">
        <v>19</v>
      </c>
      <c r="D156" s="70" t="s">
        <v>18</v>
      </c>
      <c r="E156" s="33">
        <v>60</v>
      </c>
      <c r="F156" s="43">
        <v>0.55000000000000004</v>
      </c>
      <c r="G156" s="34" t="s">
        <v>15</v>
      </c>
      <c r="H156" s="44">
        <f t="shared" ref="H156:H161" si="32">ROUND(E156/F156,0)</f>
        <v>109</v>
      </c>
      <c r="I156" s="103">
        <v>50</v>
      </c>
      <c r="J156" s="98">
        <f t="shared" ref="J156:J161" si="33">H156*I156</f>
        <v>5450</v>
      </c>
    </row>
    <row r="157" spans="1:10" s="18" customFormat="1" ht="15.75" customHeight="1" x14ac:dyDescent="0.3">
      <c r="A157" s="115"/>
      <c r="B157" s="151"/>
      <c r="C157" s="32" t="s">
        <v>53</v>
      </c>
      <c r="D157" s="70" t="s">
        <v>18</v>
      </c>
      <c r="E157" s="33">
        <v>2</v>
      </c>
      <c r="F157" s="43">
        <v>0.55000000000000004</v>
      </c>
      <c r="G157" s="34" t="s">
        <v>15</v>
      </c>
      <c r="H157" s="44">
        <f t="shared" si="32"/>
        <v>4</v>
      </c>
      <c r="I157" s="103">
        <v>35</v>
      </c>
      <c r="J157" s="98">
        <f t="shared" si="33"/>
        <v>140</v>
      </c>
    </row>
    <row r="158" spans="1:10" s="18" customFormat="1" ht="15.75" customHeight="1" x14ac:dyDescent="0.3">
      <c r="A158" s="115"/>
      <c r="B158" s="151"/>
      <c r="C158" s="32" t="s">
        <v>30</v>
      </c>
      <c r="D158" s="70" t="s">
        <v>18</v>
      </c>
      <c r="E158" s="33">
        <v>11</v>
      </c>
      <c r="F158" s="43">
        <v>0.55000000000000004</v>
      </c>
      <c r="G158" s="34" t="s">
        <v>15</v>
      </c>
      <c r="H158" s="44">
        <f t="shared" si="32"/>
        <v>20</v>
      </c>
      <c r="I158" s="103">
        <v>50</v>
      </c>
      <c r="J158" s="98">
        <f t="shared" si="33"/>
        <v>1000</v>
      </c>
    </row>
    <row r="159" spans="1:10" s="18" customFormat="1" ht="15.75" customHeight="1" x14ac:dyDescent="0.3">
      <c r="A159" s="115"/>
      <c r="B159" s="151"/>
      <c r="C159" s="32" t="s">
        <v>52</v>
      </c>
      <c r="D159" s="70" t="s">
        <v>18</v>
      </c>
      <c r="E159" s="33">
        <v>1</v>
      </c>
      <c r="F159" s="43">
        <v>0.55000000000000004</v>
      </c>
      <c r="G159" s="34" t="s">
        <v>15</v>
      </c>
      <c r="H159" s="44">
        <f t="shared" si="32"/>
        <v>2</v>
      </c>
      <c r="I159" s="103">
        <v>50</v>
      </c>
      <c r="J159" s="98">
        <f t="shared" si="33"/>
        <v>100</v>
      </c>
    </row>
    <row r="160" spans="1:10" s="18" customFormat="1" ht="15.75" customHeight="1" x14ac:dyDescent="0.3">
      <c r="A160" s="115"/>
      <c r="B160" s="151"/>
      <c r="C160" s="32" t="s">
        <v>32</v>
      </c>
      <c r="D160" s="70" t="s">
        <v>18</v>
      </c>
      <c r="E160" s="33">
        <v>5</v>
      </c>
      <c r="F160" s="43">
        <v>0.55000000000000004</v>
      </c>
      <c r="G160" s="34" t="s">
        <v>15</v>
      </c>
      <c r="H160" s="44">
        <f t="shared" si="32"/>
        <v>9</v>
      </c>
      <c r="I160" s="103">
        <v>50</v>
      </c>
      <c r="J160" s="98">
        <f t="shared" si="33"/>
        <v>450</v>
      </c>
    </row>
    <row r="161" spans="1:10" s="18" customFormat="1" ht="15.75" customHeight="1" x14ac:dyDescent="0.3">
      <c r="A161" s="115"/>
      <c r="B161" s="151"/>
      <c r="C161" s="32" t="s">
        <v>62</v>
      </c>
      <c r="D161" s="70" t="s">
        <v>18</v>
      </c>
      <c r="E161" s="33">
        <v>2</v>
      </c>
      <c r="F161" s="43">
        <v>0.55000000000000004</v>
      </c>
      <c r="G161" s="34" t="s">
        <v>15</v>
      </c>
      <c r="H161" s="44">
        <f t="shared" si="32"/>
        <v>4</v>
      </c>
      <c r="I161" s="103">
        <v>50</v>
      </c>
      <c r="J161" s="98">
        <f t="shared" si="33"/>
        <v>200</v>
      </c>
    </row>
    <row r="162" spans="1:10" s="18" customFormat="1" ht="12.75" customHeight="1" x14ac:dyDescent="0.3">
      <c r="A162" s="115"/>
      <c r="B162" s="151"/>
      <c r="C162" s="35"/>
      <c r="D162" s="88" t="s">
        <v>31</v>
      </c>
      <c r="E162" s="33">
        <f>SUM(E156:E161)</f>
        <v>81</v>
      </c>
      <c r="F162" s="42"/>
      <c r="G162" s="34"/>
      <c r="H162" s="45">
        <f>SUM(H156:H161)</f>
        <v>148</v>
      </c>
      <c r="I162" s="104"/>
      <c r="J162" s="105">
        <f>SUM(J156:J161)</f>
        <v>7340</v>
      </c>
    </row>
    <row r="163" spans="1:10" s="18" customFormat="1" ht="13.5" customHeight="1" x14ac:dyDescent="0.35">
      <c r="A163" s="115"/>
      <c r="B163" s="151"/>
      <c r="C163" s="152" t="s">
        <v>61</v>
      </c>
      <c r="D163" s="157"/>
      <c r="E163" s="36">
        <f>SUM(E162,E134,E113,E155,,E141,E120,E148,E127)</f>
        <v>344</v>
      </c>
      <c r="F163" s="42"/>
      <c r="G163" s="159"/>
      <c r="H163" s="158"/>
      <c r="I163" s="104"/>
      <c r="J163" s="108">
        <f>SUM(J162,J134,J113,J155,,J141,J120,J148,J127)</f>
        <v>32281</v>
      </c>
    </row>
    <row r="164" spans="1:10" s="18" customFormat="1" ht="15.75" customHeight="1" x14ac:dyDescent="0.3">
      <c r="A164" s="115"/>
      <c r="B164" s="151" t="s">
        <v>50</v>
      </c>
      <c r="C164" s="49" t="s">
        <v>19</v>
      </c>
      <c r="D164" s="69" t="s">
        <v>12</v>
      </c>
      <c r="E164" s="50">
        <v>56</v>
      </c>
      <c r="F164" s="57"/>
      <c r="G164" s="34" t="s">
        <v>13</v>
      </c>
      <c r="H164" s="44">
        <f>E164</f>
        <v>56</v>
      </c>
      <c r="I164" s="97">
        <v>104</v>
      </c>
      <c r="J164" s="98">
        <f t="shared" ref="J164:J171" si="34">H164*I164</f>
        <v>5824</v>
      </c>
    </row>
    <row r="165" spans="1:10" s="18" customFormat="1" ht="15.75" customHeight="1" x14ac:dyDescent="0.3">
      <c r="A165" s="115"/>
      <c r="B165" s="150"/>
      <c r="C165" s="49" t="s">
        <v>19</v>
      </c>
      <c r="D165" s="69" t="s">
        <v>14</v>
      </c>
      <c r="E165" s="50">
        <v>33</v>
      </c>
      <c r="F165" s="57"/>
      <c r="G165" s="34" t="s">
        <v>13</v>
      </c>
      <c r="H165" s="44">
        <f>E165</f>
        <v>33</v>
      </c>
      <c r="I165" s="97">
        <v>99</v>
      </c>
      <c r="J165" s="98">
        <f t="shared" si="34"/>
        <v>3267</v>
      </c>
    </row>
    <row r="166" spans="1:10" s="18" customFormat="1" ht="15.75" customHeight="1" x14ac:dyDescent="0.3">
      <c r="A166" s="115"/>
      <c r="B166" s="150"/>
      <c r="C166" s="49" t="s">
        <v>19</v>
      </c>
      <c r="D166" s="70" t="s">
        <v>46</v>
      </c>
      <c r="E166" s="52">
        <v>33</v>
      </c>
      <c r="F166" s="43">
        <v>0.6</v>
      </c>
      <c r="G166" s="34" t="s">
        <v>15</v>
      </c>
      <c r="H166" s="44">
        <f>ROUND(E166/F166,0)</f>
        <v>55</v>
      </c>
      <c r="I166" s="97">
        <v>58</v>
      </c>
      <c r="J166" s="98">
        <f t="shared" si="34"/>
        <v>3190</v>
      </c>
    </row>
    <row r="167" spans="1:10" s="18" customFormat="1" ht="15.75" customHeight="1" x14ac:dyDescent="0.3">
      <c r="A167" s="115"/>
      <c r="B167" s="151"/>
      <c r="C167" s="49" t="s">
        <v>19</v>
      </c>
      <c r="D167" s="70" t="s">
        <v>16</v>
      </c>
      <c r="E167" s="52">
        <v>4</v>
      </c>
      <c r="F167" s="43">
        <v>0.6</v>
      </c>
      <c r="G167" s="34" t="s">
        <v>15</v>
      </c>
      <c r="H167" s="44">
        <f>ROUND(E167/F167,0)</f>
        <v>7</v>
      </c>
      <c r="I167" s="97">
        <v>55</v>
      </c>
      <c r="J167" s="98">
        <f t="shared" si="34"/>
        <v>385</v>
      </c>
    </row>
    <row r="168" spans="1:10" s="18" customFormat="1" ht="15.75" customHeight="1" x14ac:dyDescent="0.3">
      <c r="A168" s="115"/>
      <c r="B168" s="151"/>
      <c r="C168" s="49" t="s">
        <v>19</v>
      </c>
      <c r="D168" s="70" t="s">
        <v>17</v>
      </c>
      <c r="E168" s="52">
        <v>0</v>
      </c>
      <c r="F168" s="43">
        <v>0.6</v>
      </c>
      <c r="G168" s="34" t="s">
        <v>15</v>
      </c>
      <c r="H168" s="44">
        <f>ROUND(E168/F168,0)</f>
        <v>0</v>
      </c>
      <c r="I168" s="97">
        <v>50</v>
      </c>
      <c r="J168" s="98">
        <f t="shared" si="34"/>
        <v>0</v>
      </c>
    </row>
    <row r="169" spans="1:10" s="18" customFormat="1" ht="15.75" customHeight="1" x14ac:dyDescent="0.3">
      <c r="A169" s="115"/>
      <c r="B169" s="151"/>
      <c r="C169" s="49" t="s">
        <v>19</v>
      </c>
      <c r="D169" s="69" t="s">
        <v>47</v>
      </c>
      <c r="E169" s="50">
        <v>4</v>
      </c>
      <c r="F169" s="57"/>
      <c r="G169" s="34" t="s">
        <v>13</v>
      </c>
      <c r="H169" s="44">
        <f>E169</f>
        <v>4</v>
      </c>
      <c r="I169" s="97">
        <v>94</v>
      </c>
      <c r="J169" s="98">
        <f t="shared" si="34"/>
        <v>376</v>
      </c>
    </row>
    <row r="170" spans="1:10" s="18" customFormat="1" ht="15.75" customHeight="1" x14ac:dyDescent="0.3">
      <c r="A170" s="115"/>
      <c r="B170" s="151"/>
      <c r="C170" s="49" t="s">
        <v>19</v>
      </c>
      <c r="D170" s="70" t="s">
        <v>35</v>
      </c>
      <c r="E170" s="52">
        <v>25</v>
      </c>
      <c r="F170" s="43">
        <v>0.6</v>
      </c>
      <c r="G170" s="34" t="s">
        <v>15</v>
      </c>
      <c r="H170" s="44">
        <f>ROUND(E170/F170,0)</f>
        <v>42</v>
      </c>
      <c r="I170" s="97">
        <v>50</v>
      </c>
      <c r="J170" s="98">
        <f t="shared" si="34"/>
        <v>2100</v>
      </c>
    </row>
    <row r="171" spans="1:10" s="18" customFormat="1" ht="15.75" customHeight="1" x14ac:dyDescent="0.3">
      <c r="A171" s="115"/>
      <c r="B171" s="151"/>
      <c r="C171" s="49" t="s">
        <v>19</v>
      </c>
      <c r="D171" s="70" t="s">
        <v>18</v>
      </c>
      <c r="E171" s="52">
        <v>25</v>
      </c>
      <c r="F171" s="43">
        <v>0.55000000000000004</v>
      </c>
      <c r="G171" s="34" t="s">
        <v>15</v>
      </c>
      <c r="H171" s="44">
        <f>ROUND(E171/F171,0)</f>
        <v>45</v>
      </c>
      <c r="I171" s="97">
        <v>50</v>
      </c>
      <c r="J171" s="98">
        <f t="shared" si="34"/>
        <v>2250</v>
      </c>
    </row>
    <row r="172" spans="1:10" s="18" customFormat="1" ht="13.5" customHeight="1" thickBot="1" x14ac:dyDescent="0.35">
      <c r="A172" s="115"/>
      <c r="B172" s="154"/>
      <c r="C172" s="155" t="s">
        <v>51</v>
      </c>
      <c r="D172" s="156"/>
      <c r="E172" s="71">
        <f>SUM(E164:E171)</f>
        <v>180</v>
      </c>
      <c r="F172" s="94"/>
      <c r="G172" s="71"/>
      <c r="H172" s="95"/>
      <c r="I172" s="109"/>
      <c r="J172" s="110">
        <f>SUM(J164:J171)</f>
        <v>17392</v>
      </c>
    </row>
    <row r="173" spans="1:10" s="18" customFormat="1" ht="13.5" customHeight="1" thickBot="1" x14ac:dyDescent="0.4">
      <c r="A173" s="116"/>
      <c r="B173" s="144" t="s">
        <v>64</v>
      </c>
      <c r="C173" s="145"/>
      <c r="D173" s="146"/>
      <c r="E173" s="19">
        <f>E172+E163+E106+E41+E16</f>
        <v>1452</v>
      </c>
      <c r="F173" s="20"/>
      <c r="G173" s="80"/>
      <c r="H173" s="81"/>
      <c r="I173" s="82">
        <f>J173/E173</f>
        <v>90.691460055096414</v>
      </c>
      <c r="J173" s="111">
        <f>J172+J163+J106+J41+J16</f>
        <v>131684</v>
      </c>
    </row>
    <row r="174" spans="1:10" x14ac:dyDescent="0.35">
      <c r="A174" s="3"/>
      <c r="B174" s="3"/>
      <c r="C174" s="3"/>
      <c r="D174" s="3"/>
      <c r="E174" s="8"/>
      <c r="F174" s="8"/>
      <c r="G174" s="8"/>
      <c r="H174" s="9"/>
      <c r="I174" s="7"/>
      <c r="J174" s="2"/>
    </row>
    <row r="175" spans="1:10" x14ac:dyDescent="0.35">
      <c r="A175" s="7"/>
      <c r="B175" s="7"/>
      <c r="C175" s="7"/>
      <c r="D175" s="7"/>
      <c r="E175" s="7"/>
      <c r="F175" s="7"/>
      <c r="G175" s="7"/>
      <c r="H175" s="7"/>
      <c r="I175" s="7"/>
    </row>
    <row r="176" spans="1:10" x14ac:dyDescent="0.35">
      <c r="A176" s="7"/>
      <c r="B176" s="7"/>
      <c r="C176" s="7"/>
      <c r="D176" s="7"/>
      <c r="E176" s="7"/>
      <c r="F176" s="7"/>
      <c r="G176" s="7"/>
      <c r="H176" s="7"/>
      <c r="I176" s="7"/>
    </row>
    <row r="177" spans="1:10" x14ac:dyDescent="0.35">
      <c r="A177" s="165" t="s">
        <v>36</v>
      </c>
      <c r="B177" s="165"/>
      <c r="C177" s="165"/>
      <c r="D177" s="165"/>
      <c r="E177" s="7"/>
      <c r="G177" s="72" t="s">
        <v>37</v>
      </c>
      <c r="H177" s="72"/>
      <c r="J177" s="7"/>
    </row>
    <row r="178" spans="1:10" x14ac:dyDescent="0.35">
      <c r="A178" s="165" t="s">
        <v>38</v>
      </c>
      <c r="B178" s="165"/>
      <c r="C178" s="165"/>
      <c r="D178" s="165"/>
      <c r="E178" s="7"/>
      <c r="G178" s="165" t="s">
        <v>65</v>
      </c>
      <c r="H178" s="165"/>
      <c r="I178" s="165"/>
      <c r="J178" s="7"/>
    </row>
    <row r="179" spans="1:10" ht="6" customHeight="1" x14ac:dyDescent="0.35">
      <c r="A179" s="72"/>
      <c r="B179" s="72"/>
      <c r="C179" s="72"/>
      <c r="D179" s="72"/>
      <c r="E179" s="7"/>
      <c r="G179" s="72"/>
      <c r="H179" s="72"/>
      <c r="I179" s="72"/>
      <c r="J179" s="7"/>
    </row>
    <row r="180" spans="1:10" x14ac:dyDescent="0.35">
      <c r="A180" s="165" t="s">
        <v>39</v>
      </c>
      <c r="B180" s="165"/>
      <c r="C180" s="165"/>
      <c r="D180" s="72"/>
      <c r="E180" s="7"/>
      <c r="G180" s="165" t="s">
        <v>40</v>
      </c>
      <c r="H180" s="165"/>
      <c r="I180" s="7"/>
      <c r="J180" s="7"/>
    </row>
    <row r="181" spans="1:10" hidden="1" x14ac:dyDescent="0.35">
      <c r="A181" s="72"/>
      <c r="B181" s="72"/>
      <c r="C181" s="72"/>
      <c r="D181" s="72"/>
      <c r="E181" s="7"/>
      <c r="G181" s="7"/>
      <c r="H181" s="8"/>
      <c r="I181" s="7"/>
      <c r="J181" s="7"/>
    </row>
    <row r="182" spans="1:10" ht="14.4" customHeight="1" x14ac:dyDescent="0.35">
      <c r="A182" s="160" t="s">
        <v>41</v>
      </c>
      <c r="B182" s="160"/>
      <c r="C182" s="160"/>
      <c r="D182" s="160"/>
      <c r="E182" s="4"/>
      <c r="H182" s="160" t="s">
        <v>66</v>
      </c>
      <c r="I182" s="160"/>
      <c r="J182" s="160"/>
    </row>
    <row r="183" spans="1:10" x14ac:dyDescent="0.35">
      <c r="A183" s="65"/>
      <c r="B183" s="65"/>
      <c r="C183" s="66"/>
      <c r="D183" s="66"/>
      <c r="E183" s="4"/>
      <c r="F183" s="161"/>
      <c r="G183" s="161"/>
      <c r="H183" s="161"/>
      <c r="I183" s="7"/>
      <c r="J183" s="7"/>
    </row>
    <row r="184" spans="1:10" x14ac:dyDescent="0.35">
      <c r="A184" s="65"/>
      <c r="B184" s="65"/>
      <c r="C184" s="66"/>
      <c r="D184" s="66"/>
      <c r="E184" s="4"/>
      <c r="F184" s="64"/>
      <c r="G184" s="64"/>
      <c r="H184" s="64"/>
      <c r="I184" s="7"/>
      <c r="J184" s="7"/>
    </row>
    <row r="185" spans="1:10" x14ac:dyDescent="0.35">
      <c r="A185" s="73" t="s">
        <v>42</v>
      </c>
      <c r="B185" s="73"/>
      <c r="C185" s="73"/>
      <c r="D185" s="73"/>
      <c r="E185" s="7"/>
      <c r="F185" s="7"/>
      <c r="G185" s="7"/>
      <c r="H185" s="7"/>
      <c r="I185" s="7"/>
      <c r="J185" s="7"/>
    </row>
    <row r="186" spans="1:10" ht="14.4" customHeight="1" x14ac:dyDescent="0.35">
      <c r="A186" s="160" t="s">
        <v>43</v>
      </c>
      <c r="B186" s="160"/>
      <c r="C186" s="160"/>
      <c r="D186" s="160"/>
      <c r="E186" s="17"/>
      <c r="F186" s="7"/>
      <c r="G186" s="7"/>
      <c r="H186" s="7"/>
      <c r="I186" s="7"/>
      <c r="J186" s="7"/>
    </row>
  </sheetData>
  <mergeCells count="37">
    <mergeCell ref="A177:D177"/>
    <mergeCell ref="B5:B6"/>
    <mergeCell ref="C5:C6"/>
    <mergeCell ref="D5:D6"/>
    <mergeCell ref="E5:E6"/>
    <mergeCell ref="A5:A6"/>
    <mergeCell ref="A8:A173"/>
    <mergeCell ref="B8:B16"/>
    <mergeCell ref="C16:D16"/>
    <mergeCell ref="B17:B41"/>
    <mergeCell ref="C41:D41"/>
    <mergeCell ref="A182:D182"/>
    <mergeCell ref="H182:J182"/>
    <mergeCell ref="F183:H183"/>
    <mergeCell ref="A186:D186"/>
    <mergeCell ref="A2:J2"/>
    <mergeCell ref="A3:J3"/>
    <mergeCell ref="A178:D178"/>
    <mergeCell ref="G178:I178"/>
    <mergeCell ref="I5:I6"/>
    <mergeCell ref="J5:J6"/>
    <mergeCell ref="F5:F6"/>
    <mergeCell ref="G5:G6"/>
    <mergeCell ref="H5:H6"/>
    <mergeCell ref="A180:C180"/>
    <mergeCell ref="G180:H180"/>
    <mergeCell ref="D4:E4"/>
    <mergeCell ref="G41:H41"/>
    <mergeCell ref="B42:B106"/>
    <mergeCell ref="C106:D106"/>
    <mergeCell ref="G106:H106"/>
    <mergeCell ref="B173:D173"/>
    <mergeCell ref="B107:B163"/>
    <mergeCell ref="C163:D163"/>
    <mergeCell ref="G163:H163"/>
    <mergeCell ref="B164:B172"/>
    <mergeCell ref="C172:D172"/>
  </mergeCells>
  <pageMargins left="0.25" right="0.25" top="0.75" bottom="0.75" header="0.3" footer="0.3"/>
  <pageSetup paperSize="9" scale="6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topLeftCell="A4" workbookViewId="0">
      <selection activeCell="A2" sqref="A2:F23"/>
    </sheetView>
  </sheetViews>
  <sheetFormatPr defaultRowHeight="15.5" x14ac:dyDescent="0.35"/>
  <cols>
    <col min="1" max="1" width="17.36328125" style="11" customWidth="1"/>
    <col min="2" max="6" width="20.36328125" style="11" customWidth="1"/>
    <col min="7" max="9" width="8.90625" style="11"/>
  </cols>
  <sheetData>
    <row r="2" spans="1:8" x14ac:dyDescent="0.35">
      <c r="A2" s="175" t="s">
        <v>4</v>
      </c>
      <c r="B2" s="175"/>
      <c r="C2" s="175"/>
      <c r="D2" s="175"/>
      <c r="E2" s="175"/>
      <c r="F2" s="175"/>
      <c r="G2" s="84"/>
      <c r="H2" s="84"/>
    </row>
    <row r="3" spans="1:8" x14ac:dyDescent="0.35">
      <c r="A3" s="174" t="s">
        <v>70</v>
      </c>
      <c r="B3" s="174"/>
      <c r="C3" s="174"/>
      <c r="D3" s="174"/>
      <c r="E3" s="174"/>
      <c r="F3" s="174"/>
      <c r="G3" s="83"/>
      <c r="H3" s="83"/>
    </row>
    <row r="4" spans="1:8" ht="31.25" customHeight="1" x14ac:dyDescent="0.35">
      <c r="A4" s="173" t="s">
        <v>44</v>
      </c>
      <c r="B4" s="173"/>
      <c r="C4" s="173"/>
      <c r="D4" s="173"/>
      <c r="E4" s="173"/>
      <c r="F4" s="173"/>
      <c r="G4" s="83"/>
      <c r="H4" s="83"/>
    </row>
    <row r="5" spans="1:8" ht="22.25" customHeight="1" x14ac:dyDescent="0.35">
      <c r="A5" s="174" t="s">
        <v>67</v>
      </c>
      <c r="B5" s="174"/>
      <c r="C5" s="174"/>
      <c r="D5" s="174"/>
      <c r="E5" s="174"/>
      <c r="F5" s="174"/>
      <c r="G5" s="83"/>
      <c r="H5" s="83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x14ac:dyDescent="0.35">
      <c r="A7" s="12"/>
      <c r="B7" s="12"/>
      <c r="C7" s="12"/>
      <c r="D7" s="12"/>
      <c r="E7" s="12"/>
      <c r="F7" s="12"/>
      <c r="G7" s="12"/>
      <c r="H7" s="12"/>
    </row>
    <row r="8" spans="1:8" x14ac:dyDescent="0.35">
      <c r="A8" s="12"/>
      <c r="B8" s="12"/>
      <c r="C8" s="12"/>
      <c r="D8" s="12"/>
      <c r="E8" s="12"/>
      <c r="F8" s="12"/>
      <c r="G8" s="12"/>
      <c r="H8" s="12"/>
    </row>
    <row r="9" spans="1:8" ht="27.65" customHeight="1" x14ac:dyDescent="0.35">
      <c r="A9" s="179" t="s">
        <v>3</v>
      </c>
      <c r="B9" s="176" t="s">
        <v>45</v>
      </c>
      <c r="C9" s="177"/>
      <c r="D9" s="177"/>
      <c r="E9" s="178"/>
      <c r="F9" s="181" t="s">
        <v>11</v>
      </c>
      <c r="G9" s="12"/>
      <c r="H9" s="12"/>
    </row>
    <row r="10" spans="1:8" x14ac:dyDescent="0.35">
      <c r="A10" s="180"/>
      <c r="B10" s="15" t="s">
        <v>6</v>
      </c>
      <c r="C10" s="15" t="s">
        <v>7</v>
      </c>
      <c r="D10" s="15" t="s">
        <v>8</v>
      </c>
      <c r="E10" s="15" t="s">
        <v>9</v>
      </c>
      <c r="F10" s="180"/>
      <c r="G10" s="12"/>
      <c r="H10" s="12"/>
    </row>
    <row r="11" spans="1:8" ht="39.65" customHeight="1" x14ac:dyDescent="0.35">
      <c r="A11" s="16" t="s">
        <v>10</v>
      </c>
      <c r="B11" s="16"/>
      <c r="C11" s="16"/>
      <c r="D11" s="16">
        <v>252</v>
      </c>
      <c r="E11" s="16">
        <v>1200</v>
      </c>
      <c r="F11" s="16">
        <f>SUM(B11:E11)</f>
        <v>1452</v>
      </c>
      <c r="G11" s="12"/>
      <c r="H11" s="12"/>
    </row>
    <row r="12" spans="1:8" x14ac:dyDescent="0.35">
      <c r="A12" s="12"/>
      <c r="B12" s="12"/>
      <c r="C12" s="12"/>
      <c r="D12" s="12"/>
      <c r="E12" s="12"/>
      <c r="F12" s="12"/>
      <c r="G12" s="12"/>
      <c r="H12" s="12"/>
    </row>
    <row r="13" spans="1:8" x14ac:dyDescent="0.35">
      <c r="A13" s="13"/>
      <c r="B13" s="13"/>
      <c r="C13" s="13"/>
      <c r="D13" s="13"/>
      <c r="E13" s="13"/>
      <c r="F13" s="12"/>
      <c r="G13" s="13"/>
      <c r="H13" s="14"/>
    </row>
    <row r="14" spans="1:8" x14ac:dyDescent="0.35">
      <c r="A14" s="165" t="s">
        <v>36</v>
      </c>
      <c r="B14" s="165"/>
      <c r="C14" s="165"/>
      <c r="D14" s="165"/>
      <c r="E14" s="72" t="s">
        <v>37</v>
      </c>
      <c r="F14" s="72"/>
      <c r="G14" s="5"/>
      <c r="H14" s="7"/>
    </row>
    <row r="15" spans="1:8" x14ac:dyDescent="0.35">
      <c r="A15" s="165" t="s">
        <v>38</v>
      </c>
      <c r="B15" s="165"/>
      <c r="C15" s="165"/>
      <c r="D15" s="165"/>
      <c r="E15" s="72" t="s">
        <v>68</v>
      </c>
      <c r="F15" s="72"/>
      <c r="G15" s="72"/>
      <c r="H15" s="7"/>
    </row>
    <row r="16" spans="1:8" ht="6" customHeight="1" x14ac:dyDescent="0.35">
      <c r="A16" s="72"/>
      <c r="B16" s="72"/>
      <c r="C16" s="72"/>
      <c r="D16" s="72"/>
      <c r="E16" s="72"/>
      <c r="F16" s="72"/>
      <c r="G16" s="72"/>
      <c r="H16" s="7"/>
    </row>
    <row r="17" spans="1:10" x14ac:dyDescent="0.35">
      <c r="A17" s="165" t="s">
        <v>39</v>
      </c>
      <c r="B17" s="165"/>
      <c r="C17" s="165"/>
      <c r="D17" s="72"/>
      <c r="E17" s="72" t="s">
        <v>40</v>
      </c>
      <c r="F17" s="72"/>
      <c r="G17" s="7"/>
      <c r="H17" s="7"/>
    </row>
    <row r="18" spans="1:10" ht="11.4" customHeight="1" x14ac:dyDescent="0.35">
      <c r="A18" s="72"/>
      <c r="B18" s="72"/>
      <c r="C18" s="72"/>
      <c r="D18" s="72"/>
      <c r="E18" s="7"/>
      <c r="F18" s="8"/>
      <c r="G18" s="7"/>
      <c r="H18" s="7"/>
    </row>
    <row r="19" spans="1:10" ht="14.4" customHeight="1" x14ac:dyDescent="0.35">
      <c r="A19" s="160" t="s">
        <v>41</v>
      </c>
      <c r="B19" s="160"/>
      <c r="C19" s="160"/>
      <c r="D19" s="74"/>
      <c r="E19" s="5"/>
      <c r="F19" s="75" t="s">
        <v>69</v>
      </c>
      <c r="G19" s="67"/>
      <c r="H19" s="67"/>
    </row>
    <row r="20" spans="1:10" ht="14.5" x14ac:dyDescent="0.35">
      <c r="A20" s="65"/>
      <c r="B20" s="65"/>
      <c r="C20" s="66"/>
      <c r="D20" s="66"/>
      <c r="E20" s="4"/>
      <c r="F20" s="76"/>
      <c r="G20" s="76"/>
      <c r="H20" s="76"/>
      <c r="I20" s="7"/>
      <c r="J20" s="7"/>
    </row>
    <row r="21" spans="1:10" ht="14.5" x14ac:dyDescent="0.35">
      <c r="A21" s="65"/>
      <c r="B21" s="65"/>
      <c r="C21" s="66"/>
      <c r="D21" s="66"/>
      <c r="E21" s="4"/>
      <c r="F21" s="64"/>
      <c r="G21" s="64"/>
      <c r="H21" s="64"/>
      <c r="I21" s="7"/>
      <c r="J21" s="7"/>
    </row>
    <row r="22" spans="1:10" ht="14.5" x14ac:dyDescent="0.35">
      <c r="A22" s="73" t="s">
        <v>42</v>
      </c>
      <c r="B22" s="73"/>
      <c r="C22" s="73"/>
      <c r="D22" s="73"/>
      <c r="E22" s="7"/>
      <c r="F22" s="7"/>
      <c r="G22" s="7"/>
      <c r="H22" s="7"/>
      <c r="I22" s="7"/>
      <c r="J22" s="7"/>
    </row>
    <row r="23" spans="1:10" ht="14.4" customHeight="1" x14ac:dyDescent="0.35">
      <c r="A23" s="160" t="s">
        <v>43</v>
      </c>
      <c r="B23" s="160"/>
      <c r="C23" s="160"/>
      <c r="D23" s="74"/>
      <c r="E23" s="17"/>
      <c r="F23" s="7"/>
      <c r="G23" s="7"/>
      <c r="H23" s="7"/>
      <c r="I23" s="7"/>
      <c r="J23" s="7"/>
    </row>
  </sheetData>
  <mergeCells count="12">
    <mergeCell ref="A4:F4"/>
    <mergeCell ref="A3:F3"/>
    <mergeCell ref="A2:F2"/>
    <mergeCell ref="A5:F5"/>
    <mergeCell ref="A23:C23"/>
    <mergeCell ref="B9:E9"/>
    <mergeCell ref="A9:A10"/>
    <mergeCell ref="F9:F10"/>
    <mergeCell ref="A14:D14"/>
    <mergeCell ref="A15:D15"/>
    <mergeCell ref="A17:C17"/>
    <mergeCell ref="A19:C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 Hristov</cp:lastModifiedBy>
  <cp:lastPrinted>2025-08-01T12:16:25Z</cp:lastPrinted>
  <dcterms:created xsi:type="dcterms:W3CDTF">2019-10-11T07:43:52Z</dcterms:created>
  <dcterms:modified xsi:type="dcterms:W3CDTF">2025-08-04T12:40:09Z</dcterms:modified>
</cp:coreProperties>
</file>