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asi\Desktop\Буфер\Комисия за ЕТ\1.Паламара\за публикуване\1-20-25\"/>
    </mc:Choice>
  </mc:AlternateContent>
  <xr:revisionPtr revIDLastSave="0" documentId="13_ncr:1_{6E8D4238-21E3-4E9B-B7C3-42AAA9798D12}" xr6:coauthVersionLast="47" xr6:coauthVersionMax="47" xr10:uidLastSave="{00000000-0000-0000-0000-000000000000}"/>
  <bookViews>
    <workbookView xWindow="38280" yWindow="5340" windowWidth="29040" windowHeight="15720" xr2:uid="{00000000-000D-0000-FFFF-FFFF00000000}"/>
  </bookViews>
  <sheets>
    <sheet name="Прил 1 нач цени" sheetId="7" r:id="rId1"/>
    <sheet name="Прил 2 дост цени" sheetId="8" r:id="rId2"/>
    <sheet name="Прил 3 График за изпълн" sheetId="9" r:id="rId3"/>
  </sheets>
  <definedNames>
    <definedName name="_xlnm._FilterDatabase" localSheetId="0" hidden="1">'Прил 1 нач цени'!$A$5:$J$109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9" i="7" l="1"/>
  <c r="E106" i="8"/>
  <c r="H105" i="8"/>
  <c r="J105" i="8" s="1"/>
  <c r="H104" i="8"/>
  <c r="J104" i="8" s="1"/>
  <c r="H103" i="8"/>
  <c r="J103" i="8" s="1"/>
  <c r="J102" i="8"/>
  <c r="J106" i="8" s="1"/>
  <c r="H102" i="8"/>
  <c r="H106" i="8" s="1"/>
  <c r="E101" i="8"/>
  <c r="H100" i="8"/>
  <c r="J100" i="8" s="1"/>
  <c r="H99" i="8"/>
  <c r="H98" i="8"/>
  <c r="J98" i="8" s="1"/>
  <c r="H97" i="8"/>
  <c r="J97" i="8" s="1"/>
  <c r="E96" i="8"/>
  <c r="H95" i="8"/>
  <c r="J95" i="8" s="1"/>
  <c r="H94" i="8"/>
  <c r="J94" i="8" s="1"/>
  <c r="H93" i="8"/>
  <c r="J93" i="8" s="1"/>
  <c r="H92" i="8"/>
  <c r="E91" i="8"/>
  <c r="H90" i="8"/>
  <c r="J90" i="8" s="1"/>
  <c r="H89" i="8"/>
  <c r="J89" i="8" s="1"/>
  <c r="H88" i="8"/>
  <c r="J88" i="8" s="1"/>
  <c r="H87" i="8"/>
  <c r="E86" i="8"/>
  <c r="H85" i="8"/>
  <c r="J85" i="8" s="1"/>
  <c r="H84" i="8"/>
  <c r="J84" i="8" s="1"/>
  <c r="H83" i="8"/>
  <c r="J83" i="8" s="1"/>
  <c r="H82" i="8"/>
  <c r="E81" i="8"/>
  <c r="H80" i="8"/>
  <c r="J80" i="8" s="1"/>
  <c r="J79" i="8"/>
  <c r="H79" i="8"/>
  <c r="H78" i="8"/>
  <c r="J78" i="8" s="1"/>
  <c r="H77" i="8"/>
  <c r="J77" i="8" s="1"/>
  <c r="J81" i="8" s="1"/>
  <c r="E76" i="8"/>
  <c r="H75" i="8"/>
  <c r="J75" i="8" s="1"/>
  <c r="H74" i="8"/>
  <c r="J74" i="8" s="1"/>
  <c r="J73" i="8"/>
  <c r="H73" i="8"/>
  <c r="H72" i="8"/>
  <c r="E71" i="8"/>
  <c r="H70" i="8"/>
  <c r="J70" i="8" s="1"/>
  <c r="H69" i="8"/>
  <c r="J69" i="8" s="1"/>
  <c r="H68" i="8"/>
  <c r="J68" i="8" s="1"/>
  <c r="H67" i="8"/>
  <c r="E65" i="8"/>
  <c r="H64" i="8"/>
  <c r="J64" i="8" s="1"/>
  <c r="H63" i="8"/>
  <c r="H65" i="8" s="1"/>
  <c r="E62" i="8"/>
  <c r="H61" i="8"/>
  <c r="J61" i="8" s="1"/>
  <c r="H60" i="8"/>
  <c r="E59" i="8"/>
  <c r="H58" i="8"/>
  <c r="J58" i="8" s="1"/>
  <c r="H57" i="8"/>
  <c r="J57" i="8" s="1"/>
  <c r="J59" i="8" s="1"/>
  <c r="E56" i="8"/>
  <c r="H55" i="8"/>
  <c r="J55" i="8" s="1"/>
  <c r="H54" i="8"/>
  <c r="J54" i="8" s="1"/>
  <c r="E53" i="8"/>
  <c r="E66" i="8" s="1"/>
  <c r="H52" i="8"/>
  <c r="J52" i="8" s="1"/>
  <c r="H51" i="8"/>
  <c r="J51" i="8" s="1"/>
  <c r="E50" i="8"/>
  <c r="H49" i="8"/>
  <c r="J49" i="8" s="1"/>
  <c r="H48" i="8"/>
  <c r="J48" i="8" s="1"/>
  <c r="E47" i="8"/>
  <c r="H46" i="8"/>
  <c r="J46" i="8" s="1"/>
  <c r="H45" i="8"/>
  <c r="J45" i="8" s="1"/>
  <c r="J47" i="8" s="1"/>
  <c r="E44" i="8"/>
  <c r="H43" i="8"/>
  <c r="J43" i="8" s="1"/>
  <c r="H42" i="8"/>
  <c r="H44" i="8" s="1"/>
  <c r="E41" i="8"/>
  <c r="H40" i="8"/>
  <c r="J40" i="8" s="1"/>
  <c r="H39" i="8"/>
  <c r="J39" i="8" s="1"/>
  <c r="H38" i="8"/>
  <c r="J38" i="8" s="1"/>
  <c r="H37" i="8"/>
  <c r="J37" i="8" s="1"/>
  <c r="H36" i="8"/>
  <c r="J36" i="8" s="1"/>
  <c r="H35" i="8"/>
  <c r="J35" i="8" s="1"/>
  <c r="H34" i="8"/>
  <c r="J34" i="8" s="1"/>
  <c r="H33" i="8"/>
  <c r="J33" i="8" s="1"/>
  <c r="E31" i="8"/>
  <c r="H30" i="8"/>
  <c r="J30" i="8" s="1"/>
  <c r="H29" i="8"/>
  <c r="J29" i="8" s="1"/>
  <c r="E28" i="8"/>
  <c r="H27" i="8"/>
  <c r="H26" i="8"/>
  <c r="J26" i="8" s="1"/>
  <c r="E25" i="8"/>
  <c r="H24" i="8"/>
  <c r="J24" i="8" s="1"/>
  <c r="H23" i="8"/>
  <c r="J23" i="8" s="1"/>
  <c r="J25" i="8" s="1"/>
  <c r="E22" i="8"/>
  <c r="H21" i="8"/>
  <c r="J21" i="8" s="1"/>
  <c r="H20" i="8"/>
  <c r="E19" i="8"/>
  <c r="H18" i="8"/>
  <c r="J18" i="8" s="1"/>
  <c r="H17" i="8"/>
  <c r="H19" i="8" s="1"/>
  <c r="E16" i="8"/>
  <c r="H15" i="8"/>
  <c r="J15" i="8" s="1"/>
  <c r="H14" i="8"/>
  <c r="E13" i="8"/>
  <c r="H12" i="8"/>
  <c r="J12" i="8" s="1"/>
  <c r="H11" i="8"/>
  <c r="J11" i="8" s="1"/>
  <c r="J13" i="8" s="1"/>
  <c r="E10" i="8"/>
  <c r="H9" i="8"/>
  <c r="J9" i="8" s="1"/>
  <c r="J10" i="8" s="1"/>
  <c r="J8" i="8"/>
  <c r="H8" i="8"/>
  <c r="J109" i="7"/>
  <c r="E109" i="7"/>
  <c r="E107" i="7"/>
  <c r="H106" i="7"/>
  <c r="J106" i="7" s="1"/>
  <c r="H105" i="7"/>
  <c r="J105" i="7" s="1"/>
  <c r="H104" i="7"/>
  <c r="J104" i="7" s="1"/>
  <c r="H103" i="7"/>
  <c r="E102" i="7"/>
  <c r="H101" i="7"/>
  <c r="J101" i="7" s="1"/>
  <c r="H100" i="7"/>
  <c r="J100" i="7" s="1"/>
  <c r="H99" i="7"/>
  <c r="J99" i="7" s="1"/>
  <c r="H98" i="7"/>
  <c r="E97" i="7"/>
  <c r="H96" i="7"/>
  <c r="J96" i="7" s="1"/>
  <c r="H95" i="7"/>
  <c r="J95" i="7" s="1"/>
  <c r="H94" i="7"/>
  <c r="J94" i="7" s="1"/>
  <c r="H93" i="7"/>
  <c r="E92" i="7"/>
  <c r="H91" i="7"/>
  <c r="J91" i="7" s="1"/>
  <c r="H90" i="7"/>
  <c r="J90" i="7" s="1"/>
  <c r="H89" i="7"/>
  <c r="J89" i="7" s="1"/>
  <c r="H88" i="7"/>
  <c r="J88" i="7" s="1"/>
  <c r="E87" i="7"/>
  <c r="H86" i="7"/>
  <c r="J86" i="7" s="1"/>
  <c r="H85" i="7"/>
  <c r="J85" i="7" s="1"/>
  <c r="H84" i="7"/>
  <c r="J84" i="7" s="1"/>
  <c r="H83" i="7"/>
  <c r="J83" i="7" s="1"/>
  <c r="E82" i="7"/>
  <c r="H81" i="7"/>
  <c r="J81" i="7" s="1"/>
  <c r="H80" i="7"/>
  <c r="J80" i="7" s="1"/>
  <c r="H79" i="7"/>
  <c r="J79" i="7" s="1"/>
  <c r="H78" i="7"/>
  <c r="E77" i="7"/>
  <c r="H76" i="7"/>
  <c r="J76" i="7" s="1"/>
  <c r="H75" i="7"/>
  <c r="J75" i="7" s="1"/>
  <c r="H74" i="7"/>
  <c r="J74" i="7" s="1"/>
  <c r="H73" i="7"/>
  <c r="E72" i="7"/>
  <c r="H71" i="7"/>
  <c r="J71" i="7" s="1"/>
  <c r="H70" i="7"/>
  <c r="J70" i="7" s="1"/>
  <c r="H69" i="7"/>
  <c r="J69" i="7" s="1"/>
  <c r="H68" i="7"/>
  <c r="E66" i="7"/>
  <c r="H65" i="7"/>
  <c r="J65" i="7" s="1"/>
  <c r="H64" i="7"/>
  <c r="E63" i="7"/>
  <c r="H62" i="7"/>
  <c r="J62" i="7" s="1"/>
  <c r="H61" i="7"/>
  <c r="E60" i="7"/>
  <c r="H59" i="7"/>
  <c r="J59" i="7" s="1"/>
  <c r="H58" i="7"/>
  <c r="E57" i="7"/>
  <c r="H56" i="7"/>
  <c r="J56" i="7" s="1"/>
  <c r="H55" i="7"/>
  <c r="E54" i="7"/>
  <c r="H53" i="7"/>
  <c r="J53" i="7" s="1"/>
  <c r="H52" i="7"/>
  <c r="J52" i="7" s="1"/>
  <c r="E51" i="7"/>
  <c r="H50" i="7"/>
  <c r="J50" i="7" s="1"/>
  <c r="H49" i="7"/>
  <c r="J49" i="7" s="1"/>
  <c r="E48" i="7"/>
  <c r="H47" i="7"/>
  <c r="J47" i="7" s="1"/>
  <c r="H46" i="7"/>
  <c r="J46" i="7" s="1"/>
  <c r="E45" i="7"/>
  <c r="H44" i="7"/>
  <c r="H43" i="7"/>
  <c r="J43" i="7" s="1"/>
  <c r="E42" i="7"/>
  <c r="H41" i="7"/>
  <c r="J41" i="7" s="1"/>
  <c r="H40" i="7"/>
  <c r="J40" i="7" s="1"/>
  <c r="H39" i="7"/>
  <c r="J39" i="7" s="1"/>
  <c r="H38" i="7"/>
  <c r="J38" i="7" s="1"/>
  <c r="H37" i="7"/>
  <c r="J37" i="7" s="1"/>
  <c r="H36" i="7"/>
  <c r="J36" i="7" s="1"/>
  <c r="H35" i="7"/>
  <c r="J35" i="7" s="1"/>
  <c r="H34" i="7"/>
  <c r="J34" i="7" s="1"/>
  <c r="E32" i="7"/>
  <c r="H31" i="7"/>
  <c r="J31" i="7" s="1"/>
  <c r="H30" i="7"/>
  <c r="E29" i="7"/>
  <c r="H28" i="7"/>
  <c r="J28" i="7" s="1"/>
  <c r="H27" i="7"/>
  <c r="E26" i="7"/>
  <c r="H25" i="7"/>
  <c r="J25" i="7" s="1"/>
  <c r="H24" i="7"/>
  <c r="E23" i="7"/>
  <c r="H22" i="7"/>
  <c r="J22" i="7" s="1"/>
  <c r="H21" i="7"/>
  <c r="E20" i="7"/>
  <c r="H19" i="7"/>
  <c r="J19" i="7" s="1"/>
  <c r="H18" i="7"/>
  <c r="J18" i="7" s="1"/>
  <c r="E17" i="7"/>
  <c r="H16" i="7"/>
  <c r="J16" i="7" s="1"/>
  <c r="H15" i="7"/>
  <c r="J15" i="7" s="1"/>
  <c r="E14" i="7"/>
  <c r="H13" i="7"/>
  <c r="J13" i="7" s="1"/>
  <c r="H12" i="7"/>
  <c r="J12" i="7" s="1"/>
  <c r="E11" i="7"/>
  <c r="H10" i="7"/>
  <c r="J10" i="7" s="1"/>
  <c r="H9" i="7"/>
  <c r="J9" i="7" s="1"/>
  <c r="J56" i="8" l="1"/>
  <c r="H10" i="8"/>
  <c r="J53" i="8"/>
  <c r="H86" i="8"/>
  <c r="J31" i="8"/>
  <c r="E107" i="8"/>
  <c r="E32" i="8"/>
  <c r="H56" i="8"/>
  <c r="H31" i="8"/>
  <c r="H13" i="8"/>
  <c r="H22" i="8"/>
  <c r="H28" i="8"/>
  <c r="H53" i="8"/>
  <c r="H76" i="8"/>
  <c r="H96" i="8"/>
  <c r="H16" i="8"/>
  <c r="H59" i="8"/>
  <c r="H101" i="8"/>
  <c r="H62" i="8"/>
  <c r="H71" i="8"/>
  <c r="H91" i="8"/>
  <c r="E108" i="8"/>
  <c r="J28" i="8"/>
  <c r="J32" i="8" s="1"/>
  <c r="J41" i="8"/>
  <c r="J50" i="8"/>
  <c r="J42" i="8"/>
  <c r="J44" i="8" s="1"/>
  <c r="J20" i="8"/>
  <c r="J22" i="8" s="1"/>
  <c r="J27" i="8"/>
  <c r="J63" i="8"/>
  <c r="J65" i="8" s="1"/>
  <c r="J92" i="8"/>
  <c r="J96" i="8" s="1"/>
  <c r="J14" i="8"/>
  <c r="J16" i="8" s="1"/>
  <c r="H50" i="8"/>
  <c r="J60" i="8"/>
  <c r="J62" i="8" s="1"/>
  <c r="J67" i="8"/>
  <c r="J71" i="8" s="1"/>
  <c r="H25" i="8"/>
  <c r="H47" i="8"/>
  <c r="J82" i="8"/>
  <c r="J86" i="8" s="1"/>
  <c r="H81" i="8"/>
  <c r="J99" i="8"/>
  <c r="J101" i="8" s="1"/>
  <c r="J17" i="8"/>
  <c r="J19" i="8" s="1"/>
  <c r="J72" i="8"/>
  <c r="J76" i="8" s="1"/>
  <c r="J87" i="8"/>
  <c r="J91" i="8" s="1"/>
  <c r="H77" i="7"/>
  <c r="H45" i="7"/>
  <c r="H72" i="7"/>
  <c r="H48" i="7"/>
  <c r="H107" i="7"/>
  <c r="H102" i="7"/>
  <c r="H97" i="7"/>
  <c r="H92" i="7"/>
  <c r="J87" i="7"/>
  <c r="H87" i="7"/>
  <c r="H82" i="7"/>
  <c r="E108" i="7"/>
  <c r="J92" i="7"/>
  <c r="J98" i="7"/>
  <c r="J102" i="7" s="1"/>
  <c r="H57" i="7"/>
  <c r="J73" i="7"/>
  <c r="J77" i="7" s="1"/>
  <c r="J103" i="7"/>
  <c r="J107" i="7" s="1"/>
  <c r="H60" i="7"/>
  <c r="J78" i="7"/>
  <c r="J82" i="7" s="1"/>
  <c r="J93" i="7"/>
  <c r="J97" i="7" s="1"/>
  <c r="J54" i="7"/>
  <c r="J68" i="7"/>
  <c r="J72" i="7" s="1"/>
  <c r="J51" i="7"/>
  <c r="J48" i="7"/>
  <c r="H66" i="7"/>
  <c r="J64" i="7"/>
  <c r="J66" i="7" s="1"/>
  <c r="H63" i="7"/>
  <c r="J58" i="7"/>
  <c r="J60" i="7" s="1"/>
  <c r="H54" i="7"/>
  <c r="H51" i="7"/>
  <c r="E67" i="7"/>
  <c r="J44" i="7"/>
  <c r="J45" i="7" s="1"/>
  <c r="J61" i="7"/>
  <c r="J63" i="7" s="1"/>
  <c r="J55" i="7"/>
  <c r="J57" i="7" s="1"/>
  <c r="J42" i="7"/>
  <c r="H23" i="7"/>
  <c r="H14" i="7"/>
  <c r="J21" i="7"/>
  <c r="J23" i="7" s="1"/>
  <c r="H32" i="7"/>
  <c r="J30" i="7"/>
  <c r="J32" i="7" s="1"/>
  <c r="H29" i="7"/>
  <c r="H26" i="7"/>
  <c r="J20" i="7"/>
  <c r="H20" i="7"/>
  <c r="J17" i="7"/>
  <c r="H17" i="7"/>
  <c r="J14" i="7"/>
  <c r="J11" i="7"/>
  <c r="E33" i="7"/>
  <c r="J27" i="7"/>
  <c r="J29" i="7" s="1"/>
  <c r="J24" i="7"/>
  <c r="J26" i="7" s="1"/>
  <c r="H11" i="7"/>
  <c r="J107" i="8" l="1"/>
  <c r="J66" i="8"/>
  <c r="J108" i="7"/>
  <c r="J67" i="7"/>
  <c r="J33" i="7"/>
  <c r="J108" i="8" l="1"/>
  <c r="L109" i="7" l="1"/>
  <c r="B7" i="8" l="1"/>
  <c r="C7" i="8" s="1"/>
  <c r="D7" i="8" s="1"/>
  <c r="E7" i="8" s="1"/>
  <c r="F7" i="8" s="1"/>
  <c r="G7" i="8" s="1"/>
  <c r="H7" i="8" s="1"/>
  <c r="I7" i="8" s="1"/>
  <c r="J7" i="8" s="1"/>
  <c r="B7" i="7"/>
  <c r="C7" i="7" s="1"/>
  <c r="D7" i="7" s="1"/>
  <c r="E7" i="7" s="1"/>
  <c r="F7" i="7" s="1"/>
  <c r="G7" i="7" s="1"/>
  <c r="H7" i="7" s="1"/>
  <c r="I7" i="7" s="1"/>
  <c r="J7" i="7" s="1"/>
  <c r="F11" i="9" l="1"/>
  <c r="E8" i="7" l="1"/>
  <c r="J8" i="7" l="1"/>
</calcChain>
</file>

<file path=xl/sharedStrings.xml><?xml version="1.0" encoding="utf-8"?>
<sst xmlns="http://schemas.openxmlformats.org/spreadsheetml/2006/main" count="561" uniqueCount="68">
  <si>
    <t>Сортимент</t>
  </si>
  <si>
    <t>х</t>
  </si>
  <si>
    <t>към Договор № ….... / ….................... 20…... Год</t>
  </si>
  <si>
    <t>ТП ДГС, ДЛС</t>
  </si>
  <si>
    <t xml:space="preserve">ПРИЛОЖЕНИЕ 3 </t>
  </si>
  <si>
    <t>№ на
ел. търг,
обект</t>
  </si>
  <si>
    <t>I-во</t>
  </si>
  <si>
    <t>II-ро</t>
  </si>
  <si>
    <t>III-то</t>
  </si>
  <si>
    <t>IV-то</t>
  </si>
  <si>
    <t>Обшо за ТП</t>
  </si>
  <si>
    <t>Общо количество,
пл.куб.м</t>
  </si>
  <si>
    <t>Трупи за бичене над 30</t>
  </si>
  <si>
    <r>
      <t>пл.м</t>
    </r>
    <r>
      <rPr>
        <vertAlign val="superscript"/>
        <sz val="10"/>
        <rFont val="Times New Roman"/>
        <family val="1"/>
        <charset val="204"/>
      </rPr>
      <t>3</t>
    </r>
  </si>
  <si>
    <t>Трупи за бичене от 18-29</t>
  </si>
  <si>
    <r>
      <t>пр.м</t>
    </r>
    <r>
      <rPr>
        <vertAlign val="superscript"/>
        <sz val="10"/>
        <rFont val="Times New Roman"/>
        <family val="1"/>
        <charset val="204"/>
      </rPr>
      <t>3</t>
    </r>
  </si>
  <si>
    <t xml:space="preserve">Технологична дървесина от ССД </t>
  </si>
  <si>
    <t>Технологична дървесина от ДСД</t>
  </si>
  <si>
    <t>Дърва за огрев</t>
  </si>
  <si>
    <t>цр</t>
  </si>
  <si>
    <t>Коеф. на плътност, съгласно Прил. №7 от Наредба №1</t>
  </si>
  <si>
    <t>мярка</t>
  </si>
  <si>
    <t>Отдел и под-отдел</t>
  </si>
  <si>
    <t>Обща начална  цена, лв. без ДДС</t>
  </si>
  <si>
    <t xml:space="preserve">Единична цена за продажба на стояща дървесина на корен,  лв, без ДДС                                   </t>
  </si>
  <si>
    <t xml:space="preserve">Изчислено прогнозно количество дървесина </t>
  </si>
  <si>
    <t>Всичко ТП ДГС ТЪРГОВИЩЕ</t>
  </si>
  <si>
    <t>Дървесен   вид</t>
  </si>
  <si>
    <t>Обща достигната цена, лв. без ДДС</t>
  </si>
  <si>
    <t>ПРИЛОЖЕНИЕ №2 (ДОСТИГНАТИ ЦЕНИ)
ТП "ДЛС Паламара"</t>
  </si>
  <si>
    <t>гбр</t>
  </si>
  <si>
    <t>ОБЩО</t>
  </si>
  <si>
    <t>кл</t>
  </si>
  <si>
    <t>ПРИЛОЖЕНИЕ №1 (НАЧАЛНИ ЦЕНИ)
ТП "ДЛС ПАЛАМАРА"</t>
  </si>
  <si>
    <r>
      <t>Прогнозно количество дървесина по сортиментна ведомост от ГП за 2025 г. пл.м</t>
    </r>
    <r>
      <rPr>
        <vertAlign val="superscript"/>
        <sz val="9"/>
        <rFont val="Times New Roman"/>
        <family val="1"/>
        <charset val="204"/>
      </rPr>
      <t>3</t>
    </r>
  </si>
  <si>
    <t>Технологична дървесина от дърва</t>
  </si>
  <si>
    <t xml:space="preserve">ЗА ПРОДАВАЧ:                                </t>
  </si>
  <si>
    <t xml:space="preserve"> ЗА КУПУВАЧ:</t>
  </si>
  <si>
    <t>ТП "ДЛС ПАЛАМАРА"</t>
  </si>
  <si>
    <t>ДИРЕКТОР:</t>
  </si>
  <si>
    <t>УПРАВИТЕЛ:</t>
  </si>
  <si>
    <t>(инж. Муса Кязъм) 
…..................................</t>
  </si>
  <si>
    <t>Ръководител счетоводен отдел</t>
  </si>
  <si>
    <t>(Мария Димитрова)</t>
  </si>
  <si>
    <t>График за покупко-продажба на прогнозни количества стояща дървесина на корен по тримесечия на 2025 година</t>
  </si>
  <si>
    <t>Тримесечие на 2025 год. / прогнозно количество дървесиан (пл.куб.м)</t>
  </si>
  <si>
    <t xml:space="preserve">Технологична дървесина от ЕСД </t>
  </si>
  <si>
    <t>ОЗМ</t>
  </si>
  <si>
    <t>бл</t>
  </si>
  <si>
    <t>кгбр</t>
  </si>
  <si>
    <t>1047 "е"</t>
  </si>
  <si>
    <t>Общо за подотдел 1047 "е"</t>
  </si>
  <si>
    <t>лп</t>
  </si>
  <si>
    <t>1075 "б"</t>
  </si>
  <si>
    <t>Общо за подотдел 1075 "б"</t>
  </si>
  <si>
    <t>2012 "м"</t>
  </si>
  <si>
    <t>Общо за подотдел 2012 "м"</t>
  </si>
  <si>
    <t>2015 "б"</t>
  </si>
  <si>
    <t>Общо за подотдел 2015 "б"</t>
  </si>
  <si>
    <t xml:space="preserve">(…................................) 
</t>
  </si>
  <si>
    <t>"…....................................." ЕООД</t>
  </si>
  <si>
    <t>"…........................" ЕООД</t>
  </si>
  <si>
    <t xml:space="preserve">(…........................) 
</t>
  </si>
  <si>
    <t>за обект № 1-20-25 , ТП "ДЛС Паламара"</t>
  </si>
  <si>
    <t xml:space="preserve">ОБЕКТ 1-20-25 </t>
  </si>
  <si>
    <t>1-20-25</t>
  </si>
  <si>
    <t>към Договор № ….... / ….................... 2025 год</t>
  </si>
  <si>
    <t>към Договор №……... от …...........2025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</si>
</sst>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л_в_._-;\-* #,##0.00\ _л_в_._-;_-* &quot;-&quot;??\ _л_в_._-;_-@_-"/>
  </numFmts>
  <fonts count="2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9"/>
      <color indexed="8"/>
      <name val="Times New Roman"/>
      <family val="1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i/>
      <sz val="10"/>
      <color theme="0"/>
      <name val="Times New Roman"/>
      <family val="1"/>
      <charset val="204"/>
    </font>
    <font>
      <b/>
      <i/>
      <sz val="10"/>
      <color theme="0"/>
      <name val="Times New Roman"/>
      <family val="1"/>
      <charset val="204"/>
    </font>
    <font>
      <b/>
      <i/>
      <sz val="10"/>
      <color rgb="FFFFFF0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0"/>
      <color theme="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top"/>
    </xf>
    <xf numFmtId="0" fontId="7" fillId="0" borderId="0"/>
  </cellStyleXfs>
  <cellXfs count="175">
    <xf numFmtId="0" fontId="0" fillId="0" borderId="0" xfId="0"/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0" fontId="2" fillId="0" borderId="0" xfId="0" applyFont="1"/>
    <xf numFmtId="0" fontId="13" fillId="0" borderId="0" xfId="0" applyFont="1"/>
    <xf numFmtId="0" fontId="14" fillId="0" borderId="0" xfId="0" applyFont="1" applyAlignment="1">
      <alignment vertical="top"/>
    </xf>
    <xf numFmtId="0" fontId="14" fillId="4" borderId="0" xfId="0" applyFont="1" applyFill="1" applyAlignment="1">
      <alignment vertical="top"/>
    </xf>
    <xf numFmtId="2" fontId="14" fillId="4" borderId="0" xfId="0" applyNumberFormat="1" applyFont="1" applyFill="1" applyAlignment="1">
      <alignment vertical="top"/>
    </xf>
    <xf numFmtId="0" fontId="1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19" fillId="2" borderId="25" xfId="0" applyFont="1" applyFill="1" applyBorder="1" applyAlignment="1">
      <alignment vertical="top"/>
    </xf>
    <xf numFmtId="1" fontId="17" fillId="2" borderId="26" xfId="0" applyNumberFormat="1" applyFont="1" applyFill="1" applyBorder="1" applyAlignment="1">
      <alignment vertical="top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1" fontId="4" fillId="0" borderId="26" xfId="0" applyNumberFormat="1" applyFont="1" applyBorder="1" applyAlignment="1">
      <alignment horizontal="center" vertical="center" wrapText="1"/>
    </xf>
    <xf numFmtId="1" fontId="4" fillId="0" borderId="25" xfId="0" applyNumberFormat="1" applyFont="1" applyBorder="1" applyAlignment="1">
      <alignment horizontal="center" vertical="center" wrapText="1"/>
    </xf>
    <xf numFmtId="1" fontId="4" fillId="0" borderId="29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26" xfId="0" applyFont="1" applyBorder="1" applyAlignment="1">
      <alignment horizontal="center" vertical="top"/>
    </xf>
    <xf numFmtId="0" fontId="4" fillId="0" borderId="27" xfId="0" applyFont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/>
    </xf>
    <xf numFmtId="0" fontId="17" fillId="0" borderId="19" xfId="0" applyFont="1" applyBorder="1"/>
    <xf numFmtId="0" fontId="4" fillId="0" borderId="19" xfId="0" applyFont="1" applyBorder="1" applyAlignment="1">
      <alignment horizontal="center"/>
    </xf>
    <xf numFmtId="0" fontId="4" fillId="0" borderId="1" xfId="0" applyFont="1" applyBorder="1"/>
    <xf numFmtId="0" fontId="19" fillId="0" borderId="19" xfId="0" applyFont="1" applyBorder="1"/>
    <xf numFmtId="0" fontId="8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1" fontId="4" fillId="4" borderId="5" xfId="0" applyNumberFormat="1" applyFont="1" applyFill="1" applyBorder="1" applyAlignment="1">
      <alignment horizontal="center" vertical="top"/>
    </xf>
    <xf numFmtId="1" fontId="4" fillId="4" borderId="26" xfId="0" applyNumberFormat="1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/>
    </xf>
    <xf numFmtId="1" fontId="17" fillId="0" borderId="42" xfId="0" applyNumberFormat="1" applyFont="1" applyBorder="1" applyAlignment="1">
      <alignment vertical="top"/>
    </xf>
    <xf numFmtId="2" fontId="17" fillId="0" borderId="42" xfId="0" applyNumberFormat="1" applyFont="1" applyBorder="1" applyAlignment="1">
      <alignment vertical="top"/>
    </xf>
    <xf numFmtId="1" fontId="4" fillId="0" borderId="1" xfId="0" applyNumberFormat="1" applyFont="1" applyBorder="1"/>
    <xf numFmtId="1" fontId="17" fillId="0" borderId="1" xfId="0" applyNumberFormat="1" applyFont="1" applyBorder="1"/>
    <xf numFmtId="1" fontId="4" fillId="0" borderId="4" xfId="0" applyNumberFormat="1" applyFont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/>
    </xf>
    <xf numFmtId="2" fontId="17" fillId="4" borderId="20" xfId="0" applyNumberFormat="1" applyFont="1" applyFill="1" applyBorder="1"/>
    <xf numFmtId="0" fontId="4" fillId="0" borderId="2" xfId="0" applyFont="1" applyBorder="1" applyAlignment="1">
      <alignment horizontal="center" vertical="top"/>
    </xf>
    <xf numFmtId="0" fontId="4" fillId="4" borderId="45" xfId="0" applyFont="1" applyFill="1" applyBorder="1" applyAlignment="1">
      <alignment vertical="top"/>
    </xf>
    <xf numFmtId="0" fontId="4" fillId="0" borderId="45" xfId="0" applyFont="1" applyBorder="1" applyAlignment="1">
      <alignment horizontal="center"/>
    </xf>
    <xf numFmtId="0" fontId="4" fillId="4" borderId="19" xfId="0" applyFont="1" applyFill="1" applyBorder="1" applyAlignment="1">
      <alignment vertical="top"/>
    </xf>
    <xf numFmtId="0" fontId="19" fillId="0" borderId="19" xfId="0" applyFont="1" applyBorder="1" applyAlignment="1">
      <alignment vertical="top"/>
    </xf>
    <xf numFmtId="0" fontId="9" fillId="4" borderId="46" xfId="0" applyFont="1" applyFill="1" applyBorder="1" applyAlignment="1">
      <alignment horizontal="center" vertical="center"/>
    </xf>
    <xf numFmtId="2" fontId="9" fillId="4" borderId="15" xfId="0" applyNumberFormat="1" applyFont="1" applyFill="1" applyBorder="1" applyAlignment="1">
      <alignment horizontal="right" vertical="center"/>
    </xf>
    <xf numFmtId="2" fontId="17" fillId="4" borderId="20" xfId="0" applyNumberFormat="1" applyFont="1" applyFill="1" applyBorder="1" applyAlignment="1">
      <alignment vertical="top"/>
    </xf>
    <xf numFmtId="1" fontId="17" fillId="0" borderId="47" xfId="0" applyNumberFormat="1" applyFont="1" applyBorder="1" applyAlignment="1">
      <alignment vertical="top"/>
    </xf>
    <xf numFmtId="0" fontId="9" fillId="3" borderId="14" xfId="0" applyFont="1" applyFill="1" applyBorder="1" applyAlignment="1">
      <alignment horizontal="center" vertical="center"/>
    </xf>
    <xf numFmtId="0" fontId="9" fillId="3" borderId="46" xfId="0" applyFont="1" applyFill="1" applyBorder="1" applyAlignment="1">
      <alignment horizontal="center" vertical="center"/>
    </xf>
    <xf numFmtId="0" fontId="19" fillId="2" borderId="48" xfId="0" applyFont="1" applyFill="1" applyBorder="1" applyAlignment="1">
      <alignment horizontal="center" vertical="top"/>
    </xf>
    <xf numFmtId="1" fontId="19" fillId="2" borderId="49" xfId="0" applyNumberFormat="1" applyFont="1" applyFill="1" applyBorder="1" applyAlignment="1">
      <alignment horizontal="center" vertical="top"/>
    </xf>
    <xf numFmtId="1" fontId="4" fillId="0" borderId="2" xfId="0" applyNumberFormat="1" applyFont="1" applyBorder="1"/>
    <xf numFmtId="2" fontId="17" fillId="4" borderId="11" xfId="0" applyNumberFormat="1" applyFont="1" applyFill="1" applyBorder="1" applyAlignment="1">
      <alignment vertical="top"/>
    </xf>
    <xf numFmtId="0" fontId="19" fillId="0" borderId="1" xfId="0" applyFont="1" applyBorder="1" applyAlignment="1">
      <alignment vertical="top"/>
    </xf>
    <xf numFmtId="2" fontId="19" fillId="4" borderId="20" xfId="0" applyNumberFormat="1" applyFont="1" applyFill="1" applyBorder="1" applyAlignment="1">
      <alignment vertical="top"/>
    </xf>
    <xf numFmtId="0" fontId="8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2" fontId="19" fillId="0" borderId="19" xfId="0" applyNumberFormat="1" applyFont="1" applyBorder="1"/>
    <xf numFmtId="0" fontId="4" fillId="0" borderId="12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1" fontId="17" fillId="0" borderId="44" xfId="0" applyNumberFormat="1" applyFont="1" applyBorder="1" applyAlignment="1">
      <alignment vertical="top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top" wrapText="1"/>
    </xf>
    <xf numFmtId="0" fontId="8" fillId="0" borderId="0" xfId="0" applyFont="1" applyAlignment="1">
      <alignment vertical="center" wrapText="1"/>
    </xf>
    <xf numFmtId="2" fontId="4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9" fillId="2" borderId="25" xfId="0" applyFont="1" applyFill="1" applyBorder="1" applyAlignment="1">
      <alignment horizontal="center" vertical="top"/>
    </xf>
    <xf numFmtId="1" fontId="19" fillId="2" borderId="28" xfId="0" applyNumberFormat="1" applyFont="1" applyFill="1" applyBorder="1" applyAlignment="1">
      <alignment horizontal="center" vertical="top"/>
    </xf>
    <xf numFmtId="2" fontId="19" fillId="2" borderId="26" xfId="0" applyNumberFormat="1" applyFont="1" applyFill="1" applyBorder="1" applyAlignment="1">
      <alignment vertical="top"/>
    </xf>
    <xf numFmtId="2" fontId="19" fillId="0" borderId="23" xfId="0" applyNumberFormat="1" applyFont="1" applyBorder="1"/>
    <xf numFmtId="0" fontId="12" fillId="4" borderId="0" xfId="0" applyFont="1" applyFill="1" applyAlignment="1">
      <alignment vertical="center"/>
    </xf>
    <xf numFmtId="0" fontId="12" fillId="4" borderId="0" xfId="0" applyFont="1" applyFill="1" applyAlignment="1">
      <alignment vertical="top"/>
    </xf>
    <xf numFmtId="1" fontId="17" fillId="0" borderId="51" xfId="0" applyNumberFormat="1" applyFont="1" applyBorder="1" applyAlignment="1">
      <alignment vertical="top"/>
    </xf>
    <xf numFmtId="2" fontId="4" fillId="4" borderId="2" xfId="0" applyNumberFormat="1" applyFont="1" applyFill="1" applyBorder="1" applyAlignment="1">
      <alignment vertical="top"/>
    </xf>
    <xf numFmtId="2" fontId="4" fillId="4" borderId="1" xfId="0" applyNumberFormat="1" applyFont="1" applyFill="1" applyBorder="1" applyAlignment="1">
      <alignment vertical="top"/>
    </xf>
    <xf numFmtId="0" fontId="4" fillId="0" borderId="8" xfId="0" applyFont="1" applyBorder="1" applyAlignment="1">
      <alignment horizontal="center"/>
    </xf>
    <xf numFmtId="0" fontId="1" fillId="4" borderId="1" xfId="0" applyFont="1" applyFill="1" applyBorder="1" applyAlignment="1">
      <alignment vertical="top"/>
    </xf>
    <xf numFmtId="0" fontId="4" fillId="0" borderId="50" xfId="0" applyFont="1" applyBorder="1" applyAlignment="1">
      <alignment horizontal="center"/>
    </xf>
    <xf numFmtId="1" fontId="17" fillId="0" borderId="3" xfId="0" applyNumberFormat="1" applyFont="1" applyBorder="1"/>
    <xf numFmtId="0" fontId="1" fillId="4" borderId="3" xfId="0" applyFont="1" applyFill="1" applyBorder="1" applyAlignment="1">
      <alignment vertical="top"/>
    </xf>
    <xf numFmtId="0" fontId="1" fillId="2" borderId="48" xfId="0" applyFont="1" applyFill="1" applyBorder="1" applyAlignment="1">
      <alignment vertical="top"/>
    </xf>
    <xf numFmtId="2" fontId="21" fillId="4" borderId="11" xfId="0" applyNumberFormat="1" applyFont="1" applyFill="1" applyBorder="1" applyAlignment="1">
      <alignment vertical="top"/>
    </xf>
    <xf numFmtId="2" fontId="21" fillId="4" borderId="20" xfId="0" applyNumberFormat="1" applyFont="1" applyFill="1" applyBorder="1" applyAlignment="1">
      <alignment vertical="top"/>
    </xf>
    <xf numFmtId="2" fontId="21" fillId="4" borderId="20" xfId="0" applyNumberFormat="1" applyFont="1" applyFill="1" applyBorder="1"/>
    <xf numFmtId="2" fontId="22" fillId="0" borderId="19" xfId="0" applyNumberFormat="1" applyFont="1" applyBorder="1"/>
    <xf numFmtId="2" fontId="22" fillId="4" borderId="20" xfId="0" applyNumberFormat="1" applyFont="1" applyFill="1" applyBorder="1" applyAlignment="1">
      <alignment vertical="top"/>
    </xf>
    <xf numFmtId="2" fontId="22" fillId="0" borderId="10" xfId="0" applyNumberFormat="1" applyFont="1" applyBorder="1"/>
    <xf numFmtId="2" fontId="23" fillId="2" borderId="25" xfId="0" applyNumberFormat="1" applyFont="1" applyFill="1" applyBorder="1" applyAlignment="1">
      <alignment vertical="top"/>
    </xf>
    <xf numFmtId="0" fontId="1" fillId="2" borderId="25" xfId="0" applyFont="1" applyFill="1" applyBorder="1" applyAlignment="1">
      <alignment vertical="top"/>
    </xf>
    <xf numFmtId="2" fontId="24" fillId="4" borderId="2" xfId="0" applyNumberFormat="1" applyFont="1" applyFill="1" applyBorder="1" applyAlignment="1">
      <alignment vertical="top"/>
    </xf>
    <xf numFmtId="2" fontId="24" fillId="4" borderId="1" xfId="0" applyNumberFormat="1" applyFont="1" applyFill="1" applyBorder="1" applyAlignment="1">
      <alignment vertical="top"/>
    </xf>
    <xf numFmtId="0" fontId="25" fillId="4" borderId="1" xfId="0" applyFont="1" applyFill="1" applyBorder="1" applyAlignment="1">
      <alignment vertical="top"/>
    </xf>
    <xf numFmtId="0" fontId="25" fillId="4" borderId="3" xfId="0" applyFont="1" applyFill="1" applyBorder="1" applyAlignment="1">
      <alignment vertical="top"/>
    </xf>
    <xf numFmtId="2" fontId="24" fillId="0" borderId="1" xfId="0" applyNumberFormat="1" applyFont="1" applyBorder="1" applyAlignment="1">
      <alignment vertical="top"/>
    </xf>
    <xf numFmtId="0" fontId="25" fillId="0" borderId="1" xfId="0" applyFont="1" applyBorder="1" applyAlignment="1">
      <alignment vertical="top"/>
    </xf>
    <xf numFmtId="0" fontId="9" fillId="0" borderId="4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1" fontId="4" fillId="4" borderId="35" xfId="0" applyNumberFormat="1" applyFont="1" applyFill="1" applyBorder="1" applyAlignment="1">
      <alignment horizontal="center" vertical="center" wrapText="1"/>
    </xf>
    <xf numFmtId="1" fontId="4" fillId="4" borderId="37" xfId="0" applyNumberFormat="1" applyFont="1" applyFill="1" applyBorder="1" applyAlignment="1">
      <alignment horizontal="center" vertical="center" wrapText="1"/>
    </xf>
    <xf numFmtId="0" fontId="9" fillId="2" borderId="39" xfId="1" applyFont="1" applyFill="1" applyBorder="1" applyAlignment="1">
      <alignment horizontal="center" vertical="center" wrapText="1"/>
    </xf>
    <xf numFmtId="0" fontId="9" fillId="2" borderId="40" xfId="1" applyFont="1" applyFill="1" applyBorder="1" applyAlignment="1">
      <alignment horizontal="center" vertical="center" wrapText="1"/>
    </xf>
    <xf numFmtId="0" fontId="9" fillId="2" borderId="41" xfId="1" applyFont="1" applyFill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3" borderId="25" xfId="1" applyFont="1" applyFill="1" applyBorder="1" applyAlignment="1">
      <alignment horizontal="center" vertical="center"/>
    </xf>
    <xf numFmtId="0" fontId="9" fillId="3" borderId="29" xfId="1" applyFont="1" applyFill="1" applyBorder="1" applyAlignment="1">
      <alignment horizontal="center" vertical="center"/>
    </xf>
    <xf numFmtId="0" fontId="4" fillId="4" borderId="31" xfId="0" applyFont="1" applyFill="1" applyBorder="1" applyAlignment="1">
      <alignment horizontal="center" vertical="top" wrapText="1"/>
    </xf>
    <xf numFmtId="0" fontId="4" fillId="4" borderId="3" xfId="0" applyFont="1" applyFill="1" applyBorder="1" applyAlignment="1">
      <alignment horizontal="center" vertical="top" wrapText="1"/>
    </xf>
    <xf numFmtId="0" fontId="4" fillId="0" borderId="33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" fontId="4" fillId="0" borderId="34" xfId="0" applyNumberFormat="1" applyFont="1" applyBorder="1" applyAlignment="1">
      <alignment horizontal="center" vertical="center" wrapText="1"/>
    </xf>
    <xf numFmtId="1" fontId="4" fillId="0" borderId="36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top"/>
    </xf>
    <xf numFmtId="49" fontId="15" fillId="0" borderId="16" xfId="0" applyNumberFormat="1" applyFont="1" applyBorder="1" applyAlignment="1">
      <alignment horizontal="center" vertical="center" textRotation="90" wrapText="1"/>
    </xf>
    <xf numFmtId="49" fontId="15" fillId="0" borderId="24" xfId="0" applyNumberFormat="1" applyFont="1" applyBorder="1" applyAlignment="1">
      <alignment horizontal="center" vertical="center" textRotation="90" wrapText="1"/>
    </xf>
    <xf numFmtId="0" fontId="4" fillId="0" borderId="3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49" fontId="4" fillId="0" borderId="43" xfId="0" applyNumberFormat="1" applyFont="1" applyBorder="1" applyAlignment="1">
      <alignment horizontal="center" vertical="center" wrapText="1"/>
    </xf>
    <xf numFmtId="49" fontId="4" fillId="0" borderId="44" xfId="0" applyNumberFormat="1" applyFont="1" applyBorder="1" applyAlignment="1">
      <alignment horizontal="center" vertical="center" wrapText="1"/>
    </xf>
    <xf numFmtId="0" fontId="16" fillId="4" borderId="19" xfId="0" applyFont="1" applyFill="1" applyBorder="1" applyAlignment="1">
      <alignment horizontal="center" vertical="center"/>
    </xf>
    <xf numFmtId="0" fontId="16" fillId="4" borderId="45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2" borderId="4" xfId="0" applyFont="1" applyFill="1" applyBorder="1" applyAlignment="1">
      <alignment horizontal="center" vertical="top"/>
    </xf>
    <xf numFmtId="0" fontId="16" fillId="2" borderId="5" xfId="0" applyFont="1" applyFill="1" applyBorder="1" applyAlignment="1">
      <alignment horizontal="center" vertical="top"/>
    </xf>
    <xf numFmtId="0" fontId="16" fillId="2" borderId="6" xfId="0" applyFont="1" applyFill="1" applyBorder="1" applyAlignment="1">
      <alignment horizontal="center" vertical="top"/>
    </xf>
    <xf numFmtId="2" fontId="4" fillId="0" borderId="50" xfId="0" applyNumberFormat="1" applyFont="1" applyBorder="1" applyAlignment="1">
      <alignment horizontal="center" vertical="top"/>
    </xf>
    <xf numFmtId="2" fontId="4" fillId="0" borderId="3" xfId="0" applyNumberFormat="1" applyFont="1" applyBorder="1" applyAlignment="1">
      <alignment horizontal="center" vertical="top"/>
    </xf>
    <xf numFmtId="2" fontId="4" fillId="0" borderId="19" xfId="0" applyNumberFormat="1" applyFont="1" applyBorder="1" applyAlignment="1">
      <alignment horizontal="center" vertical="top"/>
    </xf>
    <xf numFmtId="0" fontId="1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4" fillId="0" borderId="3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1" fontId="4" fillId="0" borderId="35" xfId="0" applyNumberFormat="1" applyFont="1" applyBorder="1" applyAlignment="1">
      <alignment horizontal="center" vertical="center" wrapText="1"/>
    </xf>
    <xf numFmtId="1" fontId="4" fillId="0" borderId="37" xfId="0" applyNumberFormat="1" applyFont="1" applyBorder="1" applyAlignment="1">
      <alignment horizontal="center" vertical="center" wrapText="1"/>
    </xf>
    <xf numFmtId="49" fontId="4" fillId="0" borderId="33" xfId="0" applyNumberFormat="1" applyFont="1" applyBorder="1" applyAlignment="1">
      <alignment horizontal="center" vertical="center" wrapText="1"/>
    </xf>
    <xf numFmtId="49" fontId="4" fillId="0" borderId="22" xfId="0" applyNumberFormat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top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</cellXfs>
  <cellStyles count="5">
    <cellStyle name="Normal 2" xfId="4" xr:uid="{00000000-0005-0000-0000-000000000000}"/>
    <cellStyle name="Normal_Sheet1" xfId="3" xr:uid="{00000000-0005-0000-0000-000001000000}"/>
    <cellStyle name="Запетая 2" xfId="2" xr:uid="{00000000-0005-0000-0000-000002000000}"/>
    <cellStyle name="Нормален" xfId="0" builtinId="0"/>
    <cellStyle name="Нормален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12"/>
  <sheetViews>
    <sheetView tabSelected="1" zoomScaleNormal="100" workbookViewId="0">
      <selection activeCell="M110" sqref="M110"/>
    </sheetView>
  </sheetViews>
  <sheetFormatPr defaultRowHeight="14.5" x14ac:dyDescent="0.35"/>
  <cols>
    <col min="1" max="1" width="8.90625" style="5" customWidth="1"/>
    <col min="2" max="2" width="7.6328125" style="5" customWidth="1"/>
    <col min="3" max="3" width="8.453125" style="5" customWidth="1"/>
    <col min="4" max="4" width="32.36328125" style="5" customWidth="1"/>
    <col min="5" max="5" width="14.36328125" style="5" customWidth="1"/>
    <col min="6" max="6" width="9.54296875" style="5" customWidth="1"/>
    <col min="7" max="7" width="7.6328125" style="5" customWidth="1"/>
    <col min="8" max="8" width="11.08984375" style="5" customWidth="1"/>
    <col min="9" max="9" width="13.54296875" style="38" customWidth="1"/>
    <col min="10" max="10" width="12.08984375" style="38" customWidth="1"/>
    <col min="11" max="11" width="8.90625" style="10"/>
  </cols>
  <sheetData>
    <row r="1" spans="1:11" x14ac:dyDescent="0.35">
      <c r="A1" s="7"/>
      <c r="B1" s="7"/>
      <c r="C1" s="7"/>
      <c r="D1" s="7"/>
      <c r="E1" s="7"/>
      <c r="F1" s="7"/>
      <c r="G1" s="7"/>
      <c r="H1" s="7"/>
      <c r="I1" s="37"/>
    </row>
    <row r="2" spans="1:11" ht="34.25" customHeight="1" thickBot="1" x14ac:dyDescent="0.4">
      <c r="A2" s="110" t="s">
        <v>33</v>
      </c>
      <c r="B2" s="111"/>
      <c r="C2" s="111"/>
      <c r="D2" s="111"/>
      <c r="E2" s="111"/>
      <c r="F2" s="111"/>
      <c r="G2" s="111"/>
      <c r="H2" s="111"/>
      <c r="I2" s="111"/>
      <c r="J2" s="112"/>
    </row>
    <row r="3" spans="1:11" ht="15" hidden="1" thickBot="1" x14ac:dyDescent="0.4">
      <c r="A3" s="7"/>
      <c r="B3" s="7"/>
      <c r="C3" s="7"/>
      <c r="D3" s="115" t="s">
        <v>2</v>
      </c>
      <c r="E3" s="116"/>
      <c r="F3" s="116"/>
      <c r="G3" s="117"/>
      <c r="H3" s="7"/>
      <c r="I3" s="37"/>
    </row>
    <row r="4" spans="1:11" ht="15" thickBot="1" x14ac:dyDescent="0.4">
      <c r="A4" s="6"/>
      <c r="B4" s="6"/>
      <c r="C4" s="6"/>
      <c r="D4" s="118"/>
      <c r="E4" s="118"/>
      <c r="F4" s="6"/>
      <c r="G4" s="6"/>
      <c r="H4" s="6"/>
      <c r="I4" s="37"/>
    </row>
    <row r="5" spans="1:11" s="18" customFormat="1" ht="13.5" customHeight="1" x14ac:dyDescent="0.35">
      <c r="A5" s="123" t="s">
        <v>5</v>
      </c>
      <c r="B5" s="125" t="s">
        <v>22</v>
      </c>
      <c r="C5" s="127" t="s">
        <v>27</v>
      </c>
      <c r="D5" s="136" t="s">
        <v>0</v>
      </c>
      <c r="E5" s="138" t="s">
        <v>34</v>
      </c>
      <c r="F5" s="140" t="s">
        <v>20</v>
      </c>
      <c r="G5" s="129" t="s">
        <v>21</v>
      </c>
      <c r="H5" s="131" t="s">
        <v>25</v>
      </c>
      <c r="I5" s="121" t="s">
        <v>24</v>
      </c>
      <c r="J5" s="113" t="s">
        <v>23</v>
      </c>
    </row>
    <row r="6" spans="1:11" s="18" customFormat="1" ht="74.25" customHeight="1" thickBot="1" x14ac:dyDescent="0.4">
      <c r="A6" s="124"/>
      <c r="B6" s="126"/>
      <c r="C6" s="128"/>
      <c r="D6" s="137"/>
      <c r="E6" s="139"/>
      <c r="F6" s="141"/>
      <c r="G6" s="130"/>
      <c r="H6" s="132"/>
      <c r="I6" s="122"/>
      <c r="J6" s="114"/>
    </row>
    <row r="7" spans="1:11" s="28" customFormat="1" ht="13.5" thickBot="1" x14ac:dyDescent="0.4">
      <c r="A7" s="29">
        <v>1</v>
      </c>
      <c r="B7" s="30">
        <f>A7+1</f>
        <v>2</v>
      </c>
      <c r="C7" s="21">
        <f t="shared" ref="C7:E7" si="0">B7+1</f>
        <v>3</v>
      </c>
      <c r="D7" s="22">
        <f t="shared" si="0"/>
        <v>4</v>
      </c>
      <c r="E7" s="23">
        <f t="shared" si="0"/>
        <v>5</v>
      </c>
      <c r="F7" s="46">
        <f>E7+1</f>
        <v>6</v>
      </c>
      <c r="G7" s="25">
        <f>F7+1</f>
        <v>7</v>
      </c>
      <c r="H7" s="26">
        <f>G7+1</f>
        <v>8</v>
      </c>
      <c r="I7" s="39">
        <f>H7+1</f>
        <v>9</v>
      </c>
      <c r="J7" s="40">
        <f>I7+1</f>
        <v>10</v>
      </c>
    </row>
    <row r="8" spans="1:11" s="1" customFormat="1" ht="15" hidden="1" customHeight="1" thickBot="1" x14ac:dyDescent="0.4">
      <c r="A8" s="119" t="s">
        <v>26</v>
      </c>
      <c r="B8" s="120"/>
      <c r="C8" s="120"/>
      <c r="D8" s="120"/>
      <c r="E8" s="31" t="e">
        <f>#REF!</f>
        <v>#REF!</v>
      </c>
      <c r="F8" s="47" t="s">
        <v>1</v>
      </c>
      <c r="G8" s="58" t="s">
        <v>1</v>
      </c>
      <c r="H8" s="59" t="s">
        <v>1</v>
      </c>
      <c r="I8" s="54" t="s">
        <v>1</v>
      </c>
      <c r="J8" s="55" t="e">
        <f>#REF!</f>
        <v>#REF!</v>
      </c>
      <c r="K8" s="2"/>
    </row>
    <row r="9" spans="1:11" s="18" customFormat="1" ht="15.75" customHeight="1" x14ac:dyDescent="0.3">
      <c r="A9" s="134" t="s">
        <v>65</v>
      </c>
      <c r="B9" s="142" t="s">
        <v>50</v>
      </c>
      <c r="C9" s="32" t="s">
        <v>19</v>
      </c>
      <c r="D9" s="71" t="s">
        <v>12</v>
      </c>
      <c r="E9" s="33">
        <v>2</v>
      </c>
      <c r="F9" s="42"/>
      <c r="G9" s="51" t="s">
        <v>13</v>
      </c>
      <c r="H9" s="62">
        <f>E9</f>
        <v>2</v>
      </c>
      <c r="I9" s="88">
        <v>104</v>
      </c>
      <c r="J9" s="63">
        <f>H9*I9</f>
        <v>208</v>
      </c>
    </row>
    <row r="10" spans="1:11" s="18" customFormat="1" ht="15.75" customHeight="1" x14ac:dyDescent="0.3">
      <c r="A10" s="134"/>
      <c r="B10" s="142"/>
      <c r="C10" s="32" t="s">
        <v>49</v>
      </c>
      <c r="D10" s="71" t="s">
        <v>12</v>
      </c>
      <c r="E10" s="33">
        <v>0</v>
      </c>
      <c r="F10" s="42"/>
      <c r="G10" s="34" t="s">
        <v>13</v>
      </c>
      <c r="H10" s="44">
        <f>E10</f>
        <v>0</v>
      </c>
      <c r="I10" s="89">
        <v>109</v>
      </c>
      <c r="J10" s="56">
        <f>H10*I10</f>
        <v>0</v>
      </c>
    </row>
    <row r="11" spans="1:11" s="18" customFormat="1" ht="12.75" customHeight="1" x14ac:dyDescent="0.3">
      <c r="A11" s="134"/>
      <c r="B11" s="142"/>
      <c r="C11" s="35"/>
      <c r="D11" s="90" t="s">
        <v>31</v>
      </c>
      <c r="E11" s="33">
        <f>SUM(E9:E10)</f>
        <v>2</v>
      </c>
      <c r="F11" s="42"/>
      <c r="G11" s="34"/>
      <c r="H11" s="45">
        <f>SUM(H9:H10)</f>
        <v>2</v>
      </c>
      <c r="I11" s="91"/>
      <c r="J11" s="48">
        <f>SUM(J9:J10)</f>
        <v>208</v>
      </c>
    </row>
    <row r="12" spans="1:11" s="18" customFormat="1" ht="15.75" customHeight="1" x14ac:dyDescent="0.3">
      <c r="A12" s="134"/>
      <c r="B12" s="142"/>
      <c r="C12" s="32" t="s">
        <v>19</v>
      </c>
      <c r="D12" s="71" t="s">
        <v>14</v>
      </c>
      <c r="E12" s="33">
        <v>2</v>
      </c>
      <c r="F12" s="42"/>
      <c r="G12" s="34" t="s">
        <v>13</v>
      </c>
      <c r="H12" s="44">
        <f>E12</f>
        <v>2</v>
      </c>
      <c r="I12" s="89">
        <v>99</v>
      </c>
      <c r="J12" s="56">
        <f>H12*I12</f>
        <v>198</v>
      </c>
    </row>
    <row r="13" spans="1:11" s="18" customFormat="1" ht="15.75" customHeight="1" x14ac:dyDescent="0.3">
      <c r="A13" s="134"/>
      <c r="B13" s="142"/>
      <c r="C13" s="32" t="s">
        <v>49</v>
      </c>
      <c r="D13" s="71" t="s">
        <v>14</v>
      </c>
      <c r="E13" s="33">
        <v>0</v>
      </c>
      <c r="F13" s="42"/>
      <c r="G13" s="34" t="s">
        <v>13</v>
      </c>
      <c r="H13" s="44">
        <f>E13</f>
        <v>0</v>
      </c>
      <c r="I13" s="89">
        <v>99</v>
      </c>
      <c r="J13" s="56">
        <f>H13*I13</f>
        <v>0</v>
      </c>
    </row>
    <row r="14" spans="1:11" s="18" customFormat="1" ht="12.75" customHeight="1" x14ac:dyDescent="0.3">
      <c r="A14" s="134"/>
      <c r="B14" s="142"/>
      <c r="C14" s="35"/>
      <c r="D14" s="90" t="s">
        <v>31</v>
      </c>
      <c r="E14" s="33">
        <f>SUM(E12:E13)</f>
        <v>2</v>
      </c>
      <c r="F14" s="42"/>
      <c r="G14" s="34"/>
      <c r="H14" s="45">
        <f>SUM(H12:H13)</f>
        <v>2</v>
      </c>
      <c r="I14" s="91"/>
      <c r="J14" s="48">
        <f>SUM(J12:J13)</f>
        <v>198</v>
      </c>
    </row>
    <row r="15" spans="1:11" s="18" customFormat="1" ht="15.75" customHeight="1" x14ac:dyDescent="0.3">
      <c r="A15" s="134"/>
      <c r="B15" s="142"/>
      <c r="C15" s="32" t="s">
        <v>19</v>
      </c>
      <c r="D15" s="72" t="s">
        <v>46</v>
      </c>
      <c r="E15" s="33">
        <v>1</v>
      </c>
      <c r="F15" s="43">
        <v>0.6</v>
      </c>
      <c r="G15" s="34" t="s">
        <v>15</v>
      </c>
      <c r="H15" s="44">
        <f>ROUND(E15/F15,0)</f>
        <v>2</v>
      </c>
      <c r="I15" s="89">
        <v>58</v>
      </c>
      <c r="J15" s="56">
        <f>H15*I15</f>
        <v>116</v>
      </c>
    </row>
    <row r="16" spans="1:11" s="18" customFormat="1" ht="15.75" customHeight="1" x14ac:dyDescent="0.3">
      <c r="A16" s="134"/>
      <c r="B16" s="142"/>
      <c r="C16" s="32" t="s">
        <v>49</v>
      </c>
      <c r="D16" s="72" t="s">
        <v>46</v>
      </c>
      <c r="E16" s="33">
        <v>0</v>
      </c>
      <c r="F16" s="43">
        <v>0.6</v>
      </c>
      <c r="G16" s="34" t="s">
        <v>15</v>
      </c>
      <c r="H16" s="44">
        <f>ROUND(E16/F16,0)</f>
        <v>0</v>
      </c>
      <c r="I16" s="89">
        <v>58</v>
      </c>
      <c r="J16" s="56">
        <f>H16*I16</f>
        <v>0</v>
      </c>
    </row>
    <row r="17" spans="1:10" s="18" customFormat="1" ht="12.75" customHeight="1" x14ac:dyDescent="0.3">
      <c r="A17" s="134"/>
      <c r="B17" s="142"/>
      <c r="C17" s="35"/>
      <c r="D17" s="90" t="s">
        <v>31</v>
      </c>
      <c r="E17" s="33">
        <f>SUM(E15:E16)</f>
        <v>1</v>
      </c>
      <c r="F17" s="43"/>
      <c r="G17" s="34"/>
      <c r="H17" s="45">
        <f>SUM(H15:H16)</f>
        <v>2</v>
      </c>
      <c r="I17" s="91"/>
      <c r="J17" s="48">
        <f>SUM(J15:J16)</f>
        <v>116</v>
      </c>
    </row>
    <row r="18" spans="1:10" s="18" customFormat="1" ht="15.75" customHeight="1" x14ac:dyDescent="0.3">
      <c r="A18" s="134"/>
      <c r="B18" s="142"/>
      <c r="C18" s="32" t="s">
        <v>19</v>
      </c>
      <c r="D18" s="72" t="s">
        <v>16</v>
      </c>
      <c r="E18" s="33">
        <v>0</v>
      </c>
      <c r="F18" s="43">
        <v>0.6</v>
      </c>
      <c r="G18" s="34" t="s">
        <v>15</v>
      </c>
      <c r="H18" s="44">
        <f>ROUND(E18/F18,0)</f>
        <v>0</v>
      </c>
      <c r="I18" s="89">
        <v>55</v>
      </c>
      <c r="J18" s="56">
        <f>H18*I18</f>
        <v>0</v>
      </c>
    </row>
    <row r="19" spans="1:10" s="18" customFormat="1" ht="15.75" customHeight="1" x14ac:dyDescent="0.3">
      <c r="A19" s="134"/>
      <c r="B19" s="142"/>
      <c r="C19" s="32" t="s">
        <v>49</v>
      </c>
      <c r="D19" s="72" t="s">
        <v>16</v>
      </c>
      <c r="E19" s="33">
        <v>0</v>
      </c>
      <c r="F19" s="43">
        <v>0.6</v>
      </c>
      <c r="G19" s="34" t="s">
        <v>15</v>
      </c>
      <c r="H19" s="44">
        <f>ROUND(E19/F19,0)</f>
        <v>0</v>
      </c>
      <c r="I19" s="89">
        <v>55</v>
      </c>
      <c r="J19" s="56">
        <f>H19*I19</f>
        <v>0</v>
      </c>
    </row>
    <row r="20" spans="1:10" s="18" customFormat="1" ht="12.75" customHeight="1" x14ac:dyDescent="0.3">
      <c r="A20" s="134"/>
      <c r="B20" s="142"/>
      <c r="C20" s="35"/>
      <c r="D20" s="90" t="s">
        <v>31</v>
      </c>
      <c r="E20" s="33">
        <f>SUM(E18:E19)</f>
        <v>0</v>
      </c>
      <c r="F20" s="43"/>
      <c r="G20" s="34"/>
      <c r="H20" s="45">
        <f>SUM(H18:H19)</f>
        <v>0</v>
      </c>
      <c r="I20" s="91"/>
      <c r="J20" s="48">
        <f>SUM(J18:J19)</f>
        <v>0</v>
      </c>
    </row>
    <row r="21" spans="1:10" s="18" customFormat="1" ht="15.75" customHeight="1" x14ac:dyDescent="0.3">
      <c r="A21" s="134"/>
      <c r="B21" s="142"/>
      <c r="C21" s="32" t="s">
        <v>19</v>
      </c>
      <c r="D21" s="72" t="s">
        <v>17</v>
      </c>
      <c r="E21" s="33">
        <v>0</v>
      </c>
      <c r="F21" s="43">
        <v>0.6</v>
      </c>
      <c r="G21" s="34" t="s">
        <v>15</v>
      </c>
      <c r="H21" s="44">
        <f>ROUND(E21/F21,0)</f>
        <v>0</v>
      </c>
      <c r="I21" s="89">
        <v>50</v>
      </c>
      <c r="J21" s="56">
        <f>H21*I21</f>
        <v>0</v>
      </c>
    </row>
    <row r="22" spans="1:10" s="18" customFormat="1" ht="15.75" customHeight="1" x14ac:dyDescent="0.3">
      <c r="A22" s="134"/>
      <c r="B22" s="142"/>
      <c r="C22" s="32" t="s">
        <v>49</v>
      </c>
      <c r="D22" s="72" t="s">
        <v>17</v>
      </c>
      <c r="E22" s="33">
        <v>0</v>
      </c>
      <c r="F22" s="43">
        <v>0.6</v>
      </c>
      <c r="G22" s="34" t="s">
        <v>15</v>
      </c>
      <c r="H22" s="44">
        <f>ROUND(E22/F22,0)</f>
        <v>0</v>
      </c>
      <c r="I22" s="89">
        <v>50</v>
      </c>
      <c r="J22" s="56">
        <f>H22*I22</f>
        <v>0</v>
      </c>
    </row>
    <row r="23" spans="1:10" s="18" customFormat="1" ht="12.75" customHeight="1" x14ac:dyDescent="0.3">
      <c r="A23" s="134"/>
      <c r="B23" s="142"/>
      <c r="C23" s="35"/>
      <c r="D23" s="90" t="s">
        <v>31</v>
      </c>
      <c r="E23" s="33">
        <f>SUM(E21:E22)</f>
        <v>0</v>
      </c>
      <c r="F23" s="43"/>
      <c r="G23" s="34"/>
      <c r="H23" s="45">
        <f>SUM(H21:H22)</f>
        <v>0</v>
      </c>
      <c r="I23" s="91"/>
      <c r="J23" s="48">
        <f>SUM(J21:J22)</f>
        <v>0</v>
      </c>
    </row>
    <row r="24" spans="1:10" s="18" customFormat="1" ht="15.75" customHeight="1" x14ac:dyDescent="0.3">
      <c r="A24" s="134"/>
      <c r="B24" s="142"/>
      <c r="C24" s="32" t="s">
        <v>19</v>
      </c>
      <c r="D24" s="71" t="s">
        <v>47</v>
      </c>
      <c r="E24" s="33">
        <v>6</v>
      </c>
      <c r="F24" s="42"/>
      <c r="G24" s="34" t="s">
        <v>13</v>
      </c>
      <c r="H24" s="44">
        <f>E24</f>
        <v>6</v>
      </c>
      <c r="I24" s="89">
        <v>94</v>
      </c>
      <c r="J24" s="56">
        <f>H24*I24</f>
        <v>564</v>
      </c>
    </row>
    <row r="25" spans="1:10" s="18" customFormat="1" ht="15.75" customHeight="1" x14ac:dyDescent="0.3">
      <c r="A25" s="134"/>
      <c r="B25" s="142"/>
      <c r="C25" s="32" t="s">
        <v>49</v>
      </c>
      <c r="D25" s="71" t="s">
        <v>47</v>
      </c>
      <c r="E25" s="33">
        <v>0</v>
      </c>
      <c r="F25" s="42"/>
      <c r="G25" s="34" t="s">
        <v>13</v>
      </c>
      <c r="H25" s="44">
        <f>E25</f>
        <v>0</v>
      </c>
      <c r="I25" s="89">
        <v>94</v>
      </c>
      <c r="J25" s="56">
        <f>H25*I25</f>
        <v>0</v>
      </c>
    </row>
    <row r="26" spans="1:10" s="18" customFormat="1" ht="12.75" customHeight="1" x14ac:dyDescent="0.3">
      <c r="A26" s="134"/>
      <c r="B26" s="142"/>
      <c r="C26" s="35"/>
      <c r="D26" s="90" t="s">
        <v>31</v>
      </c>
      <c r="E26" s="33">
        <f>SUM(E24:E25)</f>
        <v>6</v>
      </c>
      <c r="F26" s="42"/>
      <c r="G26" s="34"/>
      <c r="H26" s="45">
        <f>SUM(H24:H25)</f>
        <v>6</v>
      </c>
      <c r="I26" s="91"/>
      <c r="J26" s="48">
        <f>SUM(J24:J25)</f>
        <v>564</v>
      </c>
    </row>
    <row r="27" spans="1:10" s="18" customFormat="1" ht="15.75" customHeight="1" x14ac:dyDescent="0.3">
      <c r="A27" s="134"/>
      <c r="B27" s="142"/>
      <c r="C27" s="32" t="s">
        <v>19</v>
      </c>
      <c r="D27" s="72" t="s">
        <v>35</v>
      </c>
      <c r="E27" s="33">
        <v>55</v>
      </c>
      <c r="F27" s="43">
        <v>0.6</v>
      </c>
      <c r="G27" s="34" t="s">
        <v>15</v>
      </c>
      <c r="H27" s="44">
        <f>ROUND(E27/F27,0)</f>
        <v>92</v>
      </c>
      <c r="I27" s="89">
        <v>50</v>
      </c>
      <c r="J27" s="56">
        <f>H27*I27</f>
        <v>4600</v>
      </c>
    </row>
    <row r="28" spans="1:10" s="18" customFormat="1" ht="15.75" customHeight="1" x14ac:dyDescent="0.3">
      <c r="A28" s="134"/>
      <c r="B28" s="142"/>
      <c r="C28" s="32" t="s">
        <v>49</v>
      </c>
      <c r="D28" s="72" t="s">
        <v>35</v>
      </c>
      <c r="E28" s="33">
        <v>5</v>
      </c>
      <c r="F28" s="43">
        <v>0.6</v>
      </c>
      <c r="G28" s="34" t="s">
        <v>15</v>
      </c>
      <c r="H28" s="44">
        <f>ROUND(E28/F28,0)</f>
        <v>8</v>
      </c>
      <c r="I28" s="89">
        <v>50</v>
      </c>
      <c r="J28" s="56">
        <f>H28*I28</f>
        <v>400</v>
      </c>
    </row>
    <row r="29" spans="1:10" s="18" customFormat="1" ht="12.75" customHeight="1" x14ac:dyDescent="0.3">
      <c r="A29" s="134"/>
      <c r="B29" s="142"/>
      <c r="C29" s="35"/>
      <c r="D29" s="90" t="s">
        <v>31</v>
      </c>
      <c r="E29" s="33">
        <f>SUM(E27:E28)</f>
        <v>60</v>
      </c>
      <c r="F29" s="43"/>
      <c r="G29" s="34"/>
      <c r="H29" s="45">
        <f>SUM(H27:H28)</f>
        <v>100</v>
      </c>
      <c r="I29" s="91"/>
      <c r="J29" s="48">
        <f>SUM(J27:J28)</f>
        <v>5000</v>
      </c>
    </row>
    <row r="30" spans="1:10" s="18" customFormat="1" ht="15.75" customHeight="1" x14ac:dyDescent="0.3">
      <c r="A30" s="134"/>
      <c r="B30" s="142"/>
      <c r="C30" s="32" t="s">
        <v>19</v>
      </c>
      <c r="D30" s="72" t="s">
        <v>18</v>
      </c>
      <c r="E30" s="33">
        <v>55</v>
      </c>
      <c r="F30" s="43">
        <v>0.55000000000000004</v>
      </c>
      <c r="G30" s="34" t="s">
        <v>15</v>
      </c>
      <c r="H30" s="44">
        <f>ROUND(E30/F30,0)</f>
        <v>100</v>
      </c>
      <c r="I30" s="89">
        <v>50</v>
      </c>
      <c r="J30" s="56">
        <f>H30*I30</f>
        <v>5000</v>
      </c>
    </row>
    <row r="31" spans="1:10" s="18" customFormat="1" ht="15.75" customHeight="1" x14ac:dyDescent="0.3">
      <c r="A31" s="134"/>
      <c r="B31" s="142"/>
      <c r="C31" s="32" t="s">
        <v>49</v>
      </c>
      <c r="D31" s="72" t="s">
        <v>18</v>
      </c>
      <c r="E31" s="33">
        <v>5</v>
      </c>
      <c r="F31" s="43">
        <v>0.55000000000000004</v>
      </c>
      <c r="G31" s="34" t="s">
        <v>15</v>
      </c>
      <c r="H31" s="44">
        <f>ROUND(E31/F31,0)</f>
        <v>9</v>
      </c>
      <c r="I31" s="89">
        <v>50</v>
      </c>
      <c r="J31" s="56">
        <f>H31*I31</f>
        <v>450</v>
      </c>
    </row>
    <row r="32" spans="1:10" s="18" customFormat="1" ht="12.75" customHeight="1" x14ac:dyDescent="0.3">
      <c r="A32" s="134"/>
      <c r="B32" s="142"/>
      <c r="C32" s="35"/>
      <c r="D32" s="90" t="s">
        <v>31</v>
      </c>
      <c r="E32" s="33">
        <f>SUM(E30:E31)</f>
        <v>60</v>
      </c>
      <c r="F32" s="42"/>
      <c r="G32" s="92"/>
      <c r="H32" s="93">
        <f>SUM(H30:H31)</f>
        <v>109</v>
      </c>
      <c r="I32" s="94"/>
      <c r="J32" s="48">
        <f>SUM(J30:J31)</f>
        <v>5450</v>
      </c>
    </row>
    <row r="33" spans="1:10" s="18" customFormat="1" ht="13.5" customHeight="1" x14ac:dyDescent="0.35">
      <c r="A33" s="134"/>
      <c r="B33" s="142"/>
      <c r="C33" s="144" t="s">
        <v>51</v>
      </c>
      <c r="D33" s="146"/>
      <c r="E33" s="36">
        <f>SUM(E32,E20,E11,E29,E17,E26,E23,E14)</f>
        <v>131</v>
      </c>
      <c r="F33" s="42"/>
      <c r="G33" s="133"/>
      <c r="H33" s="133"/>
      <c r="I33" s="91"/>
      <c r="J33" s="70">
        <f>SUM(J32,J20,J11,J29,J17,J26,J23,J14)</f>
        <v>11536</v>
      </c>
    </row>
    <row r="34" spans="1:10" s="18" customFormat="1" ht="15.75" customHeight="1" x14ac:dyDescent="0.3">
      <c r="A34" s="134"/>
      <c r="B34" s="142" t="s">
        <v>53</v>
      </c>
      <c r="C34" s="49" t="s">
        <v>19</v>
      </c>
      <c r="D34" s="71" t="s">
        <v>12</v>
      </c>
      <c r="E34" s="50">
        <v>2</v>
      </c>
      <c r="F34" s="57"/>
      <c r="G34" s="34" t="s">
        <v>13</v>
      </c>
      <c r="H34" s="44">
        <f>E34</f>
        <v>2</v>
      </c>
      <c r="I34" s="79">
        <v>104</v>
      </c>
      <c r="J34" s="56">
        <f t="shared" ref="J34:J41" si="1">H34*I34</f>
        <v>208</v>
      </c>
    </row>
    <row r="35" spans="1:10" s="18" customFormat="1" ht="15.75" customHeight="1" x14ac:dyDescent="0.3">
      <c r="A35" s="134"/>
      <c r="B35" s="143"/>
      <c r="C35" s="49" t="s">
        <v>19</v>
      </c>
      <c r="D35" s="71" t="s">
        <v>14</v>
      </c>
      <c r="E35" s="50">
        <v>16</v>
      </c>
      <c r="F35" s="57"/>
      <c r="G35" s="34" t="s">
        <v>13</v>
      </c>
      <c r="H35" s="44">
        <f>E35</f>
        <v>16</v>
      </c>
      <c r="I35" s="79">
        <v>99</v>
      </c>
      <c r="J35" s="56">
        <f t="shared" si="1"/>
        <v>1584</v>
      </c>
    </row>
    <row r="36" spans="1:10" s="18" customFormat="1" ht="15.75" customHeight="1" x14ac:dyDescent="0.3">
      <c r="A36" s="134"/>
      <c r="B36" s="143"/>
      <c r="C36" s="49" t="s">
        <v>19</v>
      </c>
      <c r="D36" s="72" t="s">
        <v>46</v>
      </c>
      <c r="E36" s="52">
        <v>15</v>
      </c>
      <c r="F36" s="43">
        <v>0.6</v>
      </c>
      <c r="G36" s="34" t="s">
        <v>15</v>
      </c>
      <c r="H36" s="44">
        <f>ROUND(E36/F36,0)</f>
        <v>25</v>
      </c>
      <c r="I36" s="79">
        <v>58</v>
      </c>
      <c r="J36" s="56">
        <f t="shared" si="1"/>
        <v>1450</v>
      </c>
    </row>
    <row r="37" spans="1:10" s="18" customFormat="1" ht="15.75" customHeight="1" x14ac:dyDescent="0.3">
      <c r="A37" s="134"/>
      <c r="B37" s="142"/>
      <c r="C37" s="49" t="s">
        <v>19</v>
      </c>
      <c r="D37" s="72" t="s">
        <v>16</v>
      </c>
      <c r="E37" s="52">
        <v>7</v>
      </c>
      <c r="F37" s="43">
        <v>0.6</v>
      </c>
      <c r="G37" s="34" t="s">
        <v>15</v>
      </c>
      <c r="H37" s="44">
        <f>ROUND(E37/F37,0)</f>
        <v>12</v>
      </c>
      <c r="I37" s="79">
        <v>55</v>
      </c>
      <c r="J37" s="56">
        <f t="shared" si="1"/>
        <v>660</v>
      </c>
    </row>
    <row r="38" spans="1:10" s="18" customFormat="1" ht="15.75" customHeight="1" x14ac:dyDescent="0.3">
      <c r="A38" s="134"/>
      <c r="B38" s="142"/>
      <c r="C38" s="49" t="s">
        <v>19</v>
      </c>
      <c r="D38" s="72" t="s">
        <v>17</v>
      </c>
      <c r="E38" s="52">
        <v>0</v>
      </c>
      <c r="F38" s="43">
        <v>0.6</v>
      </c>
      <c r="G38" s="34" t="s">
        <v>15</v>
      </c>
      <c r="H38" s="44">
        <f>ROUND(E38/F38,0)</f>
        <v>0</v>
      </c>
      <c r="I38" s="79">
        <v>50</v>
      </c>
      <c r="J38" s="56">
        <f t="shared" si="1"/>
        <v>0</v>
      </c>
    </row>
    <row r="39" spans="1:10" s="18" customFormat="1" ht="15.75" customHeight="1" x14ac:dyDescent="0.3">
      <c r="A39" s="134"/>
      <c r="B39" s="142"/>
      <c r="C39" s="49" t="s">
        <v>19</v>
      </c>
      <c r="D39" s="71" t="s">
        <v>47</v>
      </c>
      <c r="E39" s="50">
        <v>7</v>
      </c>
      <c r="F39" s="57"/>
      <c r="G39" s="34" t="s">
        <v>13</v>
      </c>
      <c r="H39" s="44">
        <f>E39</f>
        <v>7</v>
      </c>
      <c r="I39" s="79">
        <v>94</v>
      </c>
      <c r="J39" s="56">
        <f t="shared" si="1"/>
        <v>658</v>
      </c>
    </row>
    <row r="40" spans="1:10" s="18" customFormat="1" ht="15.75" customHeight="1" x14ac:dyDescent="0.3">
      <c r="A40" s="134"/>
      <c r="B40" s="142"/>
      <c r="C40" s="49" t="s">
        <v>19</v>
      </c>
      <c r="D40" s="72" t="s">
        <v>35</v>
      </c>
      <c r="E40" s="52">
        <v>40</v>
      </c>
      <c r="F40" s="43">
        <v>0.6</v>
      </c>
      <c r="G40" s="34" t="s">
        <v>15</v>
      </c>
      <c r="H40" s="44">
        <f>ROUND(E40/F40,0)</f>
        <v>67</v>
      </c>
      <c r="I40" s="79">
        <v>50</v>
      </c>
      <c r="J40" s="56">
        <f t="shared" si="1"/>
        <v>3350</v>
      </c>
    </row>
    <row r="41" spans="1:10" s="18" customFormat="1" ht="15.75" customHeight="1" x14ac:dyDescent="0.3">
      <c r="A41" s="134"/>
      <c r="B41" s="142"/>
      <c r="C41" s="49" t="s">
        <v>19</v>
      </c>
      <c r="D41" s="72" t="s">
        <v>18</v>
      </c>
      <c r="E41" s="52">
        <v>40</v>
      </c>
      <c r="F41" s="43">
        <v>0.55000000000000004</v>
      </c>
      <c r="G41" s="34" t="s">
        <v>15</v>
      </c>
      <c r="H41" s="44">
        <f>ROUND(E41/F41,0)</f>
        <v>73</v>
      </c>
      <c r="I41" s="79">
        <v>50</v>
      </c>
      <c r="J41" s="56">
        <f t="shared" si="1"/>
        <v>3650</v>
      </c>
    </row>
    <row r="42" spans="1:10" s="18" customFormat="1" ht="13.5" customHeight="1" x14ac:dyDescent="0.3">
      <c r="A42" s="134"/>
      <c r="B42" s="142"/>
      <c r="C42" s="144" t="s">
        <v>54</v>
      </c>
      <c r="D42" s="145"/>
      <c r="E42" s="53">
        <f>SUM(E34:E41)</f>
        <v>127</v>
      </c>
      <c r="F42" s="87"/>
      <c r="G42" s="53"/>
      <c r="H42" s="64"/>
      <c r="I42" s="80"/>
      <c r="J42" s="65">
        <f>SUM(J34:J41)</f>
        <v>11560</v>
      </c>
    </row>
    <row r="43" spans="1:10" s="18" customFormat="1" ht="15.75" customHeight="1" x14ac:dyDescent="0.3">
      <c r="A43" s="134"/>
      <c r="B43" s="142" t="s">
        <v>55</v>
      </c>
      <c r="C43" s="32" t="s">
        <v>19</v>
      </c>
      <c r="D43" s="71" t="s">
        <v>12</v>
      </c>
      <c r="E43" s="33">
        <v>0</v>
      </c>
      <c r="F43" s="42"/>
      <c r="G43" s="51" t="s">
        <v>13</v>
      </c>
      <c r="H43" s="62">
        <f>E43</f>
        <v>0</v>
      </c>
      <c r="I43" s="88">
        <v>104</v>
      </c>
      <c r="J43" s="63">
        <f>H43*I43</f>
        <v>0</v>
      </c>
    </row>
    <row r="44" spans="1:10" s="18" customFormat="1" ht="15.75" customHeight="1" x14ac:dyDescent="0.3">
      <c r="A44" s="134"/>
      <c r="B44" s="142"/>
      <c r="C44" s="32" t="s">
        <v>48</v>
      </c>
      <c r="D44" s="71" t="s">
        <v>12</v>
      </c>
      <c r="E44" s="33">
        <v>0</v>
      </c>
      <c r="F44" s="42"/>
      <c r="G44" s="34" t="s">
        <v>13</v>
      </c>
      <c r="H44" s="44">
        <f>E44</f>
        <v>0</v>
      </c>
      <c r="I44" s="89">
        <v>154</v>
      </c>
      <c r="J44" s="56">
        <f>H44*I44</f>
        <v>0</v>
      </c>
    </row>
    <row r="45" spans="1:10" s="18" customFormat="1" ht="12.75" customHeight="1" x14ac:dyDescent="0.3">
      <c r="A45" s="134"/>
      <c r="B45" s="142"/>
      <c r="C45" s="35"/>
      <c r="D45" s="90" t="s">
        <v>31</v>
      </c>
      <c r="E45" s="33">
        <f>SUM(E43:E44)</f>
        <v>0</v>
      </c>
      <c r="F45" s="42"/>
      <c r="G45" s="34"/>
      <c r="H45" s="45">
        <f>SUM(H43:H44)</f>
        <v>0</v>
      </c>
      <c r="I45" s="91"/>
      <c r="J45" s="48">
        <f>SUM(J43:J44)</f>
        <v>0</v>
      </c>
    </row>
    <row r="46" spans="1:10" s="18" customFormat="1" ht="15.75" customHeight="1" x14ac:dyDescent="0.3">
      <c r="A46" s="134"/>
      <c r="B46" s="142"/>
      <c r="C46" s="32" t="s">
        <v>19</v>
      </c>
      <c r="D46" s="71" t="s">
        <v>14</v>
      </c>
      <c r="E46" s="33">
        <v>2</v>
      </c>
      <c r="F46" s="42"/>
      <c r="G46" s="34" t="s">
        <v>13</v>
      </c>
      <c r="H46" s="44">
        <f>E46</f>
        <v>2</v>
      </c>
      <c r="I46" s="89">
        <v>99</v>
      </c>
      <c r="J46" s="56">
        <f>H46*I46</f>
        <v>198</v>
      </c>
    </row>
    <row r="47" spans="1:10" s="18" customFormat="1" ht="15.75" customHeight="1" x14ac:dyDescent="0.3">
      <c r="A47" s="134"/>
      <c r="B47" s="142"/>
      <c r="C47" s="32" t="s">
        <v>48</v>
      </c>
      <c r="D47" s="71" t="s">
        <v>14</v>
      </c>
      <c r="E47" s="33">
        <v>0</v>
      </c>
      <c r="F47" s="42"/>
      <c r="G47" s="34" t="s">
        <v>13</v>
      </c>
      <c r="H47" s="44">
        <f>E47</f>
        <v>0</v>
      </c>
      <c r="I47" s="89">
        <v>124</v>
      </c>
      <c r="J47" s="56">
        <f>H47*I47</f>
        <v>0</v>
      </c>
    </row>
    <row r="48" spans="1:10" s="18" customFormat="1" ht="12.75" customHeight="1" x14ac:dyDescent="0.3">
      <c r="A48" s="134"/>
      <c r="B48" s="142"/>
      <c r="C48" s="35"/>
      <c r="D48" s="90" t="s">
        <v>31</v>
      </c>
      <c r="E48" s="33">
        <f>SUM(E46:E47)</f>
        <v>2</v>
      </c>
      <c r="F48" s="42"/>
      <c r="G48" s="34"/>
      <c r="H48" s="45">
        <f>SUM(H46:H47)</f>
        <v>2</v>
      </c>
      <c r="I48" s="91"/>
      <c r="J48" s="48">
        <f>SUM(J46:J47)</f>
        <v>198</v>
      </c>
    </row>
    <row r="49" spans="1:10" s="18" customFormat="1" ht="15.75" customHeight="1" x14ac:dyDescent="0.3">
      <c r="A49" s="134"/>
      <c r="B49" s="142"/>
      <c r="C49" s="32" t="s">
        <v>19</v>
      </c>
      <c r="D49" s="72" t="s">
        <v>46</v>
      </c>
      <c r="E49" s="33">
        <v>2</v>
      </c>
      <c r="F49" s="43">
        <v>0.6</v>
      </c>
      <c r="G49" s="34" t="s">
        <v>15</v>
      </c>
      <c r="H49" s="44">
        <f>ROUND(E49/F49,0)</f>
        <v>3</v>
      </c>
      <c r="I49" s="89">
        <v>58</v>
      </c>
      <c r="J49" s="56">
        <f>H49*I49</f>
        <v>174</v>
      </c>
    </row>
    <row r="50" spans="1:10" s="18" customFormat="1" ht="15.75" customHeight="1" x14ac:dyDescent="0.3">
      <c r="A50" s="134"/>
      <c r="B50" s="142"/>
      <c r="C50" s="32" t="s">
        <v>48</v>
      </c>
      <c r="D50" s="72" t="s">
        <v>46</v>
      </c>
      <c r="E50" s="33">
        <v>0</v>
      </c>
      <c r="F50" s="43">
        <v>0.6</v>
      </c>
      <c r="G50" s="34" t="s">
        <v>15</v>
      </c>
      <c r="H50" s="44">
        <f>ROUND(E50/F50,0)</f>
        <v>0</v>
      </c>
      <c r="I50" s="89">
        <v>58</v>
      </c>
      <c r="J50" s="56">
        <f>H50*I50</f>
        <v>0</v>
      </c>
    </row>
    <row r="51" spans="1:10" s="18" customFormat="1" ht="12.75" customHeight="1" x14ac:dyDescent="0.3">
      <c r="A51" s="134"/>
      <c r="B51" s="142"/>
      <c r="C51" s="35"/>
      <c r="D51" s="90" t="s">
        <v>31</v>
      </c>
      <c r="E51" s="33">
        <f>SUM(E49:E50)</f>
        <v>2</v>
      </c>
      <c r="F51" s="43"/>
      <c r="G51" s="34"/>
      <c r="H51" s="45">
        <f>SUM(H49:H50)</f>
        <v>3</v>
      </c>
      <c r="I51" s="91"/>
      <c r="J51" s="48">
        <f>SUM(J49:J50)</f>
        <v>174</v>
      </c>
    </row>
    <row r="52" spans="1:10" s="18" customFormat="1" ht="15.75" customHeight="1" x14ac:dyDescent="0.3">
      <c r="A52" s="134"/>
      <c r="B52" s="142"/>
      <c r="C52" s="32" t="s">
        <v>19</v>
      </c>
      <c r="D52" s="72" t="s">
        <v>16</v>
      </c>
      <c r="E52" s="33">
        <v>5</v>
      </c>
      <c r="F52" s="43">
        <v>0.6</v>
      </c>
      <c r="G52" s="34" t="s">
        <v>15</v>
      </c>
      <c r="H52" s="44">
        <f>ROUND(E52/F52,0)</f>
        <v>8</v>
      </c>
      <c r="I52" s="89">
        <v>55</v>
      </c>
      <c r="J52" s="56">
        <f>H52*I52</f>
        <v>440</v>
      </c>
    </row>
    <row r="53" spans="1:10" s="18" customFormat="1" ht="15.75" customHeight="1" x14ac:dyDescent="0.3">
      <c r="A53" s="134"/>
      <c r="B53" s="142"/>
      <c r="C53" s="32" t="s">
        <v>48</v>
      </c>
      <c r="D53" s="72" t="s">
        <v>16</v>
      </c>
      <c r="E53" s="33">
        <v>0</v>
      </c>
      <c r="F53" s="43">
        <v>0.6</v>
      </c>
      <c r="G53" s="34" t="s">
        <v>15</v>
      </c>
      <c r="H53" s="44">
        <f>ROUND(E53/F53,0)</f>
        <v>0</v>
      </c>
      <c r="I53" s="89">
        <v>55</v>
      </c>
      <c r="J53" s="56">
        <f>H53*I53</f>
        <v>0</v>
      </c>
    </row>
    <row r="54" spans="1:10" s="18" customFormat="1" ht="12.75" customHeight="1" x14ac:dyDescent="0.3">
      <c r="A54" s="134"/>
      <c r="B54" s="142"/>
      <c r="C54" s="35"/>
      <c r="D54" s="90" t="s">
        <v>31</v>
      </c>
      <c r="E54" s="33">
        <f>SUM(E52:E53)</f>
        <v>5</v>
      </c>
      <c r="F54" s="43"/>
      <c r="G54" s="34"/>
      <c r="H54" s="45">
        <f>SUM(H52:H53)</f>
        <v>8</v>
      </c>
      <c r="I54" s="91"/>
      <c r="J54" s="48">
        <f>SUM(J52:J53)</f>
        <v>440</v>
      </c>
    </row>
    <row r="55" spans="1:10" s="18" customFormat="1" ht="15.75" customHeight="1" x14ac:dyDescent="0.3">
      <c r="A55" s="134"/>
      <c r="B55" s="142"/>
      <c r="C55" s="32" t="s">
        <v>19</v>
      </c>
      <c r="D55" s="72" t="s">
        <v>17</v>
      </c>
      <c r="E55" s="33">
        <v>0</v>
      </c>
      <c r="F55" s="43">
        <v>0.6</v>
      </c>
      <c r="G55" s="34" t="s">
        <v>15</v>
      </c>
      <c r="H55" s="44">
        <f>ROUND(E55/F55,0)</f>
        <v>0</v>
      </c>
      <c r="I55" s="89">
        <v>50</v>
      </c>
      <c r="J55" s="56">
        <f>H55*I55</f>
        <v>0</v>
      </c>
    </row>
    <row r="56" spans="1:10" s="18" customFormat="1" ht="15.75" customHeight="1" x14ac:dyDescent="0.3">
      <c r="A56" s="134"/>
      <c r="B56" s="142"/>
      <c r="C56" s="32" t="s">
        <v>48</v>
      </c>
      <c r="D56" s="72" t="s">
        <v>17</v>
      </c>
      <c r="E56" s="33">
        <v>0</v>
      </c>
      <c r="F56" s="43">
        <v>0.6</v>
      </c>
      <c r="G56" s="34" t="s">
        <v>15</v>
      </c>
      <c r="H56" s="44">
        <f>ROUND(E56/F56,0)</f>
        <v>0</v>
      </c>
      <c r="I56" s="89">
        <v>50</v>
      </c>
      <c r="J56" s="56">
        <f>H56*I56</f>
        <v>0</v>
      </c>
    </row>
    <row r="57" spans="1:10" s="18" customFormat="1" ht="12.75" customHeight="1" x14ac:dyDescent="0.3">
      <c r="A57" s="134"/>
      <c r="B57" s="142"/>
      <c r="C57" s="35"/>
      <c r="D57" s="90" t="s">
        <v>31</v>
      </c>
      <c r="E57" s="33">
        <f>SUM(E55:E56)</f>
        <v>0</v>
      </c>
      <c r="F57" s="43"/>
      <c r="G57" s="34"/>
      <c r="H57" s="45">
        <f>SUM(H55:H56)</f>
        <v>0</v>
      </c>
      <c r="I57" s="91"/>
      <c r="J57" s="48">
        <f>SUM(J55:J56)</f>
        <v>0</v>
      </c>
    </row>
    <row r="58" spans="1:10" s="18" customFormat="1" ht="15.75" customHeight="1" x14ac:dyDescent="0.3">
      <c r="A58" s="134"/>
      <c r="B58" s="142"/>
      <c r="C58" s="32" t="s">
        <v>19</v>
      </c>
      <c r="D58" s="71" t="s">
        <v>47</v>
      </c>
      <c r="E58" s="33">
        <v>2</v>
      </c>
      <c r="F58" s="42"/>
      <c r="G58" s="34" t="s">
        <v>13</v>
      </c>
      <c r="H58" s="44">
        <f>E58</f>
        <v>2</v>
      </c>
      <c r="I58" s="89">
        <v>94</v>
      </c>
      <c r="J58" s="56">
        <f>H58*I58</f>
        <v>188</v>
      </c>
    </row>
    <row r="59" spans="1:10" s="18" customFormat="1" ht="15.75" customHeight="1" x14ac:dyDescent="0.3">
      <c r="A59" s="134"/>
      <c r="B59" s="142"/>
      <c r="C59" s="32" t="s">
        <v>48</v>
      </c>
      <c r="D59" s="71" t="s">
        <v>47</v>
      </c>
      <c r="E59" s="33">
        <v>0</v>
      </c>
      <c r="F59" s="42"/>
      <c r="G59" s="34" t="s">
        <v>13</v>
      </c>
      <c r="H59" s="44">
        <f>E59</f>
        <v>0</v>
      </c>
      <c r="I59" s="89">
        <v>99</v>
      </c>
      <c r="J59" s="56">
        <f>H59*I59</f>
        <v>0</v>
      </c>
    </row>
    <row r="60" spans="1:10" s="18" customFormat="1" ht="12.75" customHeight="1" x14ac:dyDescent="0.3">
      <c r="A60" s="134"/>
      <c r="B60" s="142"/>
      <c r="C60" s="35"/>
      <c r="D60" s="90" t="s">
        <v>31</v>
      </c>
      <c r="E60" s="33">
        <f>SUM(E58:E59)</f>
        <v>2</v>
      </c>
      <c r="F60" s="42"/>
      <c r="G60" s="34"/>
      <c r="H60" s="45">
        <f>SUM(H58:H59)</f>
        <v>2</v>
      </c>
      <c r="I60" s="91"/>
      <c r="J60" s="48">
        <f>SUM(J58:J59)</f>
        <v>188</v>
      </c>
    </row>
    <row r="61" spans="1:10" s="18" customFormat="1" ht="15.75" customHeight="1" x14ac:dyDescent="0.3">
      <c r="A61" s="134"/>
      <c r="B61" s="142"/>
      <c r="C61" s="32" t="s">
        <v>19</v>
      </c>
      <c r="D61" s="72" t="s">
        <v>35</v>
      </c>
      <c r="E61" s="33">
        <v>38</v>
      </c>
      <c r="F61" s="43">
        <v>0.6</v>
      </c>
      <c r="G61" s="34" t="s">
        <v>15</v>
      </c>
      <c r="H61" s="44">
        <f>ROUND(E61/F61,0)</f>
        <v>63</v>
      </c>
      <c r="I61" s="89">
        <v>50</v>
      </c>
      <c r="J61" s="56">
        <f>H61*I61</f>
        <v>3150</v>
      </c>
    </row>
    <row r="62" spans="1:10" s="18" customFormat="1" ht="15.75" customHeight="1" x14ac:dyDescent="0.3">
      <c r="A62" s="134"/>
      <c r="B62" s="142"/>
      <c r="C62" s="32" t="s">
        <v>48</v>
      </c>
      <c r="D62" s="72" t="s">
        <v>35</v>
      </c>
      <c r="E62" s="33">
        <v>7</v>
      </c>
      <c r="F62" s="43">
        <v>0.6</v>
      </c>
      <c r="G62" s="34" t="s">
        <v>15</v>
      </c>
      <c r="H62" s="44">
        <f>ROUND(E62/F62,0)</f>
        <v>12</v>
      </c>
      <c r="I62" s="89">
        <v>50</v>
      </c>
      <c r="J62" s="56">
        <f>H62*I62</f>
        <v>600</v>
      </c>
    </row>
    <row r="63" spans="1:10" s="18" customFormat="1" ht="12.75" customHeight="1" x14ac:dyDescent="0.3">
      <c r="A63" s="134"/>
      <c r="B63" s="142"/>
      <c r="C63" s="35"/>
      <c r="D63" s="90" t="s">
        <v>31</v>
      </c>
      <c r="E63" s="33">
        <f>SUM(E61:E62)</f>
        <v>45</v>
      </c>
      <c r="F63" s="43"/>
      <c r="G63" s="34"/>
      <c r="H63" s="45">
        <f>SUM(H61:H62)</f>
        <v>75</v>
      </c>
      <c r="I63" s="91"/>
      <c r="J63" s="48">
        <f>SUM(J61:J62)</f>
        <v>3750</v>
      </c>
    </row>
    <row r="64" spans="1:10" s="18" customFormat="1" ht="15.75" customHeight="1" x14ac:dyDescent="0.3">
      <c r="A64" s="134"/>
      <c r="B64" s="142"/>
      <c r="C64" s="32" t="s">
        <v>19</v>
      </c>
      <c r="D64" s="72" t="s">
        <v>18</v>
      </c>
      <c r="E64" s="33">
        <v>39</v>
      </c>
      <c r="F64" s="43">
        <v>0.55000000000000004</v>
      </c>
      <c r="G64" s="34" t="s">
        <v>15</v>
      </c>
      <c r="H64" s="44">
        <f>ROUND(E64/F64,0)</f>
        <v>71</v>
      </c>
      <c r="I64" s="89">
        <v>50</v>
      </c>
      <c r="J64" s="56">
        <f>H64*I64</f>
        <v>3550</v>
      </c>
    </row>
    <row r="65" spans="1:10" s="18" customFormat="1" ht="15.75" customHeight="1" x14ac:dyDescent="0.3">
      <c r="A65" s="134"/>
      <c r="B65" s="142"/>
      <c r="C65" s="32" t="s">
        <v>48</v>
      </c>
      <c r="D65" s="72" t="s">
        <v>18</v>
      </c>
      <c r="E65" s="33">
        <v>8</v>
      </c>
      <c r="F65" s="43">
        <v>0.55000000000000004</v>
      </c>
      <c r="G65" s="34" t="s">
        <v>15</v>
      </c>
      <c r="H65" s="44">
        <f>ROUND(E65/F65,0)</f>
        <v>15</v>
      </c>
      <c r="I65" s="89">
        <v>50</v>
      </c>
      <c r="J65" s="56">
        <f>H65*I65</f>
        <v>750</v>
      </c>
    </row>
    <row r="66" spans="1:10" s="18" customFormat="1" ht="12.75" customHeight="1" x14ac:dyDescent="0.3">
      <c r="A66" s="134"/>
      <c r="B66" s="142"/>
      <c r="C66" s="35"/>
      <c r="D66" s="90" t="s">
        <v>31</v>
      </c>
      <c r="E66" s="33">
        <f>SUM(E64:E65)</f>
        <v>47</v>
      </c>
      <c r="F66" s="42"/>
      <c r="G66" s="92"/>
      <c r="H66" s="93">
        <f>SUM(H64:H65)</f>
        <v>86</v>
      </c>
      <c r="I66" s="94"/>
      <c r="J66" s="48">
        <f>SUM(J64:J65)</f>
        <v>4300</v>
      </c>
    </row>
    <row r="67" spans="1:10" s="18" customFormat="1" ht="13.5" customHeight="1" x14ac:dyDescent="0.35">
      <c r="A67" s="134"/>
      <c r="B67" s="142"/>
      <c r="C67" s="144" t="s">
        <v>56</v>
      </c>
      <c r="D67" s="146"/>
      <c r="E67" s="36">
        <f>SUM(E66,E54,E45,E63,E51,E60,E57,E48)</f>
        <v>103</v>
      </c>
      <c r="F67" s="42"/>
      <c r="G67" s="133"/>
      <c r="H67" s="133"/>
      <c r="I67" s="91"/>
      <c r="J67" s="70">
        <f>SUM(J66,J54,J45,J63,J51,J60,J57,J48)</f>
        <v>9050</v>
      </c>
    </row>
    <row r="68" spans="1:10" s="18" customFormat="1" ht="15.75" customHeight="1" x14ac:dyDescent="0.3">
      <c r="A68" s="134"/>
      <c r="B68" s="142" t="s">
        <v>57</v>
      </c>
      <c r="C68" s="32" t="s">
        <v>19</v>
      </c>
      <c r="D68" s="71" t="s">
        <v>12</v>
      </c>
      <c r="E68" s="33">
        <v>24</v>
      </c>
      <c r="F68" s="42"/>
      <c r="G68" s="51" t="s">
        <v>13</v>
      </c>
      <c r="H68" s="62">
        <f>E68</f>
        <v>24</v>
      </c>
      <c r="I68" s="88">
        <v>104</v>
      </c>
      <c r="J68" s="63">
        <f>H68*I68</f>
        <v>2496</v>
      </c>
    </row>
    <row r="69" spans="1:10" s="18" customFormat="1" ht="15.75" customHeight="1" x14ac:dyDescent="0.3">
      <c r="A69" s="134"/>
      <c r="B69" s="142"/>
      <c r="C69" s="32" t="s">
        <v>30</v>
      </c>
      <c r="D69" s="71" t="s">
        <v>12</v>
      </c>
      <c r="E69" s="33">
        <v>0</v>
      </c>
      <c r="F69" s="42"/>
      <c r="G69" s="34" t="s">
        <v>13</v>
      </c>
      <c r="H69" s="44">
        <f>E69</f>
        <v>0</v>
      </c>
      <c r="I69" s="89">
        <v>109</v>
      </c>
      <c r="J69" s="56">
        <f>H69*I69</f>
        <v>0</v>
      </c>
    </row>
    <row r="70" spans="1:10" s="18" customFormat="1" ht="15.75" customHeight="1" x14ac:dyDescent="0.3">
      <c r="A70" s="134"/>
      <c r="B70" s="142"/>
      <c r="C70" s="32" t="s">
        <v>52</v>
      </c>
      <c r="D70" s="71" t="s">
        <v>12</v>
      </c>
      <c r="E70" s="33">
        <v>0</v>
      </c>
      <c r="F70" s="42"/>
      <c r="G70" s="34" t="s">
        <v>13</v>
      </c>
      <c r="H70" s="44">
        <f>E70</f>
        <v>0</v>
      </c>
      <c r="I70" s="89">
        <v>109</v>
      </c>
      <c r="J70" s="56">
        <f>H70*I70</f>
        <v>0</v>
      </c>
    </row>
    <row r="71" spans="1:10" s="18" customFormat="1" ht="15.75" customHeight="1" x14ac:dyDescent="0.3">
      <c r="A71" s="134"/>
      <c r="B71" s="142"/>
      <c r="C71" s="32" t="s">
        <v>32</v>
      </c>
      <c r="D71" s="71" t="s">
        <v>12</v>
      </c>
      <c r="E71" s="33">
        <v>0</v>
      </c>
      <c r="F71" s="42"/>
      <c r="G71" s="34" t="s">
        <v>13</v>
      </c>
      <c r="H71" s="44">
        <f>E71</f>
        <v>0</v>
      </c>
      <c r="I71" s="89">
        <v>109</v>
      </c>
      <c r="J71" s="56">
        <f>H71*I71</f>
        <v>0</v>
      </c>
    </row>
    <row r="72" spans="1:10" s="18" customFormat="1" ht="12.75" customHeight="1" x14ac:dyDescent="0.3">
      <c r="A72" s="134"/>
      <c r="B72" s="142"/>
      <c r="C72" s="35"/>
      <c r="D72" s="90" t="s">
        <v>31</v>
      </c>
      <c r="E72" s="33">
        <f>SUM(E68:E71)</f>
        <v>24</v>
      </c>
      <c r="F72" s="42"/>
      <c r="G72" s="34"/>
      <c r="H72" s="45">
        <f>SUM(H68:H71)</f>
        <v>24</v>
      </c>
      <c r="I72" s="91"/>
      <c r="J72" s="48">
        <f>SUM(J68:J71)</f>
        <v>2496</v>
      </c>
    </row>
    <row r="73" spans="1:10" s="18" customFormat="1" ht="15.75" customHeight="1" x14ac:dyDescent="0.3">
      <c r="A73" s="134"/>
      <c r="B73" s="142"/>
      <c r="C73" s="32" t="s">
        <v>19</v>
      </c>
      <c r="D73" s="71" t="s">
        <v>14</v>
      </c>
      <c r="E73" s="33">
        <v>25</v>
      </c>
      <c r="F73" s="42"/>
      <c r="G73" s="34" t="s">
        <v>13</v>
      </c>
      <c r="H73" s="44">
        <f>E73</f>
        <v>25</v>
      </c>
      <c r="I73" s="89">
        <v>99</v>
      </c>
      <c r="J73" s="56">
        <f>H73*I73</f>
        <v>2475</v>
      </c>
    </row>
    <row r="74" spans="1:10" s="18" customFormat="1" ht="15.75" customHeight="1" x14ac:dyDescent="0.3">
      <c r="A74" s="134"/>
      <c r="B74" s="142"/>
      <c r="C74" s="32" t="s">
        <v>30</v>
      </c>
      <c r="D74" s="71" t="s">
        <v>14</v>
      </c>
      <c r="E74" s="33">
        <v>1</v>
      </c>
      <c r="F74" s="42"/>
      <c r="G74" s="34" t="s">
        <v>13</v>
      </c>
      <c r="H74" s="44">
        <f>E74</f>
        <v>1</v>
      </c>
      <c r="I74" s="89">
        <v>99</v>
      </c>
      <c r="J74" s="56">
        <f>H74*I74</f>
        <v>99</v>
      </c>
    </row>
    <row r="75" spans="1:10" s="18" customFormat="1" ht="15.75" customHeight="1" x14ac:dyDescent="0.3">
      <c r="A75" s="134"/>
      <c r="B75" s="142"/>
      <c r="C75" s="32" t="s">
        <v>52</v>
      </c>
      <c r="D75" s="71" t="s">
        <v>14</v>
      </c>
      <c r="E75" s="33">
        <v>1</v>
      </c>
      <c r="F75" s="42"/>
      <c r="G75" s="34" t="s">
        <v>13</v>
      </c>
      <c r="H75" s="44">
        <f>E75</f>
        <v>1</v>
      </c>
      <c r="I75" s="89">
        <v>99</v>
      </c>
      <c r="J75" s="56">
        <f>H75*I75</f>
        <v>99</v>
      </c>
    </row>
    <row r="76" spans="1:10" s="18" customFormat="1" ht="15.75" customHeight="1" x14ac:dyDescent="0.3">
      <c r="A76" s="134"/>
      <c r="B76" s="142"/>
      <c r="C76" s="32" t="s">
        <v>32</v>
      </c>
      <c r="D76" s="71" t="s">
        <v>14</v>
      </c>
      <c r="E76" s="33">
        <v>0</v>
      </c>
      <c r="F76" s="42"/>
      <c r="G76" s="34" t="s">
        <v>13</v>
      </c>
      <c r="H76" s="44">
        <f>E76</f>
        <v>0</v>
      </c>
      <c r="I76" s="89">
        <v>99</v>
      </c>
      <c r="J76" s="56">
        <f>H76*I76</f>
        <v>0</v>
      </c>
    </row>
    <row r="77" spans="1:10" s="18" customFormat="1" ht="12.75" customHeight="1" x14ac:dyDescent="0.3">
      <c r="A77" s="134"/>
      <c r="B77" s="142"/>
      <c r="C77" s="35"/>
      <c r="D77" s="90" t="s">
        <v>31</v>
      </c>
      <c r="E77" s="33">
        <f>SUM(E73:E76)</f>
        <v>27</v>
      </c>
      <c r="F77" s="42"/>
      <c r="G77" s="34"/>
      <c r="H77" s="45">
        <f>SUM(H73:H76)</f>
        <v>27</v>
      </c>
      <c r="I77" s="91"/>
      <c r="J77" s="48">
        <f>SUM(J73:J76)</f>
        <v>2673</v>
      </c>
    </row>
    <row r="78" spans="1:10" s="18" customFormat="1" ht="15.75" customHeight="1" x14ac:dyDescent="0.3">
      <c r="A78" s="134"/>
      <c r="B78" s="142"/>
      <c r="C78" s="32" t="s">
        <v>19</v>
      </c>
      <c r="D78" s="72" t="s">
        <v>46</v>
      </c>
      <c r="E78" s="33">
        <v>25</v>
      </c>
      <c r="F78" s="43">
        <v>0.6</v>
      </c>
      <c r="G78" s="34" t="s">
        <v>15</v>
      </c>
      <c r="H78" s="44">
        <f>ROUND(E78/F78,0)</f>
        <v>42</v>
      </c>
      <c r="I78" s="89">
        <v>58</v>
      </c>
      <c r="J78" s="56">
        <f>H78*I78</f>
        <v>2436</v>
      </c>
    </row>
    <row r="79" spans="1:10" s="18" customFormat="1" ht="15.75" customHeight="1" x14ac:dyDescent="0.3">
      <c r="A79" s="134"/>
      <c r="B79" s="142"/>
      <c r="C79" s="32" t="s">
        <v>30</v>
      </c>
      <c r="D79" s="72" t="s">
        <v>46</v>
      </c>
      <c r="E79" s="33">
        <v>3</v>
      </c>
      <c r="F79" s="43">
        <v>0.6</v>
      </c>
      <c r="G79" s="34" t="s">
        <v>15</v>
      </c>
      <c r="H79" s="44">
        <f>ROUND(E79/F79,0)</f>
        <v>5</v>
      </c>
      <c r="I79" s="89">
        <v>58</v>
      </c>
      <c r="J79" s="56">
        <f>H79*I79</f>
        <v>290</v>
      </c>
    </row>
    <row r="80" spans="1:10" s="18" customFormat="1" ht="15.75" customHeight="1" x14ac:dyDescent="0.3">
      <c r="A80" s="134"/>
      <c r="B80" s="142"/>
      <c r="C80" s="32" t="s">
        <v>52</v>
      </c>
      <c r="D80" s="72" t="s">
        <v>46</v>
      </c>
      <c r="E80" s="33">
        <v>1</v>
      </c>
      <c r="F80" s="43">
        <v>0.6</v>
      </c>
      <c r="G80" s="34" t="s">
        <v>15</v>
      </c>
      <c r="H80" s="44">
        <f>ROUND(E80/F80,0)</f>
        <v>2</v>
      </c>
      <c r="I80" s="89">
        <v>48</v>
      </c>
      <c r="J80" s="56">
        <f>H80*I80</f>
        <v>96</v>
      </c>
    </row>
    <row r="81" spans="1:10" s="18" customFormat="1" ht="15.75" customHeight="1" x14ac:dyDescent="0.3">
      <c r="A81" s="134"/>
      <c r="B81" s="142"/>
      <c r="C81" s="32" t="s">
        <v>32</v>
      </c>
      <c r="D81" s="72" t="s">
        <v>46</v>
      </c>
      <c r="E81" s="33">
        <v>1</v>
      </c>
      <c r="F81" s="43">
        <v>0.6</v>
      </c>
      <c r="G81" s="34" t="s">
        <v>15</v>
      </c>
      <c r="H81" s="44">
        <f>ROUND(E81/F81,0)</f>
        <v>2</v>
      </c>
      <c r="I81" s="89">
        <v>58</v>
      </c>
      <c r="J81" s="56">
        <f>H81*I81</f>
        <v>116</v>
      </c>
    </row>
    <row r="82" spans="1:10" s="18" customFormat="1" ht="12.75" customHeight="1" x14ac:dyDescent="0.3">
      <c r="A82" s="134"/>
      <c r="B82" s="142"/>
      <c r="C82" s="35"/>
      <c r="D82" s="90" t="s">
        <v>31</v>
      </c>
      <c r="E82" s="33">
        <f>SUM(E78:E81)</f>
        <v>30</v>
      </c>
      <c r="F82" s="43"/>
      <c r="G82" s="34"/>
      <c r="H82" s="45">
        <f>SUM(H78:H81)</f>
        <v>51</v>
      </c>
      <c r="I82" s="91"/>
      <c r="J82" s="48">
        <f>SUM(J78:J81)</f>
        <v>2938</v>
      </c>
    </row>
    <row r="83" spans="1:10" s="18" customFormat="1" ht="15.75" customHeight="1" x14ac:dyDescent="0.3">
      <c r="A83" s="134"/>
      <c r="B83" s="142"/>
      <c r="C83" s="32" t="s">
        <v>19</v>
      </c>
      <c r="D83" s="72" t="s">
        <v>16</v>
      </c>
      <c r="E83" s="33">
        <v>9</v>
      </c>
      <c r="F83" s="43">
        <v>0.6</v>
      </c>
      <c r="G83" s="34" t="s">
        <v>15</v>
      </c>
      <c r="H83" s="44">
        <f>ROUND(E83/F83,0)</f>
        <v>15</v>
      </c>
      <c r="I83" s="89">
        <v>55</v>
      </c>
      <c r="J83" s="56">
        <f>H83*I83</f>
        <v>825</v>
      </c>
    </row>
    <row r="84" spans="1:10" s="18" customFormat="1" ht="15.75" customHeight="1" x14ac:dyDescent="0.3">
      <c r="A84" s="134"/>
      <c r="B84" s="142"/>
      <c r="C84" s="32" t="s">
        <v>30</v>
      </c>
      <c r="D84" s="72" t="s">
        <v>16</v>
      </c>
      <c r="E84" s="33">
        <v>7</v>
      </c>
      <c r="F84" s="43">
        <v>0.6</v>
      </c>
      <c r="G84" s="34" t="s">
        <v>15</v>
      </c>
      <c r="H84" s="44">
        <f>ROUND(E84/F84,0)</f>
        <v>12</v>
      </c>
      <c r="I84" s="89">
        <v>55</v>
      </c>
      <c r="J84" s="56">
        <f>H84*I84</f>
        <v>660</v>
      </c>
    </row>
    <row r="85" spans="1:10" s="18" customFormat="1" ht="15.75" customHeight="1" x14ac:dyDescent="0.3">
      <c r="A85" s="134"/>
      <c r="B85" s="142"/>
      <c r="C85" s="32" t="s">
        <v>52</v>
      </c>
      <c r="D85" s="72" t="s">
        <v>16</v>
      </c>
      <c r="E85" s="33">
        <v>1</v>
      </c>
      <c r="F85" s="43">
        <v>0.6</v>
      </c>
      <c r="G85" s="34" t="s">
        <v>15</v>
      </c>
      <c r="H85" s="44">
        <f>ROUND(E85/F85,0)</f>
        <v>2</v>
      </c>
      <c r="I85" s="89">
        <v>40</v>
      </c>
      <c r="J85" s="56">
        <f>H85*I85</f>
        <v>80</v>
      </c>
    </row>
    <row r="86" spans="1:10" s="18" customFormat="1" ht="15.75" customHeight="1" x14ac:dyDescent="0.3">
      <c r="A86" s="134"/>
      <c r="B86" s="142"/>
      <c r="C86" s="32" t="s">
        <v>32</v>
      </c>
      <c r="D86" s="72" t="s">
        <v>16</v>
      </c>
      <c r="E86" s="33">
        <v>0</v>
      </c>
      <c r="F86" s="43">
        <v>0.6</v>
      </c>
      <c r="G86" s="34" t="s">
        <v>15</v>
      </c>
      <c r="H86" s="44">
        <f>ROUND(E86/F86,0)</f>
        <v>0</v>
      </c>
      <c r="I86" s="89">
        <v>55</v>
      </c>
      <c r="J86" s="56">
        <f>H86*I86</f>
        <v>0</v>
      </c>
    </row>
    <row r="87" spans="1:10" s="18" customFormat="1" ht="12.75" customHeight="1" x14ac:dyDescent="0.3">
      <c r="A87" s="134"/>
      <c r="B87" s="142"/>
      <c r="C87" s="35"/>
      <c r="D87" s="90" t="s">
        <v>31</v>
      </c>
      <c r="E87" s="33">
        <f>SUM(E83:E86)</f>
        <v>17</v>
      </c>
      <c r="F87" s="43"/>
      <c r="G87" s="34"/>
      <c r="H87" s="45">
        <f>SUM(H83:H86)</f>
        <v>29</v>
      </c>
      <c r="I87" s="91"/>
      <c r="J87" s="48">
        <f>SUM(J83:J86)</f>
        <v>1565</v>
      </c>
    </row>
    <row r="88" spans="1:10" s="18" customFormat="1" ht="15.75" customHeight="1" x14ac:dyDescent="0.3">
      <c r="A88" s="134"/>
      <c r="B88" s="142"/>
      <c r="C88" s="32" t="s">
        <v>19</v>
      </c>
      <c r="D88" s="72" t="s">
        <v>17</v>
      </c>
      <c r="E88" s="33">
        <v>0</v>
      </c>
      <c r="F88" s="43">
        <v>0.6</v>
      </c>
      <c r="G88" s="34" t="s">
        <v>15</v>
      </c>
      <c r="H88" s="44">
        <f>ROUND(E88/F88,0)</f>
        <v>0</v>
      </c>
      <c r="I88" s="89">
        <v>50</v>
      </c>
      <c r="J88" s="56">
        <f>H88*I88</f>
        <v>0</v>
      </c>
    </row>
    <row r="89" spans="1:10" s="18" customFormat="1" ht="15.75" customHeight="1" x14ac:dyDescent="0.3">
      <c r="A89" s="134"/>
      <c r="B89" s="142"/>
      <c r="C89" s="32" t="s">
        <v>30</v>
      </c>
      <c r="D89" s="72" t="s">
        <v>17</v>
      </c>
      <c r="E89" s="33">
        <v>1</v>
      </c>
      <c r="F89" s="43">
        <v>0.6</v>
      </c>
      <c r="G89" s="34" t="s">
        <v>15</v>
      </c>
      <c r="H89" s="44">
        <f>ROUND(E89/F89,0)</f>
        <v>2</v>
      </c>
      <c r="I89" s="89">
        <v>50</v>
      </c>
      <c r="J89" s="56">
        <f>H89*I89</f>
        <v>100</v>
      </c>
    </row>
    <row r="90" spans="1:10" s="18" customFormat="1" ht="15.75" customHeight="1" x14ac:dyDescent="0.3">
      <c r="A90" s="134"/>
      <c r="B90" s="142"/>
      <c r="C90" s="32" t="s">
        <v>52</v>
      </c>
      <c r="D90" s="72" t="s">
        <v>17</v>
      </c>
      <c r="E90" s="33">
        <v>0</v>
      </c>
      <c r="F90" s="43">
        <v>0.6</v>
      </c>
      <c r="G90" s="34" t="s">
        <v>15</v>
      </c>
      <c r="H90" s="44">
        <f>ROUND(E90/F90,0)</f>
        <v>0</v>
      </c>
      <c r="I90" s="89">
        <v>35</v>
      </c>
      <c r="J90" s="56">
        <f>H90*I90</f>
        <v>0</v>
      </c>
    </row>
    <row r="91" spans="1:10" s="18" customFormat="1" ht="15.75" customHeight="1" x14ac:dyDescent="0.3">
      <c r="A91" s="134"/>
      <c r="B91" s="142"/>
      <c r="C91" s="32" t="s">
        <v>32</v>
      </c>
      <c r="D91" s="72" t="s">
        <v>17</v>
      </c>
      <c r="E91" s="33">
        <v>0</v>
      </c>
      <c r="F91" s="43">
        <v>0.6</v>
      </c>
      <c r="G91" s="34" t="s">
        <v>15</v>
      </c>
      <c r="H91" s="44">
        <f>ROUND(E91/F91,0)</f>
        <v>0</v>
      </c>
      <c r="I91" s="89">
        <v>50</v>
      </c>
      <c r="J91" s="56">
        <f>H91*I91</f>
        <v>0</v>
      </c>
    </row>
    <row r="92" spans="1:10" s="18" customFormat="1" ht="12.75" customHeight="1" x14ac:dyDescent="0.3">
      <c r="A92" s="134"/>
      <c r="B92" s="142"/>
      <c r="C92" s="35"/>
      <c r="D92" s="90" t="s">
        <v>31</v>
      </c>
      <c r="E92" s="33">
        <f>SUM(E88:E91)</f>
        <v>1</v>
      </c>
      <c r="F92" s="43"/>
      <c r="G92" s="34"/>
      <c r="H92" s="45">
        <f>SUM(H88:H91)</f>
        <v>2</v>
      </c>
      <c r="I92" s="91"/>
      <c r="J92" s="48">
        <f>SUM(J88:J91)</f>
        <v>100</v>
      </c>
    </row>
    <row r="93" spans="1:10" s="18" customFormat="1" ht="15.75" customHeight="1" x14ac:dyDescent="0.3">
      <c r="A93" s="134"/>
      <c r="B93" s="142"/>
      <c r="C93" s="32" t="s">
        <v>19</v>
      </c>
      <c r="D93" s="71" t="s">
        <v>47</v>
      </c>
      <c r="E93" s="33">
        <v>10</v>
      </c>
      <c r="F93" s="42"/>
      <c r="G93" s="34" t="s">
        <v>13</v>
      </c>
      <c r="H93" s="44">
        <f>E93</f>
        <v>10</v>
      </c>
      <c r="I93" s="89">
        <v>94</v>
      </c>
      <c r="J93" s="56">
        <f>H93*I93</f>
        <v>940</v>
      </c>
    </row>
    <row r="94" spans="1:10" s="18" customFormat="1" ht="15.75" customHeight="1" x14ac:dyDescent="0.3">
      <c r="A94" s="134"/>
      <c r="B94" s="142"/>
      <c r="C94" s="32" t="s">
        <v>30</v>
      </c>
      <c r="D94" s="71" t="s">
        <v>47</v>
      </c>
      <c r="E94" s="33">
        <v>5</v>
      </c>
      <c r="F94" s="42"/>
      <c r="G94" s="34" t="s">
        <v>13</v>
      </c>
      <c r="H94" s="44">
        <f>E94</f>
        <v>5</v>
      </c>
      <c r="I94" s="89">
        <v>94</v>
      </c>
      <c r="J94" s="56">
        <f>H94*I94</f>
        <v>470</v>
      </c>
    </row>
    <row r="95" spans="1:10" s="18" customFormat="1" ht="15.75" customHeight="1" x14ac:dyDescent="0.3">
      <c r="A95" s="134"/>
      <c r="B95" s="142"/>
      <c r="C95" s="32" t="s">
        <v>52</v>
      </c>
      <c r="D95" s="71" t="s">
        <v>47</v>
      </c>
      <c r="E95" s="33">
        <v>1</v>
      </c>
      <c r="F95" s="42"/>
      <c r="G95" s="34" t="s">
        <v>13</v>
      </c>
      <c r="H95" s="44">
        <f>E95</f>
        <v>1</v>
      </c>
      <c r="I95" s="89">
        <v>89</v>
      </c>
      <c r="J95" s="56">
        <f>H95*I95</f>
        <v>89</v>
      </c>
    </row>
    <row r="96" spans="1:10" s="18" customFormat="1" ht="15.75" customHeight="1" x14ac:dyDescent="0.3">
      <c r="A96" s="134"/>
      <c r="B96" s="142"/>
      <c r="C96" s="32" t="s">
        <v>32</v>
      </c>
      <c r="D96" s="71" t="s">
        <v>47</v>
      </c>
      <c r="E96" s="33">
        <v>0</v>
      </c>
      <c r="F96" s="42"/>
      <c r="G96" s="34" t="s">
        <v>13</v>
      </c>
      <c r="H96" s="44">
        <f>E96</f>
        <v>0</v>
      </c>
      <c r="I96" s="89">
        <v>94</v>
      </c>
      <c r="J96" s="56">
        <f>H96*I96</f>
        <v>0</v>
      </c>
    </row>
    <row r="97" spans="1:13" s="18" customFormat="1" ht="12.75" customHeight="1" x14ac:dyDescent="0.3">
      <c r="A97" s="134"/>
      <c r="B97" s="142"/>
      <c r="C97" s="35"/>
      <c r="D97" s="90" t="s">
        <v>31</v>
      </c>
      <c r="E97" s="33">
        <f>SUM(E93:E96)</f>
        <v>16</v>
      </c>
      <c r="F97" s="42"/>
      <c r="G97" s="34"/>
      <c r="H97" s="45">
        <f>SUM(H93:H96)</f>
        <v>16</v>
      </c>
      <c r="I97" s="91"/>
      <c r="J97" s="48">
        <f>SUM(J93:J96)</f>
        <v>1499</v>
      </c>
    </row>
    <row r="98" spans="1:13" s="18" customFormat="1" ht="15.75" customHeight="1" x14ac:dyDescent="0.3">
      <c r="A98" s="134"/>
      <c r="B98" s="142"/>
      <c r="C98" s="32" t="s">
        <v>19</v>
      </c>
      <c r="D98" s="72" t="s">
        <v>35</v>
      </c>
      <c r="E98" s="33">
        <v>75</v>
      </c>
      <c r="F98" s="43">
        <v>0.6</v>
      </c>
      <c r="G98" s="34" t="s">
        <v>15</v>
      </c>
      <c r="H98" s="44">
        <f>ROUND(E98/F98,0)</f>
        <v>125</v>
      </c>
      <c r="I98" s="89">
        <v>50</v>
      </c>
      <c r="J98" s="56">
        <f>H98*I98</f>
        <v>6250</v>
      </c>
    </row>
    <row r="99" spans="1:13" s="18" customFormat="1" ht="15.75" customHeight="1" x14ac:dyDescent="0.3">
      <c r="A99" s="134"/>
      <c r="B99" s="142"/>
      <c r="C99" s="32" t="s">
        <v>30</v>
      </c>
      <c r="D99" s="72" t="s">
        <v>35</v>
      </c>
      <c r="E99" s="33">
        <v>25</v>
      </c>
      <c r="F99" s="43">
        <v>0.6</v>
      </c>
      <c r="G99" s="34" t="s">
        <v>15</v>
      </c>
      <c r="H99" s="44">
        <f>ROUND(E99/F99,0)</f>
        <v>42</v>
      </c>
      <c r="I99" s="89">
        <v>50</v>
      </c>
      <c r="J99" s="56">
        <f>H99*I99</f>
        <v>2100</v>
      </c>
    </row>
    <row r="100" spans="1:13" s="18" customFormat="1" ht="15.75" customHeight="1" x14ac:dyDescent="0.3">
      <c r="A100" s="134"/>
      <c r="B100" s="142"/>
      <c r="C100" s="32" t="s">
        <v>52</v>
      </c>
      <c r="D100" s="72" t="s">
        <v>35</v>
      </c>
      <c r="E100" s="33">
        <v>7</v>
      </c>
      <c r="F100" s="43">
        <v>0.6</v>
      </c>
      <c r="G100" s="34" t="s">
        <v>15</v>
      </c>
      <c r="H100" s="44">
        <f>ROUND(E100/F100,0)</f>
        <v>12</v>
      </c>
      <c r="I100" s="89">
        <v>35</v>
      </c>
      <c r="J100" s="56">
        <f>H100*I100</f>
        <v>420</v>
      </c>
    </row>
    <row r="101" spans="1:13" s="18" customFormat="1" ht="15.75" customHeight="1" x14ac:dyDescent="0.3">
      <c r="A101" s="134"/>
      <c r="B101" s="142"/>
      <c r="C101" s="32" t="s">
        <v>32</v>
      </c>
      <c r="D101" s="72" t="s">
        <v>35</v>
      </c>
      <c r="E101" s="33">
        <v>10</v>
      </c>
      <c r="F101" s="43">
        <v>0.6</v>
      </c>
      <c r="G101" s="34" t="s">
        <v>15</v>
      </c>
      <c r="H101" s="44">
        <f>ROUND(E101/F101,0)</f>
        <v>17</v>
      </c>
      <c r="I101" s="89">
        <v>50</v>
      </c>
      <c r="J101" s="56">
        <f>H101*I101</f>
        <v>850</v>
      </c>
    </row>
    <row r="102" spans="1:13" s="18" customFormat="1" ht="12.75" customHeight="1" x14ac:dyDescent="0.3">
      <c r="A102" s="134"/>
      <c r="B102" s="142"/>
      <c r="C102" s="35"/>
      <c r="D102" s="90" t="s">
        <v>31</v>
      </c>
      <c r="E102" s="33">
        <f>SUM(E98:E101)</f>
        <v>117</v>
      </c>
      <c r="F102" s="43"/>
      <c r="G102" s="34"/>
      <c r="H102" s="45">
        <f>SUM(H98:H101)</f>
        <v>196</v>
      </c>
      <c r="I102" s="91"/>
      <c r="J102" s="48">
        <f>SUM(J98:J101)</f>
        <v>9620</v>
      </c>
    </row>
    <row r="103" spans="1:13" s="18" customFormat="1" ht="15.75" customHeight="1" x14ac:dyDescent="0.3">
      <c r="A103" s="134"/>
      <c r="B103" s="142"/>
      <c r="C103" s="32" t="s">
        <v>19</v>
      </c>
      <c r="D103" s="72" t="s">
        <v>18</v>
      </c>
      <c r="E103" s="33">
        <v>75</v>
      </c>
      <c r="F103" s="43">
        <v>0.55000000000000004</v>
      </c>
      <c r="G103" s="34" t="s">
        <v>15</v>
      </c>
      <c r="H103" s="44">
        <f>ROUND(E103/F103,0)</f>
        <v>136</v>
      </c>
      <c r="I103" s="89">
        <v>50</v>
      </c>
      <c r="J103" s="56">
        <f>H103*I103</f>
        <v>6800</v>
      </c>
    </row>
    <row r="104" spans="1:13" s="18" customFormat="1" ht="15.75" customHeight="1" x14ac:dyDescent="0.3">
      <c r="A104" s="134"/>
      <c r="B104" s="142"/>
      <c r="C104" s="32" t="s">
        <v>30</v>
      </c>
      <c r="D104" s="72" t="s">
        <v>18</v>
      </c>
      <c r="E104" s="33">
        <v>30</v>
      </c>
      <c r="F104" s="43">
        <v>0.55000000000000004</v>
      </c>
      <c r="G104" s="34" t="s">
        <v>15</v>
      </c>
      <c r="H104" s="44">
        <f>ROUND(E104/F104,0)</f>
        <v>55</v>
      </c>
      <c r="I104" s="89">
        <v>50</v>
      </c>
      <c r="J104" s="56">
        <f>H104*I104</f>
        <v>2750</v>
      </c>
    </row>
    <row r="105" spans="1:13" s="18" customFormat="1" ht="15.75" customHeight="1" x14ac:dyDescent="0.3">
      <c r="A105" s="134"/>
      <c r="B105" s="142"/>
      <c r="C105" s="32" t="s">
        <v>52</v>
      </c>
      <c r="D105" s="72" t="s">
        <v>18</v>
      </c>
      <c r="E105" s="33">
        <v>7</v>
      </c>
      <c r="F105" s="43">
        <v>0.55000000000000004</v>
      </c>
      <c r="G105" s="34" t="s">
        <v>15</v>
      </c>
      <c r="H105" s="44">
        <f>ROUND(E105/F105,0)</f>
        <v>13</v>
      </c>
      <c r="I105" s="89">
        <v>35</v>
      </c>
      <c r="J105" s="56">
        <f>H105*I105</f>
        <v>455</v>
      </c>
    </row>
    <row r="106" spans="1:13" s="18" customFormat="1" ht="15.75" customHeight="1" x14ac:dyDescent="0.3">
      <c r="A106" s="134"/>
      <c r="B106" s="142"/>
      <c r="C106" s="32" t="s">
        <v>32</v>
      </c>
      <c r="D106" s="72" t="s">
        <v>18</v>
      </c>
      <c r="E106" s="33">
        <v>10</v>
      </c>
      <c r="F106" s="43">
        <v>0.55000000000000004</v>
      </c>
      <c r="G106" s="34" t="s">
        <v>15</v>
      </c>
      <c r="H106" s="44">
        <f>ROUND(E106/F106,0)</f>
        <v>18</v>
      </c>
      <c r="I106" s="89">
        <v>50</v>
      </c>
      <c r="J106" s="56">
        <f>H106*I106</f>
        <v>900</v>
      </c>
    </row>
    <row r="107" spans="1:13" s="18" customFormat="1" ht="12.75" customHeight="1" x14ac:dyDescent="0.3">
      <c r="A107" s="134"/>
      <c r="B107" s="142"/>
      <c r="C107" s="35"/>
      <c r="D107" s="90" t="s">
        <v>31</v>
      </c>
      <c r="E107" s="33">
        <f>SUM(E103:E106)</f>
        <v>122</v>
      </c>
      <c r="F107" s="42"/>
      <c r="G107" s="34"/>
      <c r="H107" s="45">
        <f>SUM(H103:H106)</f>
        <v>222</v>
      </c>
      <c r="I107" s="91"/>
      <c r="J107" s="48">
        <f>SUM(J103:J106)</f>
        <v>10905</v>
      </c>
    </row>
    <row r="108" spans="1:13" s="18" customFormat="1" ht="13.5" customHeight="1" thickBot="1" x14ac:dyDescent="0.4">
      <c r="A108" s="134"/>
      <c r="B108" s="142"/>
      <c r="C108" s="144" t="s">
        <v>58</v>
      </c>
      <c r="D108" s="146"/>
      <c r="E108" s="36">
        <f>SUM(E107,E87,E72,E102,,E92,E77,E97,E82)</f>
        <v>354</v>
      </c>
      <c r="F108" s="73"/>
      <c r="G108" s="150"/>
      <c r="H108" s="151"/>
      <c r="I108" s="94"/>
      <c r="J108" s="84">
        <f>SUM(J107,J87,J72,J102,,J92,J77,J97,J82)</f>
        <v>31796</v>
      </c>
    </row>
    <row r="109" spans="1:13" s="18" customFormat="1" ht="13.5" customHeight="1" thickBot="1" x14ac:dyDescent="0.4">
      <c r="A109" s="135"/>
      <c r="B109" s="147" t="s">
        <v>64</v>
      </c>
      <c r="C109" s="148"/>
      <c r="D109" s="149"/>
      <c r="E109" s="19">
        <f>E108+E67+E42++E33</f>
        <v>715</v>
      </c>
      <c r="F109" s="20"/>
      <c r="G109" s="81"/>
      <c r="H109" s="82"/>
      <c r="I109" s="103"/>
      <c r="J109" s="83">
        <f>J108+J67+J42++J33</f>
        <v>63942</v>
      </c>
      <c r="L109" s="18">
        <f>J109/E109</f>
        <v>89.429370629370624</v>
      </c>
      <c r="M109" s="18">
        <f>J109*0.05</f>
        <v>3197.1000000000004</v>
      </c>
    </row>
    <row r="110" spans="1:13" s="1" customFormat="1" ht="15" customHeight="1" x14ac:dyDescent="0.35">
      <c r="A110" s="3"/>
      <c r="B110" s="3"/>
      <c r="C110" s="3"/>
      <c r="D110" s="3"/>
      <c r="E110" s="8"/>
      <c r="F110" s="8"/>
      <c r="G110" s="8"/>
      <c r="H110" s="9"/>
      <c r="I110" s="37"/>
      <c r="J110" s="41"/>
      <c r="K110" s="2"/>
    </row>
    <row r="111" spans="1:13" x14ac:dyDescent="0.35">
      <c r="A111" s="7"/>
      <c r="B111" s="7"/>
      <c r="C111" s="7"/>
      <c r="D111" s="7"/>
      <c r="E111" s="7"/>
      <c r="F111" s="7"/>
      <c r="G111" s="7"/>
      <c r="H111" s="7"/>
      <c r="I111" s="37"/>
    </row>
    <row r="112" spans="1:13" x14ac:dyDescent="0.35">
      <c r="A112" s="7"/>
      <c r="B112" s="7"/>
      <c r="C112" s="7"/>
      <c r="D112" s="7"/>
      <c r="E112" s="7"/>
      <c r="F112" s="7"/>
      <c r="G112" s="7"/>
      <c r="H112" s="7"/>
      <c r="I112" s="37"/>
    </row>
  </sheetData>
  <autoFilter ref="A5:J109" xr:uid="{00000000-0001-0000-0000-000000000000}"/>
  <mergeCells count="27">
    <mergeCell ref="G33:H33"/>
    <mergeCell ref="A9:A109"/>
    <mergeCell ref="D5:D6"/>
    <mergeCell ref="E5:E6"/>
    <mergeCell ref="F5:F6"/>
    <mergeCell ref="B34:B42"/>
    <mergeCell ref="C42:D42"/>
    <mergeCell ref="B43:B67"/>
    <mergeCell ref="C67:D67"/>
    <mergeCell ref="G67:H67"/>
    <mergeCell ref="B109:D109"/>
    <mergeCell ref="B68:B108"/>
    <mergeCell ref="C108:D108"/>
    <mergeCell ref="G108:H108"/>
    <mergeCell ref="B9:B33"/>
    <mergeCell ref="C33:D33"/>
    <mergeCell ref="A2:J2"/>
    <mergeCell ref="J5:J6"/>
    <mergeCell ref="D3:G3"/>
    <mergeCell ref="D4:E4"/>
    <mergeCell ref="A8:D8"/>
    <mergeCell ref="I5:I6"/>
    <mergeCell ref="A5:A6"/>
    <mergeCell ref="B5:B6"/>
    <mergeCell ref="C5:C6"/>
    <mergeCell ref="G5:G6"/>
    <mergeCell ref="H5:H6"/>
  </mergeCells>
  <pageMargins left="0.70866141732283472" right="0.70866141732283472" top="0.35433070866141736" bottom="0.35433070866141736" header="0" footer="0"/>
  <pageSetup paperSize="9" scale="6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20"/>
  <sheetViews>
    <sheetView topLeftCell="A82" workbookViewId="0">
      <selection activeCell="L108" sqref="L108"/>
    </sheetView>
  </sheetViews>
  <sheetFormatPr defaultRowHeight="14.5" x14ac:dyDescent="0.35"/>
  <cols>
    <col min="1" max="1" width="10" style="5" customWidth="1"/>
    <col min="2" max="2" width="8.81640625" style="5" customWidth="1"/>
    <col min="3" max="3" width="7.90625" style="5" customWidth="1"/>
    <col min="4" max="4" width="32.36328125" style="5" customWidth="1"/>
    <col min="5" max="5" width="11.90625" style="5" customWidth="1"/>
    <col min="6" max="6" width="12.36328125" style="5" customWidth="1"/>
    <col min="7" max="7" width="9.453125" style="5" customWidth="1"/>
    <col min="8" max="8" width="11.08984375" style="5" customWidth="1"/>
    <col min="9" max="9" width="13.08984375" style="5" customWidth="1"/>
    <col min="10" max="10" width="15.6328125" style="5" customWidth="1"/>
  </cols>
  <sheetData>
    <row r="1" spans="1:10" x14ac:dyDescent="0.35">
      <c r="A1" s="7"/>
      <c r="B1" s="7"/>
      <c r="C1" s="7"/>
      <c r="D1" s="7"/>
      <c r="E1" s="7"/>
      <c r="F1" s="7"/>
      <c r="G1" s="7"/>
      <c r="H1" s="7"/>
      <c r="I1" s="7"/>
    </row>
    <row r="2" spans="1:10" ht="50.4" customHeight="1" thickBot="1" x14ac:dyDescent="0.4">
      <c r="A2" s="110" t="s">
        <v>29</v>
      </c>
      <c r="B2" s="111"/>
      <c r="C2" s="111"/>
      <c r="D2" s="111"/>
      <c r="E2" s="111"/>
      <c r="F2" s="111"/>
      <c r="G2" s="111"/>
      <c r="H2" s="111"/>
      <c r="I2" s="111"/>
      <c r="J2" s="112"/>
    </row>
    <row r="3" spans="1:10" ht="15.75" customHeight="1" thickBot="1" x14ac:dyDescent="0.4">
      <c r="A3" s="155" t="s">
        <v>66</v>
      </c>
      <c r="B3" s="156"/>
      <c r="C3" s="156"/>
      <c r="D3" s="156"/>
      <c r="E3" s="156"/>
      <c r="F3" s="156"/>
      <c r="G3" s="156"/>
      <c r="H3" s="156"/>
      <c r="I3" s="156"/>
      <c r="J3" s="157"/>
    </row>
    <row r="4" spans="1:10" ht="15" thickBot="1" x14ac:dyDescent="0.4">
      <c r="A4" s="6"/>
      <c r="B4" s="6"/>
      <c r="C4" s="6"/>
      <c r="D4" s="165"/>
      <c r="E4" s="165"/>
      <c r="F4" s="6"/>
      <c r="G4" s="6"/>
      <c r="H4" s="6"/>
      <c r="I4" s="7"/>
    </row>
    <row r="5" spans="1:10" s="18" customFormat="1" ht="13.5" customHeight="1" x14ac:dyDescent="0.35">
      <c r="A5" s="123" t="s">
        <v>5</v>
      </c>
      <c r="B5" s="125" t="s">
        <v>22</v>
      </c>
      <c r="C5" s="127" t="s">
        <v>27</v>
      </c>
      <c r="D5" s="136" t="s">
        <v>0</v>
      </c>
      <c r="E5" s="138" t="s">
        <v>34</v>
      </c>
      <c r="F5" s="163" t="s">
        <v>20</v>
      </c>
      <c r="G5" s="129" t="s">
        <v>21</v>
      </c>
      <c r="H5" s="131" t="s">
        <v>25</v>
      </c>
      <c r="I5" s="159" t="s">
        <v>24</v>
      </c>
      <c r="J5" s="161" t="s">
        <v>28</v>
      </c>
    </row>
    <row r="6" spans="1:10" s="18" customFormat="1" ht="74.25" customHeight="1" thickBot="1" x14ac:dyDescent="0.4">
      <c r="A6" s="124"/>
      <c r="B6" s="126"/>
      <c r="C6" s="128"/>
      <c r="D6" s="137"/>
      <c r="E6" s="139"/>
      <c r="F6" s="164"/>
      <c r="G6" s="130"/>
      <c r="H6" s="132"/>
      <c r="I6" s="160"/>
      <c r="J6" s="162"/>
    </row>
    <row r="7" spans="1:10" s="28" customFormat="1" ht="13.5" thickBot="1" x14ac:dyDescent="0.4">
      <c r="A7" s="29">
        <v>1</v>
      </c>
      <c r="B7" s="30">
        <f>A7+1</f>
        <v>2</v>
      </c>
      <c r="C7" s="21">
        <f t="shared" ref="C7:H7" si="0">B7+1</f>
        <v>3</v>
      </c>
      <c r="D7" s="22">
        <f t="shared" si="0"/>
        <v>4</v>
      </c>
      <c r="E7" s="23">
        <f t="shared" si="0"/>
        <v>5</v>
      </c>
      <c r="F7" s="24">
        <f>E7+1</f>
        <v>6</v>
      </c>
      <c r="G7" s="25">
        <f>F7+1</f>
        <v>7</v>
      </c>
      <c r="H7" s="26">
        <f t="shared" si="0"/>
        <v>8</v>
      </c>
      <c r="I7" s="27">
        <f>H7+1</f>
        <v>9</v>
      </c>
      <c r="J7" s="24">
        <f>I7+1</f>
        <v>10</v>
      </c>
    </row>
    <row r="8" spans="1:10" s="18" customFormat="1" ht="15.75" customHeight="1" x14ac:dyDescent="0.3">
      <c r="A8" s="134" t="s">
        <v>65</v>
      </c>
      <c r="B8" s="142" t="s">
        <v>50</v>
      </c>
      <c r="C8" s="32" t="s">
        <v>19</v>
      </c>
      <c r="D8" s="71" t="s">
        <v>12</v>
      </c>
      <c r="E8" s="33">
        <v>2</v>
      </c>
      <c r="F8" s="42"/>
      <c r="G8" s="51" t="s">
        <v>13</v>
      </c>
      <c r="H8" s="62">
        <f>E8</f>
        <v>2</v>
      </c>
      <c r="I8" s="104">
        <v>104</v>
      </c>
      <c r="J8" s="96">
        <f>H8*I8</f>
        <v>208</v>
      </c>
    </row>
    <row r="9" spans="1:10" s="18" customFormat="1" ht="15.75" customHeight="1" x14ac:dyDescent="0.3">
      <c r="A9" s="134"/>
      <c r="B9" s="142"/>
      <c r="C9" s="32" t="s">
        <v>49</v>
      </c>
      <c r="D9" s="71" t="s">
        <v>12</v>
      </c>
      <c r="E9" s="33">
        <v>0</v>
      </c>
      <c r="F9" s="42"/>
      <c r="G9" s="34" t="s">
        <v>13</v>
      </c>
      <c r="H9" s="44">
        <f>E9</f>
        <v>0</v>
      </c>
      <c r="I9" s="105">
        <v>109</v>
      </c>
      <c r="J9" s="97">
        <f>H9*I9</f>
        <v>0</v>
      </c>
    </row>
    <row r="10" spans="1:10" s="18" customFormat="1" ht="12.75" customHeight="1" x14ac:dyDescent="0.3">
      <c r="A10" s="134"/>
      <c r="B10" s="142"/>
      <c r="C10" s="35"/>
      <c r="D10" s="90" t="s">
        <v>31</v>
      </c>
      <c r="E10" s="33">
        <f>SUM(E8:E9)</f>
        <v>2</v>
      </c>
      <c r="F10" s="42"/>
      <c r="G10" s="34"/>
      <c r="H10" s="45">
        <f>SUM(H8:H9)</f>
        <v>2</v>
      </c>
      <c r="I10" s="106"/>
      <c r="J10" s="98">
        <f>SUM(J8:J9)</f>
        <v>208</v>
      </c>
    </row>
    <row r="11" spans="1:10" s="18" customFormat="1" ht="15.75" customHeight="1" x14ac:dyDescent="0.3">
      <c r="A11" s="134"/>
      <c r="B11" s="142"/>
      <c r="C11" s="32" t="s">
        <v>19</v>
      </c>
      <c r="D11" s="71" t="s">
        <v>14</v>
      </c>
      <c r="E11" s="33">
        <v>2</v>
      </c>
      <c r="F11" s="42"/>
      <c r="G11" s="34" t="s">
        <v>13</v>
      </c>
      <c r="H11" s="44">
        <f>E11</f>
        <v>2</v>
      </c>
      <c r="I11" s="105">
        <v>99</v>
      </c>
      <c r="J11" s="97">
        <f>H11*I11</f>
        <v>198</v>
      </c>
    </row>
    <row r="12" spans="1:10" s="18" customFormat="1" ht="15.75" customHeight="1" x14ac:dyDescent="0.3">
      <c r="A12" s="134"/>
      <c r="B12" s="142"/>
      <c r="C12" s="32" t="s">
        <v>49</v>
      </c>
      <c r="D12" s="71" t="s">
        <v>14</v>
      </c>
      <c r="E12" s="33">
        <v>0</v>
      </c>
      <c r="F12" s="42"/>
      <c r="G12" s="34" t="s">
        <v>13</v>
      </c>
      <c r="H12" s="44">
        <f>E12</f>
        <v>0</v>
      </c>
      <c r="I12" s="105">
        <v>99</v>
      </c>
      <c r="J12" s="97">
        <f>H12*I12</f>
        <v>0</v>
      </c>
    </row>
    <row r="13" spans="1:10" s="18" customFormat="1" ht="12.75" customHeight="1" x14ac:dyDescent="0.3">
      <c r="A13" s="134"/>
      <c r="B13" s="142"/>
      <c r="C13" s="35"/>
      <c r="D13" s="90" t="s">
        <v>31</v>
      </c>
      <c r="E13" s="33">
        <f>SUM(E11:E12)</f>
        <v>2</v>
      </c>
      <c r="F13" s="42"/>
      <c r="G13" s="34"/>
      <c r="H13" s="45">
        <f>SUM(H11:H12)</f>
        <v>2</v>
      </c>
      <c r="I13" s="106"/>
      <c r="J13" s="98">
        <f>SUM(J11:J12)</f>
        <v>198</v>
      </c>
    </row>
    <row r="14" spans="1:10" s="18" customFormat="1" ht="15.75" customHeight="1" x14ac:dyDescent="0.3">
      <c r="A14" s="134"/>
      <c r="B14" s="142"/>
      <c r="C14" s="32" t="s">
        <v>19</v>
      </c>
      <c r="D14" s="72" t="s">
        <v>46</v>
      </c>
      <c r="E14" s="33">
        <v>1</v>
      </c>
      <c r="F14" s="43">
        <v>0.6</v>
      </c>
      <c r="G14" s="34" t="s">
        <v>15</v>
      </c>
      <c r="H14" s="44">
        <f>ROUND(E14/F14,0)</f>
        <v>2</v>
      </c>
      <c r="I14" s="105">
        <v>58</v>
      </c>
      <c r="J14" s="97">
        <f>H14*I14</f>
        <v>116</v>
      </c>
    </row>
    <row r="15" spans="1:10" s="18" customFormat="1" ht="15.75" customHeight="1" x14ac:dyDescent="0.3">
      <c r="A15" s="134"/>
      <c r="B15" s="142"/>
      <c r="C15" s="32" t="s">
        <v>49</v>
      </c>
      <c r="D15" s="72" t="s">
        <v>46</v>
      </c>
      <c r="E15" s="33">
        <v>0</v>
      </c>
      <c r="F15" s="43">
        <v>0.6</v>
      </c>
      <c r="G15" s="34" t="s">
        <v>15</v>
      </c>
      <c r="H15" s="44">
        <f>ROUND(E15/F15,0)</f>
        <v>0</v>
      </c>
      <c r="I15" s="105">
        <v>58</v>
      </c>
      <c r="J15" s="97">
        <f>H15*I15</f>
        <v>0</v>
      </c>
    </row>
    <row r="16" spans="1:10" s="18" customFormat="1" ht="12.75" customHeight="1" x14ac:dyDescent="0.3">
      <c r="A16" s="134"/>
      <c r="B16" s="142"/>
      <c r="C16" s="35"/>
      <c r="D16" s="90" t="s">
        <v>31</v>
      </c>
      <c r="E16" s="33">
        <f>SUM(E14:E15)</f>
        <v>1</v>
      </c>
      <c r="F16" s="43"/>
      <c r="G16" s="34"/>
      <c r="H16" s="45">
        <f>SUM(H14:H15)</f>
        <v>2</v>
      </c>
      <c r="I16" s="106"/>
      <c r="J16" s="98">
        <f>SUM(J14:J15)</f>
        <v>116</v>
      </c>
    </row>
    <row r="17" spans="1:10" s="18" customFormat="1" ht="15.75" customHeight="1" x14ac:dyDescent="0.3">
      <c r="A17" s="134"/>
      <c r="B17" s="142"/>
      <c r="C17" s="32" t="s">
        <v>19</v>
      </c>
      <c r="D17" s="72" t="s">
        <v>16</v>
      </c>
      <c r="E17" s="33">
        <v>0</v>
      </c>
      <c r="F17" s="43">
        <v>0.6</v>
      </c>
      <c r="G17" s="34" t="s">
        <v>15</v>
      </c>
      <c r="H17" s="44">
        <f>ROUND(E17/F17,0)</f>
        <v>0</v>
      </c>
      <c r="I17" s="105">
        <v>55</v>
      </c>
      <c r="J17" s="97">
        <f>H17*I17</f>
        <v>0</v>
      </c>
    </row>
    <row r="18" spans="1:10" s="18" customFormat="1" ht="15.75" customHeight="1" x14ac:dyDescent="0.3">
      <c r="A18" s="134"/>
      <c r="B18" s="142"/>
      <c r="C18" s="32" t="s">
        <v>49</v>
      </c>
      <c r="D18" s="72" t="s">
        <v>16</v>
      </c>
      <c r="E18" s="33">
        <v>0</v>
      </c>
      <c r="F18" s="43">
        <v>0.6</v>
      </c>
      <c r="G18" s="34" t="s">
        <v>15</v>
      </c>
      <c r="H18" s="44">
        <f>ROUND(E18/F18,0)</f>
        <v>0</v>
      </c>
      <c r="I18" s="105">
        <v>55</v>
      </c>
      <c r="J18" s="97">
        <f>H18*I18</f>
        <v>0</v>
      </c>
    </row>
    <row r="19" spans="1:10" s="18" customFormat="1" ht="12.75" customHeight="1" x14ac:dyDescent="0.3">
      <c r="A19" s="134"/>
      <c r="B19" s="142"/>
      <c r="C19" s="35"/>
      <c r="D19" s="90" t="s">
        <v>31</v>
      </c>
      <c r="E19" s="33">
        <f>SUM(E17:E18)</f>
        <v>0</v>
      </c>
      <c r="F19" s="43"/>
      <c r="G19" s="34"/>
      <c r="H19" s="45">
        <f>SUM(H17:H18)</f>
        <v>0</v>
      </c>
      <c r="I19" s="106"/>
      <c r="J19" s="98">
        <f>SUM(J17:J18)</f>
        <v>0</v>
      </c>
    </row>
    <row r="20" spans="1:10" s="18" customFormat="1" ht="15.75" customHeight="1" x14ac:dyDescent="0.3">
      <c r="A20" s="134"/>
      <c r="B20" s="142"/>
      <c r="C20" s="32" t="s">
        <v>19</v>
      </c>
      <c r="D20" s="72" t="s">
        <v>17</v>
      </c>
      <c r="E20" s="33">
        <v>0</v>
      </c>
      <c r="F20" s="43">
        <v>0.6</v>
      </c>
      <c r="G20" s="34" t="s">
        <v>15</v>
      </c>
      <c r="H20" s="44">
        <f>ROUND(E20/F20,0)</f>
        <v>0</v>
      </c>
      <c r="I20" s="105">
        <v>50</v>
      </c>
      <c r="J20" s="97">
        <f>H20*I20</f>
        <v>0</v>
      </c>
    </row>
    <row r="21" spans="1:10" s="18" customFormat="1" ht="15.75" customHeight="1" x14ac:dyDescent="0.3">
      <c r="A21" s="134"/>
      <c r="B21" s="142"/>
      <c r="C21" s="32" t="s">
        <v>49</v>
      </c>
      <c r="D21" s="72" t="s">
        <v>17</v>
      </c>
      <c r="E21" s="33">
        <v>0</v>
      </c>
      <c r="F21" s="43">
        <v>0.6</v>
      </c>
      <c r="G21" s="34" t="s">
        <v>15</v>
      </c>
      <c r="H21" s="44">
        <f>ROUND(E21/F21,0)</f>
        <v>0</v>
      </c>
      <c r="I21" s="105">
        <v>50</v>
      </c>
      <c r="J21" s="97">
        <f>H21*I21</f>
        <v>0</v>
      </c>
    </row>
    <row r="22" spans="1:10" s="18" customFormat="1" ht="12.75" customHeight="1" x14ac:dyDescent="0.3">
      <c r="A22" s="134"/>
      <c r="B22" s="142"/>
      <c r="C22" s="35"/>
      <c r="D22" s="90" t="s">
        <v>31</v>
      </c>
      <c r="E22" s="33">
        <f>SUM(E20:E21)</f>
        <v>0</v>
      </c>
      <c r="F22" s="43"/>
      <c r="G22" s="34"/>
      <c r="H22" s="45">
        <f>SUM(H20:H21)</f>
        <v>0</v>
      </c>
      <c r="I22" s="106"/>
      <c r="J22" s="98">
        <f>SUM(J20:J21)</f>
        <v>0</v>
      </c>
    </row>
    <row r="23" spans="1:10" s="18" customFormat="1" ht="15.75" customHeight="1" x14ac:dyDescent="0.3">
      <c r="A23" s="134"/>
      <c r="B23" s="142"/>
      <c r="C23" s="32" t="s">
        <v>19</v>
      </c>
      <c r="D23" s="71" t="s">
        <v>47</v>
      </c>
      <c r="E23" s="33">
        <v>6</v>
      </c>
      <c r="F23" s="42"/>
      <c r="G23" s="34" t="s">
        <v>13</v>
      </c>
      <c r="H23" s="44">
        <f>E23</f>
        <v>6</v>
      </c>
      <c r="I23" s="105">
        <v>94</v>
      </c>
      <c r="J23" s="97">
        <f>H23*I23</f>
        <v>564</v>
      </c>
    </row>
    <row r="24" spans="1:10" s="18" customFormat="1" ht="15.75" customHeight="1" x14ac:dyDescent="0.3">
      <c r="A24" s="134"/>
      <c r="B24" s="142"/>
      <c r="C24" s="32" t="s">
        <v>49</v>
      </c>
      <c r="D24" s="71" t="s">
        <v>47</v>
      </c>
      <c r="E24" s="33">
        <v>0</v>
      </c>
      <c r="F24" s="42"/>
      <c r="G24" s="34" t="s">
        <v>13</v>
      </c>
      <c r="H24" s="44">
        <f>E24</f>
        <v>0</v>
      </c>
      <c r="I24" s="105">
        <v>94</v>
      </c>
      <c r="J24" s="97">
        <f>H24*I24</f>
        <v>0</v>
      </c>
    </row>
    <row r="25" spans="1:10" s="18" customFormat="1" ht="12.75" customHeight="1" x14ac:dyDescent="0.3">
      <c r="A25" s="134"/>
      <c r="B25" s="142"/>
      <c r="C25" s="35"/>
      <c r="D25" s="90" t="s">
        <v>31</v>
      </c>
      <c r="E25" s="33">
        <f>SUM(E23:E24)</f>
        <v>6</v>
      </c>
      <c r="F25" s="42"/>
      <c r="G25" s="34"/>
      <c r="H25" s="45">
        <f>SUM(H23:H24)</f>
        <v>6</v>
      </c>
      <c r="I25" s="106"/>
      <c r="J25" s="98">
        <f>SUM(J23:J24)</f>
        <v>564</v>
      </c>
    </row>
    <row r="26" spans="1:10" s="18" customFormat="1" ht="15.75" customHeight="1" x14ac:dyDescent="0.3">
      <c r="A26" s="134"/>
      <c r="B26" s="142"/>
      <c r="C26" s="32" t="s">
        <v>19</v>
      </c>
      <c r="D26" s="72" t="s">
        <v>35</v>
      </c>
      <c r="E26" s="33">
        <v>55</v>
      </c>
      <c r="F26" s="43">
        <v>0.6</v>
      </c>
      <c r="G26" s="34" t="s">
        <v>15</v>
      </c>
      <c r="H26" s="44">
        <f>ROUND(E26/F26,0)</f>
        <v>92</v>
      </c>
      <c r="I26" s="105">
        <v>50</v>
      </c>
      <c r="J26" s="97">
        <f>H26*I26</f>
        <v>4600</v>
      </c>
    </row>
    <row r="27" spans="1:10" s="18" customFormat="1" ht="15.75" customHeight="1" x14ac:dyDescent="0.3">
      <c r="A27" s="134"/>
      <c r="B27" s="142"/>
      <c r="C27" s="32" t="s">
        <v>49</v>
      </c>
      <c r="D27" s="72" t="s">
        <v>35</v>
      </c>
      <c r="E27" s="33">
        <v>5</v>
      </c>
      <c r="F27" s="43">
        <v>0.6</v>
      </c>
      <c r="G27" s="34" t="s">
        <v>15</v>
      </c>
      <c r="H27" s="44">
        <f>ROUND(E27/F27,0)</f>
        <v>8</v>
      </c>
      <c r="I27" s="105">
        <v>50</v>
      </c>
      <c r="J27" s="97">
        <f>H27*I27</f>
        <v>400</v>
      </c>
    </row>
    <row r="28" spans="1:10" s="18" customFormat="1" ht="12.75" customHeight="1" x14ac:dyDescent="0.3">
      <c r="A28" s="134"/>
      <c r="B28" s="142"/>
      <c r="C28" s="35"/>
      <c r="D28" s="90" t="s">
        <v>31</v>
      </c>
      <c r="E28" s="33">
        <f>SUM(E26:E27)</f>
        <v>60</v>
      </c>
      <c r="F28" s="43"/>
      <c r="G28" s="34"/>
      <c r="H28" s="45">
        <f>SUM(H26:H27)</f>
        <v>100</v>
      </c>
      <c r="I28" s="106"/>
      <c r="J28" s="98">
        <f>SUM(J26:J27)</f>
        <v>5000</v>
      </c>
    </row>
    <row r="29" spans="1:10" s="18" customFormat="1" ht="15.75" customHeight="1" x14ac:dyDescent="0.3">
      <c r="A29" s="134"/>
      <c r="B29" s="142"/>
      <c r="C29" s="32" t="s">
        <v>19</v>
      </c>
      <c r="D29" s="72" t="s">
        <v>18</v>
      </c>
      <c r="E29" s="33">
        <v>55</v>
      </c>
      <c r="F29" s="43">
        <v>0.55000000000000004</v>
      </c>
      <c r="G29" s="34" t="s">
        <v>15</v>
      </c>
      <c r="H29" s="44">
        <f>ROUND(E29/F29,0)</f>
        <v>100</v>
      </c>
      <c r="I29" s="105">
        <v>50</v>
      </c>
      <c r="J29" s="97">
        <f>H29*I29</f>
        <v>5000</v>
      </c>
    </row>
    <row r="30" spans="1:10" s="18" customFormat="1" ht="15.75" customHeight="1" x14ac:dyDescent="0.3">
      <c r="A30" s="134"/>
      <c r="B30" s="142"/>
      <c r="C30" s="32" t="s">
        <v>49</v>
      </c>
      <c r="D30" s="72" t="s">
        <v>18</v>
      </c>
      <c r="E30" s="33">
        <v>5</v>
      </c>
      <c r="F30" s="43">
        <v>0.55000000000000004</v>
      </c>
      <c r="G30" s="34" t="s">
        <v>15</v>
      </c>
      <c r="H30" s="44">
        <f>ROUND(E30/F30,0)</f>
        <v>9</v>
      </c>
      <c r="I30" s="105">
        <v>50</v>
      </c>
      <c r="J30" s="97">
        <f>H30*I30</f>
        <v>450</v>
      </c>
    </row>
    <row r="31" spans="1:10" s="18" customFormat="1" ht="12.75" customHeight="1" x14ac:dyDescent="0.3">
      <c r="A31" s="134"/>
      <c r="B31" s="142"/>
      <c r="C31" s="35"/>
      <c r="D31" s="90" t="s">
        <v>31</v>
      </c>
      <c r="E31" s="33">
        <f>SUM(E29:E30)</f>
        <v>60</v>
      </c>
      <c r="F31" s="42"/>
      <c r="G31" s="92"/>
      <c r="H31" s="93">
        <f>SUM(H29:H30)</f>
        <v>109</v>
      </c>
      <c r="I31" s="107"/>
      <c r="J31" s="98">
        <f>SUM(J29:J30)</f>
        <v>5450</v>
      </c>
    </row>
    <row r="32" spans="1:10" s="18" customFormat="1" ht="13.5" customHeight="1" x14ac:dyDescent="0.35">
      <c r="A32" s="134"/>
      <c r="B32" s="142"/>
      <c r="C32" s="144" t="s">
        <v>51</v>
      </c>
      <c r="D32" s="146"/>
      <c r="E32" s="36">
        <f>SUM(E31,E19,E10,E28,E16,E25,E22,E13)</f>
        <v>131</v>
      </c>
      <c r="F32" s="42"/>
      <c r="G32" s="133"/>
      <c r="H32" s="133"/>
      <c r="I32" s="106"/>
      <c r="J32" s="99">
        <f>SUM(J31,J19,J10,J28,J16,J25,J22,J13)</f>
        <v>11536</v>
      </c>
    </row>
    <row r="33" spans="1:10" s="18" customFormat="1" ht="15.75" customHeight="1" x14ac:dyDescent="0.3">
      <c r="A33" s="134"/>
      <c r="B33" s="142" t="s">
        <v>53</v>
      </c>
      <c r="C33" s="49" t="s">
        <v>19</v>
      </c>
      <c r="D33" s="71" t="s">
        <v>12</v>
      </c>
      <c r="E33" s="50">
        <v>2</v>
      </c>
      <c r="F33" s="57"/>
      <c r="G33" s="34" t="s">
        <v>13</v>
      </c>
      <c r="H33" s="44">
        <f>E33</f>
        <v>2</v>
      </c>
      <c r="I33" s="108">
        <v>104</v>
      </c>
      <c r="J33" s="97">
        <f t="shared" ref="J33:J40" si="1">H33*I33</f>
        <v>208</v>
      </c>
    </row>
    <row r="34" spans="1:10" s="18" customFormat="1" ht="15.75" customHeight="1" x14ac:dyDescent="0.3">
      <c r="A34" s="134"/>
      <c r="B34" s="143"/>
      <c r="C34" s="49" t="s">
        <v>19</v>
      </c>
      <c r="D34" s="71" t="s">
        <v>14</v>
      </c>
      <c r="E34" s="50">
        <v>16</v>
      </c>
      <c r="F34" s="57"/>
      <c r="G34" s="34" t="s">
        <v>13</v>
      </c>
      <c r="H34" s="44">
        <f>E34</f>
        <v>16</v>
      </c>
      <c r="I34" s="108">
        <v>99</v>
      </c>
      <c r="J34" s="97">
        <f t="shared" si="1"/>
        <v>1584</v>
      </c>
    </row>
    <row r="35" spans="1:10" s="18" customFormat="1" ht="15.75" customHeight="1" x14ac:dyDescent="0.3">
      <c r="A35" s="134"/>
      <c r="B35" s="143"/>
      <c r="C35" s="49" t="s">
        <v>19</v>
      </c>
      <c r="D35" s="72" t="s">
        <v>46</v>
      </c>
      <c r="E35" s="52">
        <v>15</v>
      </c>
      <c r="F35" s="43">
        <v>0.6</v>
      </c>
      <c r="G35" s="34" t="s">
        <v>15</v>
      </c>
      <c r="H35" s="44">
        <f>ROUND(E35/F35,0)</f>
        <v>25</v>
      </c>
      <c r="I35" s="108">
        <v>58</v>
      </c>
      <c r="J35" s="97">
        <f t="shared" si="1"/>
        <v>1450</v>
      </c>
    </row>
    <row r="36" spans="1:10" s="18" customFormat="1" ht="15.75" customHeight="1" x14ac:dyDescent="0.3">
      <c r="A36" s="134"/>
      <c r="B36" s="142"/>
      <c r="C36" s="49" t="s">
        <v>19</v>
      </c>
      <c r="D36" s="72" t="s">
        <v>16</v>
      </c>
      <c r="E36" s="52">
        <v>7</v>
      </c>
      <c r="F36" s="43">
        <v>0.6</v>
      </c>
      <c r="G36" s="34" t="s">
        <v>15</v>
      </c>
      <c r="H36" s="44">
        <f>ROUND(E36/F36,0)</f>
        <v>12</v>
      </c>
      <c r="I36" s="108">
        <v>55</v>
      </c>
      <c r="J36" s="97">
        <f t="shared" si="1"/>
        <v>660</v>
      </c>
    </row>
    <row r="37" spans="1:10" s="18" customFormat="1" ht="15.75" customHeight="1" x14ac:dyDescent="0.3">
      <c r="A37" s="134"/>
      <c r="B37" s="142"/>
      <c r="C37" s="49" t="s">
        <v>19</v>
      </c>
      <c r="D37" s="72" t="s">
        <v>17</v>
      </c>
      <c r="E37" s="52">
        <v>0</v>
      </c>
      <c r="F37" s="43">
        <v>0.6</v>
      </c>
      <c r="G37" s="34" t="s">
        <v>15</v>
      </c>
      <c r="H37" s="44">
        <f>ROUND(E37/F37,0)</f>
        <v>0</v>
      </c>
      <c r="I37" s="108">
        <v>50</v>
      </c>
      <c r="J37" s="97">
        <f t="shared" si="1"/>
        <v>0</v>
      </c>
    </row>
    <row r="38" spans="1:10" s="18" customFormat="1" ht="15.75" customHeight="1" x14ac:dyDescent="0.3">
      <c r="A38" s="134"/>
      <c r="B38" s="142"/>
      <c r="C38" s="49" t="s">
        <v>19</v>
      </c>
      <c r="D38" s="71" t="s">
        <v>47</v>
      </c>
      <c r="E38" s="50">
        <v>7</v>
      </c>
      <c r="F38" s="57"/>
      <c r="G38" s="34" t="s">
        <v>13</v>
      </c>
      <c r="H38" s="44">
        <f>E38</f>
        <v>7</v>
      </c>
      <c r="I38" s="108">
        <v>94</v>
      </c>
      <c r="J38" s="97">
        <f t="shared" si="1"/>
        <v>658</v>
      </c>
    </row>
    <row r="39" spans="1:10" s="18" customFormat="1" ht="15.75" customHeight="1" x14ac:dyDescent="0.3">
      <c r="A39" s="134"/>
      <c r="B39" s="142"/>
      <c r="C39" s="49" t="s">
        <v>19</v>
      </c>
      <c r="D39" s="72" t="s">
        <v>35</v>
      </c>
      <c r="E39" s="52">
        <v>40</v>
      </c>
      <c r="F39" s="43">
        <v>0.6</v>
      </c>
      <c r="G39" s="34" t="s">
        <v>15</v>
      </c>
      <c r="H39" s="44">
        <f>ROUND(E39/F39,0)</f>
        <v>67</v>
      </c>
      <c r="I39" s="108">
        <v>50</v>
      </c>
      <c r="J39" s="97">
        <f t="shared" si="1"/>
        <v>3350</v>
      </c>
    </row>
    <row r="40" spans="1:10" s="18" customFormat="1" ht="15.75" customHeight="1" x14ac:dyDescent="0.3">
      <c r="A40" s="134"/>
      <c r="B40" s="142"/>
      <c r="C40" s="49" t="s">
        <v>19</v>
      </c>
      <c r="D40" s="72" t="s">
        <v>18</v>
      </c>
      <c r="E40" s="52">
        <v>40</v>
      </c>
      <c r="F40" s="43">
        <v>0.55000000000000004</v>
      </c>
      <c r="G40" s="34" t="s">
        <v>15</v>
      </c>
      <c r="H40" s="44">
        <f>ROUND(E40/F40,0)</f>
        <v>73</v>
      </c>
      <c r="I40" s="108">
        <v>50</v>
      </c>
      <c r="J40" s="97">
        <f t="shared" si="1"/>
        <v>3650</v>
      </c>
    </row>
    <row r="41" spans="1:10" s="18" customFormat="1" ht="13.5" customHeight="1" x14ac:dyDescent="0.3">
      <c r="A41" s="134"/>
      <c r="B41" s="142"/>
      <c r="C41" s="144" t="s">
        <v>54</v>
      </c>
      <c r="D41" s="145"/>
      <c r="E41" s="53">
        <f>SUM(E33:E40)</f>
        <v>127</v>
      </c>
      <c r="F41" s="87"/>
      <c r="G41" s="53"/>
      <c r="H41" s="64"/>
      <c r="I41" s="109"/>
      <c r="J41" s="100">
        <f>SUM(J33:J40)</f>
        <v>11560</v>
      </c>
    </row>
    <row r="42" spans="1:10" s="18" customFormat="1" ht="15.75" customHeight="1" x14ac:dyDescent="0.3">
      <c r="A42" s="134"/>
      <c r="B42" s="142" t="s">
        <v>55</v>
      </c>
      <c r="C42" s="32" t="s">
        <v>19</v>
      </c>
      <c r="D42" s="71" t="s">
        <v>12</v>
      </c>
      <c r="E42" s="33">
        <v>0</v>
      </c>
      <c r="F42" s="42"/>
      <c r="G42" s="51" t="s">
        <v>13</v>
      </c>
      <c r="H42" s="62">
        <f>E42</f>
        <v>0</v>
      </c>
      <c r="I42" s="104">
        <v>104</v>
      </c>
      <c r="J42" s="96">
        <f>H42*I42</f>
        <v>0</v>
      </c>
    </row>
    <row r="43" spans="1:10" s="18" customFormat="1" ht="15.75" customHeight="1" x14ac:dyDescent="0.3">
      <c r="A43" s="134"/>
      <c r="B43" s="142"/>
      <c r="C43" s="32" t="s">
        <v>48</v>
      </c>
      <c r="D43" s="71" t="s">
        <v>12</v>
      </c>
      <c r="E43" s="33">
        <v>0</v>
      </c>
      <c r="F43" s="42"/>
      <c r="G43" s="34" t="s">
        <v>13</v>
      </c>
      <c r="H43" s="44">
        <f>E43</f>
        <v>0</v>
      </c>
      <c r="I43" s="105">
        <v>154</v>
      </c>
      <c r="J43" s="97">
        <f>H43*I43</f>
        <v>0</v>
      </c>
    </row>
    <row r="44" spans="1:10" s="18" customFormat="1" ht="12.75" customHeight="1" x14ac:dyDescent="0.3">
      <c r="A44" s="134"/>
      <c r="B44" s="142"/>
      <c r="C44" s="35"/>
      <c r="D44" s="90" t="s">
        <v>31</v>
      </c>
      <c r="E44" s="33">
        <f>SUM(E42:E43)</f>
        <v>0</v>
      </c>
      <c r="F44" s="42"/>
      <c r="G44" s="34"/>
      <c r="H44" s="45">
        <f>SUM(H42:H43)</f>
        <v>0</v>
      </c>
      <c r="I44" s="106"/>
      <c r="J44" s="98">
        <f>SUM(J42:J43)</f>
        <v>0</v>
      </c>
    </row>
    <row r="45" spans="1:10" s="18" customFormat="1" ht="15.75" customHeight="1" x14ac:dyDescent="0.3">
      <c r="A45" s="134"/>
      <c r="B45" s="142"/>
      <c r="C45" s="32" t="s">
        <v>19</v>
      </c>
      <c r="D45" s="71" t="s">
        <v>14</v>
      </c>
      <c r="E45" s="33">
        <v>2</v>
      </c>
      <c r="F45" s="42"/>
      <c r="G45" s="34" t="s">
        <v>13</v>
      </c>
      <c r="H45" s="44">
        <f>E45</f>
        <v>2</v>
      </c>
      <c r="I45" s="105">
        <v>99</v>
      </c>
      <c r="J45" s="97">
        <f>H45*I45</f>
        <v>198</v>
      </c>
    </row>
    <row r="46" spans="1:10" s="18" customFormat="1" ht="15.75" customHeight="1" x14ac:dyDescent="0.3">
      <c r="A46" s="134"/>
      <c r="B46" s="142"/>
      <c r="C46" s="32" t="s">
        <v>48</v>
      </c>
      <c r="D46" s="71" t="s">
        <v>14</v>
      </c>
      <c r="E46" s="33">
        <v>0</v>
      </c>
      <c r="F46" s="42"/>
      <c r="G46" s="34" t="s">
        <v>13</v>
      </c>
      <c r="H46" s="44">
        <f>E46</f>
        <v>0</v>
      </c>
      <c r="I46" s="105">
        <v>124</v>
      </c>
      <c r="J46" s="97">
        <f>H46*I46</f>
        <v>0</v>
      </c>
    </row>
    <row r="47" spans="1:10" s="18" customFormat="1" ht="12.75" customHeight="1" x14ac:dyDescent="0.3">
      <c r="A47" s="134"/>
      <c r="B47" s="142"/>
      <c r="C47" s="35"/>
      <c r="D47" s="90" t="s">
        <v>31</v>
      </c>
      <c r="E47" s="33">
        <f>SUM(E45:E46)</f>
        <v>2</v>
      </c>
      <c r="F47" s="42"/>
      <c r="G47" s="34"/>
      <c r="H47" s="45">
        <f>SUM(H45:H46)</f>
        <v>2</v>
      </c>
      <c r="I47" s="106"/>
      <c r="J47" s="98">
        <f>SUM(J45:J46)</f>
        <v>198</v>
      </c>
    </row>
    <row r="48" spans="1:10" s="18" customFormat="1" ht="15.75" customHeight="1" x14ac:dyDescent="0.3">
      <c r="A48" s="134"/>
      <c r="B48" s="142"/>
      <c r="C48" s="32" t="s">
        <v>19</v>
      </c>
      <c r="D48" s="72" t="s">
        <v>46</v>
      </c>
      <c r="E48" s="33">
        <v>2</v>
      </c>
      <c r="F48" s="43">
        <v>0.6</v>
      </c>
      <c r="G48" s="34" t="s">
        <v>15</v>
      </c>
      <c r="H48" s="44">
        <f>ROUND(E48/F48,0)</f>
        <v>3</v>
      </c>
      <c r="I48" s="105">
        <v>58</v>
      </c>
      <c r="J48" s="97">
        <f>H48*I48</f>
        <v>174</v>
      </c>
    </row>
    <row r="49" spans="1:10" s="18" customFormat="1" ht="15.75" customHeight="1" x14ac:dyDescent="0.3">
      <c r="A49" s="134"/>
      <c r="B49" s="142"/>
      <c r="C49" s="32" t="s">
        <v>48</v>
      </c>
      <c r="D49" s="72" t="s">
        <v>46</v>
      </c>
      <c r="E49" s="33">
        <v>0</v>
      </c>
      <c r="F49" s="43">
        <v>0.6</v>
      </c>
      <c r="G49" s="34" t="s">
        <v>15</v>
      </c>
      <c r="H49" s="44">
        <f>ROUND(E49/F49,0)</f>
        <v>0</v>
      </c>
      <c r="I49" s="105">
        <v>58</v>
      </c>
      <c r="J49" s="97">
        <f>H49*I49</f>
        <v>0</v>
      </c>
    </row>
    <row r="50" spans="1:10" s="18" customFormat="1" ht="12.75" customHeight="1" x14ac:dyDescent="0.3">
      <c r="A50" s="134"/>
      <c r="B50" s="142"/>
      <c r="C50" s="35"/>
      <c r="D50" s="90" t="s">
        <v>31</v>
      </c>
      <c r="E50" s="33">
        <f>SUM(E48:E49)</f>
        <v>2</v>
      </c>
      <c r="F50" s="43"/>
      <c r="G50" s="34"/>
      <c r="H50" s="45">
        <f>SUM(H48:H49)</f>
        <v>3</v>
      </c>
      <c r="I50" s="106"/>
      <c r="J50" s="98">
        <f>SUM(J48:J49)</f>
        <v>174</v>
      </c>
    </row>
    <row r="51" spans="1:10" s="18" customFormat="1" ht="15.75" customHeight="1" x14ac:dyDescent="0.3">
      <c r="A51" s="134"/>
      <c r="B51" s="142"/>
      <c r="C51" s="32" t="s">
        <v>19</v>
      </c>
      <c r="D51" s="72" t="s">
        <v>16</v>
      </c>
      <c r="E51" s="33">
        <v>5</v>
      </c>
      <c r="F51" s="43">
        <v>0.6</v>
      </c>
      <c r="G51" s="34" t="s">
        <v>15</v>
      </c>
      <c r="H51" s="44">
        <f>ROUND(E51/F51,0)</f>
        <v>8</v>
      </c>
      <c r="I51" s="105">
        <v>55</v>
      </c>
      <c r="J51" s="97">
        <f>H51*I51</f>
        <v>440</v>
      </c>
    </row>
    <row r="52" spans="1:10" s="18" customFormat="1" ht="15.75" customHeight="1" x14ac:dyDescent="0.3">
      <c r="A52" s="134"/>
      <c r="B52" s="142"/>
      <c r="C52" s="32" t="s">
        <v>48</v>
      </c>
      <c r="D52" s="72" t="s">
        <v>16</v>
      </c>
      <c r="E52" s="33">
        <v>0</v>
      </c>
      <c r="F52" s="43">
        <v>0.6</v>
      </c>
      <c r="G52" s="34" t="s">
        <v>15</v>
      </c>
      <c r="H52" s="44">
        <f>ROUND(E52/F52,0)</f>
        <v>0</v>
      </c>
      <c r="I52" s="105">
        <v>55</v>
      </c>
      <c r="J52" s="97">
        <f>H52*I52</f>
        <v>0</v>
      </c>
    </row>
    <row r="53" spans="1:10" s="18" customFormat="1" ht="12.75" customHeight="1" x14ac:dyDescent="0.3">
      <c r="A53" s="134"/>
      <c r="B53" s="142"/>
      <c r="C53" s="35"/>
      <c r="D53" s="90" t="s">
        <v>31</v>
      </c>
      <c r="E53" s="33">
        <f>SUM(E51:E52)</f>
        <v>5</v>
      </c>
      <c r="F53" s="43"/>
      <c r="G53" s="34"/>
      <c r="H53" s="45">
        <f>SUM(H51:H52)</f>
        <v>8</v>
      </c>
      <c r="I53" s="106"/>
      <c r="J53" s="98">
        <f>SUM(J51:J52)</f>
        <v>440</v>
      </c>
    </row>
    <row r="54" spans="1:10" s="18" customFormat="1" ht="15.75" customHeight="1" x14ac:dyDescent="0.3">
      <c r="A54" s="134"/>
      <c r="B54" s="142"/>
      <c r="C54" s="32" t="s">
        <v>19</v>
      </c>
      <c r="D54" s="72" t="s">
        <v>17</v>
      </c>
      <c r="E54" s="33">
        <v>0</v>
      </c>
      <c r="F54" s="43">
        <v>0.6</v>
      </c>
      <c r="G54" s="34" t="s">
        <v>15</v>
      </c>
      <c r="H54" s="44">
        <f>ROUND(E54/F54,0)</f>
        <v>0</v>
      </c>
      <c r="I54" s="105">
        <v>50</v>
      </c>
      <c r="J54" s="97">
        <f>H54*I54</f>
        <v>0</v>
      </c>
    </row>
    <row r="55" spans="1:10" s="18" customFormat="1" ht="15.75" customHeight="1" x14ac:dyDescent="0.3">
      <c r="A55" s="134"/>
      <c r="B55" s="142"/>
      <c r="C55" s="32" t="s">
        <v>48</v>
      </c>
      <c r="D55" s="72" t="s">
        <v>17</v>
      </c>
      <c r="E55" s="33">
        <v>0</v>
      </c>
      <c r="F55" s="43">
        <v>0.6</v>
      </c>
      <c r="G55" s="34" t="s">
        <v>15</v>
      </c>
      <c r="H55" s="44">
        <f>ROUND(E55/F55,0)</f>
        <v>0</v>
      </c>
      <c r="I55" s="105">
        <v>50</v>
      </c>
      <c r="J55" s="97">
        <f>H55*I55</f>
        <v>0</v>
      </c>
    </row>
    <row r="56" spans="1:10" s="18" customFormat="1" ht="12.75" customHeight="1" x14ac:dyDescent="0.3">
      <c r="A56" s="134"/>
      <c r="B56" s="142"/>
      <c r="C56" s="35"/>
      <c r="D56" s="90" t="s">
        <v>31</v>
      </c>
      <c r="E56" s="33">
        <f>SUM(E54:E55)</f>
        <v>0</v>
      </c>
      <c r="F56" s="43"/>
      <c r="G56" s="34"/>
      <c r="H56" s="45">
        <f>SUM(H54:H55)</f>
        <v>0</v>
      </c>
      <c r="I56" s="106"/>
      <c r="J56" s="98">
        <f>SUM(J54:J55)</f>
        <v>0</v>
      </c>
    </row>
    <row r="57" spans="1:10" s="18" customFormat="1" ht="15.75" customHeight="1" x14ac:dyDescent="0.3">
      <c r="A57" s="134"/>
      <c r="B57" s="142"/>
      <c r="C57" s="32" t="s">
        <v>19</v>
      </c>
      <c r="D57" s="71" t="s">
        <v>47</v>
      </c>
      <c r="E57" s="33">
        <v>2</v>
      </c>
      <c r="F57" s="42"/>
      <c r="G57" s="34" t="s">
        <v>13</v>
      </c>
      <c r="H57" s="44">
        <f>E57</f>
        <v>2</v>
      </c>
      <c r="I57" s="105">
        <v>94</v>
      </c>
      <c r="J57" s="97">
        <f>H57*I57</f>
        <v>188</v>
      </c>
    </row>
    <row r="58" spans="1:10" s="18" customFormat="1" ht="15.75" customHeight="1" x14ac:dyDescent="0.3">
      <c r="A58" s="134"/>
      <c r="B58" s="142"/>
      <c r="C58" s="32" t="s">
        <v>48</v>
      </c>
      <c r="D58" s="71" t="s">
        <v>47</v>
      </c>
      <c r="E58" s="33">
        <v>0</v>
      </c>
      <c r="F58" s="42"/>
      <c r="G58" s="34" t="s">
        <v>13</v>
      </c>
      <c r="H58" s="44">
        <f>E58</f>
        <v>0</v>
      </c>
      <c r="I58" s="105">
        <v>99</v>
      </c>
      <c r="J58" s="97">
        <f>H58*I58</f>
        <v>0</v>
      </c>
    </row>
    <row r="59" spans="1:10" s="18" customFormat="1" ht="12.75" customHeight="1" x14ac:dyDescent="0.3">
      <c r="A59" s="134"/>
      <c r="B59" s="142"/>
      <c r="C59" s="35"/>
      <c r="D59" s="90" t="s">
        <v>31</v>
      </c>
      <c r="E59" s="33">
        <f>SUM(E57:E58)</f>
        <v>2</v>
      </c>
      <c r="F59" s="42"/>
      <c r="G59" s="34"/>
      <c r="H59" s="45">
        <f>SUM(H57:H58)</f>
        <v>2</v>
      </c>
      <c r="I59" s="106"/>
      <c r="J59" s="98">
        <f>SUM(J57:J58)</f>
        <v>188</v>
      </c>
    </row>
    <row r="60" spans="1:10" s="18" customFormat="1" ht="15.75" customHeight="1" x14ac:dyDescent="0.3">
      <c r="A60" s="134"/>
      <c r="B60" s="142"/>
      <c r="C60" s="32" t="s">
        <v>19</v>
      </c>
      <c r="D60" s="72" t="s">
        <v>35</v>
      </c>
      <c r="E60" s="33">
        <v>38</v>
      </c>
      <c r="F60" s="43">
        <v>0.6</v>
      </c>
      <c r="G60" s="34" t="s">
        <v>15</v>
      </c>
      <c r="H60" s="44">
        <f>ROUND(E60/F60,0)</f>
        <v>63</v>
      </c>
      <c r="I60" s="105">
        <v>50</v>
      </c>
      <c r="J60" s="97">
        <f>H60*I60</f>
        <v>3150</v>
      </c>
    </row>
    <row r="61" spans="1:10" s="18" customFormat="1" ht="15.75" customHeight="1" x14ac:dyDescent="0.3">
      <c r="A61" s="134"/>
      <c r="B61" s="142"/>
      <c r="C61" s="32" t="s">
        <v>48</v>
      </c>
      <c r="D61" s="72" t="s">
        <v>35</v>
      </c>
      <c r="E61" s="33">
        <v>7</v>
      </c>
      <c r="F61" s="43">
        <v>0.6</v>
      </c>
      <c r="G61" s="34" t="s">
        <v>15</v>
      </c>
      <c r="H61" s="44">
        <f>ROUND(E61/F61,0)</f>
        <v>12</v>
      </c>
      <c r="I61" s="105">
        <v>50</v>
      </c>
      <c r="J61" s="97">
        <f>H61*I61</f>
        <v>600</v>
      </c>
    </row>
    <row r="62" spans="1:10" s="18" customFormat="1" ht="12.75" customHeight="1" x14ac:dyDescent="0.3">
      <c r="A62" s="134"/>
      <c r="B62" s="142"/>
      <c r="C62" s="35"/>
      <c r="D62" s="90" t="s">
        <v>31</v>
      </c>
      <c r="E62" s="33">
        <f>SUM(E60:E61)</f>
        <v>45</v>
      </c>
      <c r="F62" s="43"/>
      <c r="G62" s="34"/>
      <c r="H62" s="45">
        <f>SUM(H60:H61)</f>
        <v>75</v>
      </c>
      <c r="I62" s="106"/>
      <c r="J62" s="98">
        <f>SUM(J60:J61)</f>
        <v>3750</v>
      </c>
    </row>
    <row r="63" spans="1:10" s="18" customFormat="1" ht="15.75" customHeight="1" x14ac:dyDescent="0.3">
      <c r="A63" s="134"/>
      <c r="B63" s="142"/>
      <c r="C63" s="32" t="s">
        <v>19</v>
      </c>
      <c r="D63" s="72" t="s">
        <v>18</v>
      </c>
      <c r="E63" s="33">
        <v>39</v>
      </c>
      <c r="F63" s="43">
        <v>0.55000000000000004</v>
      </c>
      <c r="G63" s="34" t="s">
        <v>15</v>
      </c>
      <c r="H63" s="44">
        <f>ROUND(E63/F63,0)</f>
        <v>71</v>
      </c>
      <c r="I63" s="105">
        <v>50</v>
      </c>
      <c r="J63" s="97">
        <f>H63*I63</f>
        <v>3550</v>
      </c>
    </row>
    <row r="64" spans="1:10" s="18" customFormat="1" ht="15.75" customHeight="1" x14ac:dyDescent="0.3">
      <c r="A64" s="134"/>
      <c r="B64" s="142"/>
      <c r="C64" s="32" t="s">
        <v>48</v>
      </c>
      <c r="D64" s="72" t="s">
        <v>18</v>
      </c>
      <c r="E64" s="33">
        <v>8</v>
      </c>
      <c r="F64" s="43">
        <v>0.55000000000000004</v>
      </c>
      <c r="G64" s="34" t="s">
        <v>15</v>
      </c>
      <c r="H64" s="44">
        <f>ROUND(E64/F64,0)</f>
        <v>15</v>
      </c>
      <c r="I64" s="105">
        <v>50</v>
      </c>
      <c r="J64" s="97">
        <f>H64*I64</f>
        <v>750</v>
      </c>
    </row>
    <row r="65" spans="1:10" s="18" customFormat="1" ht="12.75" customHeight="1" x14ac:dyDescent="0.3">
      <c r="A65" s="134"/>
      <c r="B65" s="142"/>
      <c r="C65" s="35"/>
      <c r="D65" s="90" t="s">
        <v>31</v>
      </c>
      <c r="E65" s="33">
        <f>SUM(E63:E64)</f>
        <v>47</v>
      </c>
      <c r="F65" s="42"/>
      <c r="G65" s="92"/>
      <c r="H65" s="93">
        <f>SUM(H63:H64)</f>
        <v>86</v>
      </c>
      <c r="I65" s="107"/>
      <c r="J65" s="98">
        <f>SUM(J63:J64)</f>
        <v>4300</v>
      </c>
    </row>
    <row r="66" spans="1:10" s="18" customFormat="1" ht="13.5" customHeight="1" x14ac:dyDescent="0.35">
      <c r="A66" s="134"/>
      <c r="B66" s="142"/>
      <c r="C66" s="144" t="s">
        <v>56</v>
      </c>
      <c r="D66" s="146"/>
      <c r="E66" s="36">
        <f>SUM(E65,E53,E44,E62,E50,E59,E56,E47)</f>
        <v>103</v>
      </c>
      <c r="F66" s="42"/>
      <c r="G66" s="133"/>
      <c r="H66" s="133"/>
      <c r="I66" s="106"/>
      <c r="J66" s="99">
        <f>SUM(J65,J53,J44,J62,J50,J59,J56,J47)</f>
        <v>9050</v>
      </c>
    </row>
    <row r="67" spans="1:10" s="18" customFormat="1" ht="15.75" customHeight="1" x14ac:dyDescent="0.3">
      <c r="A67" s="134"/>
      <c r="B67" s="142" t="s">
        <v>57</v>
      </c>
      <c r="C67" s="32" t="s">
        <v>19</v>
      </c>
      <c r="D67" s="71" t="s">
        <v>12</v>
      </c>
      <c r="E67" s="33">
        <v>24</v>
      </c>
      <c r="F67" s="42"/>
      <c r="G67" s="51" t="s">
        <v>13</v>
      </c>
      <c r="H67" s="62">
        <f>E67</f>
        <v>24</v>
      </c>
      <c r="I67" s="104">
        <v>104</v>
      </c>
      <c r="J67" s="96">
        <f>H67*I67</f>
        <v>2496</v>
      </c>
    </row>
    <row r="68" spans="1:10" s="18" customFormat="1" ht="15.75" customHeight="1" x14ac:dyDescent="0.3">
      <c r="A68" s="134"/>
      <c r="B68" s="142"/>
      <c r="C68" s="32" t="s">
        <v>30</v>
      </c>
      <c r="D68" s="71" t="s">
        <v>12</v>
      </c>
      <c r="E68" s="33">
        <v>0</v>
      </c>
      <c r="F68" s="42"/>
      <c r="G68" s="34" t="s">
        <v>13</v>
      </c>
      <c r="H68" s="44">
        <f>E68</f>
        <v>0</v>
      </c>
      <c r="I68" s="105">
        <v>109</v>
      </c>
      <c r="J68" s="97">
        <f>H68*I68</f>
        <v>0</v>
      </c>
    </row>
    <row r="69" spans="1:10" s="18" customFormat="1" ht="15.75" customHeight="1" x14ac:dyDescent="0.3">
      <c r="A69" s="134"/>
      <c r="B69" s="142"/>
      <c r="C69" s="32" t="s">
        <v>52</v>
      </c>
      <c r="D69" s="71" t="s">
        <v>12</v>
      </c>
      <c r="E69" s="33">
        <v>0</v>
      </c>
      <c r="F69" s="42"/>
      <c r="G69" s="34" t="s">
        <v>13</v>
      </c>
      <c r="H69" s="44">
        <f>E69</f>
        <v>0</v>
      </c>
      <c r="I69" s="105">
        <v>109</v>
      </c>
      <c r="J69" s="97">
        <f>H69*I69</f>
        <v>0</v>
      </c>
    </row>
    <row r="70" spans="1:10" s="18" customFormat="1" ht="15.75" customHeight="1" x14ac:dyDescent="0.3">
      <c r="A70" s="134"/>
      <c r="B70" s="142"/>
      <c r="C70" s="32" t="s">
        <v>32</v>
      </c>
      <c r="D70" s="71" t="s">
        <v>12</v>
      </c>
      <c r="E70" s="33">
        <v>0</v>
      </c>
      <c r="F70" s="42"/>
      <c r="G70" s="34" t="s">
        <v>13</v>
      </c>
      <c r="H70" s="44">
        <f>E70</f>
        <v>0</v>
      </c>
      <c r="I70" s="105">
        <v>109</v>
      </c>
      <c r="J70" s="97">
        <f>H70*I70</f>
        <v>0</v>
      </c>
    </row>
    <row r="71" spans="1:10" s="18" customFormat="1" ht="12.75" customHeight="1" x14ac:dyDescent="0.3">
      <c r="A71" s="134"/>
      <c r="B71" s="142"/>
      <c r="C71" s="35"/>
      <c r="D71" s="90" t="s">
        <v>31</v>
      </c>
      <c r="E71" s="33">
        <f>SUM(E67:E70)</f>
        <v>24</v>
      </c>
      <c r="F71" s="42"/>
      <c r="G71" s="34"/>
      <c r="H71" s="45">
        <f>SUM(H67:H70)</f>
        <v>24</v>
      </c>
      <c r="I71" s="106"/>
      <c r="J71" s="98">
        <f>SUM(J67:J70)</f>
        <v>2496</v>
      </c>
    </row>
    <row r="72" spans="1:10" s="18" customFormat="1" ht="15.75" customHeight="1" x14ac:dyDescent="0.3">
      <c r="A72" s="134"/>
      <c r="B72" s="142"/>
      <c r="C72" s="32" t="s">
        <v>19</v>
      </c>
      <c r="D72" s="71" t="s">
        <v>14</v>
      </c>
      <c r="E72" s="33">
        <v>25</v>
      </c>
      <c r="F72" s="42"/>
      <c r="G72" s="34" t="s">
        <v>13</v>
      </c>
      <c r="H72" s="44">
        <f>E72</f>
        <v>25</v>
      </c>
      <c r="I72" s="105">
        <v>99</v>
      </c>
      <c r="J72" s="97">
        <f>H72*I72</f>
        <v>2475</v>
      </c>
    </row>
    <row r="73" spans="1:10" s="18" customFormat="1" ht="15.75" customHeight="1" x14ac:dyDescent="0.3">
      <c r="A73" s="134"/>
      <c r="B73" s="142"/>
      <c r="C73" s="32" t="s">
        <v>30</v>
      </c>
      <c r="D73" s="71" t="s">
        <v>14</v>
      </c>
      <c r="E73" s="33">
        <v>1</v>
      </c>
      <c r="F73" s="42"/>
      <c r="G73" s="34" t="s">
        <v>13</v>
      </c>
      <c r="H73" s="44">
        <f>E73</f>
        <v>1</v>
      </c>
      <c r="I73" s="105">
        <v>99</v>
      </c>
      <c r="J73" s="97">
        <f>H73*I73</f>
        <v>99</v>
      </c>
    </row>
    <row r="74" spans="1:10" s="18" customFormat="1" ht="15.75" customHeight="1" x14ac:dyDescent="0.3">
      <c r="A74" s="134"/>
      <c r="B74" s="142"/>
      <c r="C74" s="32" t="s">
        <v>52</v>
      </c>
      <c r="D74" s="71" t="s">
        <v>14</v>
      </c>
      <c r="E74" s="33">
        <v>1</v>
      </c>
      <c r="F74" s="42"/>
      <c r="G74" s="34" t="s">
        <v>13</v>
      </c>
      <c r="H74" s="44">
        <f>E74</f>
        <v>1</v>
      </c>
      <c r="I74" s="105">
        <v>99</v>
      </c>
      <c r="J74" s="97">
        <f>H74*I74</f>
        <v>99</v>
      </c>
    </row>
    <row r="75" spans="1:10" s="18" customFormat="1" ht="15.75" customHeight="1" x14ac:dyDescent="0.3">
      <c r="A75" s="134"/>
      <c r="B75" s="142"/>
      <c r="C75" s="32" t="s">
        <v>32</v>
      </c>
      <c r="D75" s="71" t="s">
        <v>14</v>
      </c>
      <c r="E75" s="33">
        <v>0</v>
      </c>
      <c r="F75" s="42"/>
      <c r="G75" s="34" t="s">
        <v>13</v>
      </c>
      <c r="H75" s="44">
        <f>E75</f>
        <v>0</v>
      </c>
      <c r="I75" s="105">
        <v>99</v>
      </c>
      <c r="J75" s="97">
        <f>H75*I75</f>
        <v>0</v>
      </c>
    </row>
    <row r="76" spans="1:10" s="18" customFormat="1" ht="12.75" customHeight="1" x14ac:dyDescent="0.3">
      <c r="A76" s="134"/>
      <c r="B76" s="142"/>
      <c r="C76" s="35"/>
      <c r="D76" s="90" t="s">
        <v>31</v>
      </c>
      <c r="E76" s="33">
        <f>SUM(E72:E75)</f>
        <v>27</v>
      </c>
      <c r="F76" s="42"/>
      <c r="G76" s="34"/>
      <c r="H76" s="45">
        <f>SUM(H72:H75)</f>
        <v>27</v>
      </c>
      <c r="I76" s="106"/>
      <c r="J76" s="98">
        <f>SUM(J72:J75)</f>
        <v>2673</v>
      </c>
    </row>
    <row r="77" spans="1:10" s="18" customFormat="1" ht="15.75" customHeight="1" x14ac:dyDescent="0.3">
      <c r="A77" s="134"/>
      <c r="B77" s="142"/>
      <c r="C77" s="32" t="s">
        <v>19</v>
      </c>
      <c r="D77" s="72" t="s">
        <v>46</v>
      </c>
      <c r="E77" s="33">
        <v>25</v>
      </c>
      <c r="F77" s="43">
        <v>0.6</v>
      </c>
      <c r="G77" s="34" t="s">
        <v>15</v>
      </c>
      <c r="H77" s="44">
        <f>ROUND(E77/F77,0)</f>
        <v>42</v>
      </c>
      <c r="I77" s="105">
        <v>58</v>
      </c>
      <c r="J77" s="97">
        <f>H77*I77</f>
        <v>2436</v>
      </c>
    </row>
    <row r="78" spans="1:10" s="18" customFormat="1" ht="15.75" customHeight="1" x14ac:dyDescent="0.3">
      <c r="A78" s="134"/>
      <c r="B78" s="142"/>
      <c r="C78" s="32" t="s">
        <v>30</v>
      </c>
      <c r="D78" s="72" t="s">
        <v>46</v>
      </c>
      <c r="E78" s="33">
        <v>3</v>
      </c>
      <c r="F78" s="43">
        <v>0.6</v>
      </c>
      <c r="G78" s="34" t="s">
        <v>15</v>
      </c>
      <c r="H78" s="44">
        <f>ROUND(E78/F78,0)</f>
        <v>5</v>
      </c>
      <c r="I78" s="105">
        <v>58</v>
      </c>
      <c r="J78" s="97">
        <f>H78*I78</f>
        <v>290</v>
      </c>
    </row>
    <row r="79" spans="1:10" s="18" customFormat="1" ht="15.75" customHeight="1" x14ac:dyDescent="0.3">
      <c r="A79" s="134"/>
      <c r="B79" s="142"/>
      <c r="C79" s="32" t="s">
        <v>52</v>
      </c>
      <c r="D79" s="72" t="s">
        <v>46</v>
      </c>
      <c r="E79" s="33">
        <v>1</v>
      </c>
      <c r="F79" s="43">
        <v>0.6</v>
      </c>
      <c r="G79" s="34" t="s">
        <v>15</v>
      </c>
      <c r="H79" s="44">
        <f>ROUND(E79/F79,0)</f>
        <v>2</v>
      </c>
      <c r="I79" s="105">
        <v>48</v>
      </c>
      <c r="J79" s="97">
        <f>H79*I79</f>
        <v>96</v>
      </c>
    </row>
    <row r="80" spans="1:10" s="18" customFormat="1" ht="15.75" customHeight="1" x14ac:dyDescent="0.3">
      <c r="A80" s="134"/>
      <c r="B80" s="142"/>
      <c r="C80" s="32" t="s">
        <v>32</v>
      </c>
      <c r="D80" s="72" t="s">
        <v>46</v>
      </c>
      <c r="E80" s="33">
        <v>1</v>
      </c>
      <c r="F80" s="43">
        <v>0.6</v>
      </c>
      <c r="G80" s="34" t="s">
        <v>15</v>
      </c>
      <c r="H80" s="44">
        <f>ROUND(E80/F80,0)</f>
        <v>2</v>
      </c>
      <c r="I80" s="105">
        <v>58</v>
      </c>
      <c r="J80" s="97">
        <f>H80*I80</f>
        <v>116</v>
      </c>
    </row>
    <row r="81" spans="1:10" s="18" customFormat="1" ht="12.75" customHeight="1" x14ac:dyDescent="0.3">
      <c r="A81" s="134"/>
      <c r="B81" s="142"/>
      <c r="C81" s="35"/>
      <c r="D81" s="90" t="s">
        <v>31</v>
      </c>
      <c r="E81" s="33">
        <f>SUM(E77:E80)</f>
        <v>30</v>
      </c>
      <c r="F81" s="43"/>
      <c r="G81" s="34"/>
      <c r="H81" s="45">
        <f>SUM(H77:H80)</f>
        <v>51</v>
      </c>
      <c r="I81" s="106"/>
      <c r="J81" s="98">
        <f>SUM(J77:J80)</f>
        <v>2938</v>
      </c>
    </row>
    <row r="82" spans="1:10" s="18" customFormat="1" ht="15.75" customHeight="1" x14ac:dyDescent="0.3">
      <c r="A82" s="134"/>
      <c r="B82" s="142"/>
      <c r="C82" s="32" t="s">
        <v>19</v>
      </c>
      <c r="D82" s="72" t="s">
        <v>16</v>
      </c>
      <c r="E82" s="33">
        <v>9</v>
      </c>
      <c r="F82" s="43">
        <v>0.6</v>
      </c>
      <c r="G82" s="34" t="s">
        <v>15</v>
      </c>
      <c r="H82" s="44">
        <f>ROUND(E82/F82,0)</f>
        <v>15</v>
      </c>
      <c r="I82" s="105">
        <v>55</v>
      </c>
      <c r="J82" s="97">
        <f>H82*I82</f>
        <v>825</v>
      </c>
    </row>
    <row r="83" spans="1:10" s="18" customFormat="1" ht="15.75" customHeight="1" x14ac:dyDescent="0.3">
      <c r="A83" s="134"/>
      <c r="B83" s="142"/>
      <c r="C83" s="32" t="s">
        <v>30</v>
      </c>
      <c r="D83" s="72" t="s">
        <v>16</v>
      </c>
      <c r="E83" s="33">
        <v>7</v>
      </c>
      <c r="F83" s="43">
        <v>0.6</v>
      </c>
      <c r="G83" s="34" t="s">
        <v>15</v>
      </c>
      <c r="H83" s="44">
        <f>ROUND(E83/F83,0)</f>
        <v>12</v>
      </c>
      <c r="I83" s="105">
        <v>55</v>
      </c>
      <c r="J83" s="97">
        <f>H83*I83</f>
        <v>660</v>
      </c>
    </row>
    <row r="84" spans="1:10" s="18" customFormat="1" ht="15.75" customHeight="1" x14ac:dyDescent="0.3">
      <c r="A84" s="134"/>
      <c r="B84" s="142"/>
      <c r="C84" s="32" t="s">
        <v>52</v>
      </c>
      <c r="D84" s="72" t="s">
        <v>16</v>
      </c>
      <c r="E84" s="33">
        <v>1</v>
      </c>
      <c r="F84" s="43">
        <v>0.6</v>
      </c>
      <c r="G84" s="34" t="s">
        <v>15</v>
      </c>
      <c r="H84" s="44">
        <f>ROUND(E84/F84,0)</f>
        <v>2</v>
      </c>
      <c r="I84" s="105">
        <v>40</v>
      </c>
      <c r="J84" s="97">
        <f>H84*I84</f>
        <v>80</v>
      </c>
    </row>
    <row r="85" spans="1:10" s="18" customFormat="1" ht="15.75" customHeight="1" x14ac:dyDescent="0.3">
      <c r="A85" s="134"/>
      <c r="B85" s="142"/>
      <c r="C85" s="32" t="s">
        <v>32</v>
      </c>
      <c r="D85" s="72" t="s">
        <v>16</v>
      </c>
      <c r="E85" s="33">
        <v>0</v>
      </c>
      <c r="F85" s="43">
        <v>0.6</v>
      </c>
      <c r="G85" s="34" t="s">
        <v>15</v>
      </c>
      <c r="H85" s="44">
        <f>ROUND(E85/F85,0)</f>
        <v>0</v>
      </c>
      <c r="I85" s="105">
        <v>55</v>
      </c>
      <c r="J85" s="97">
        <f>H85*I85</f>
        <v>0</v>
      </c>
    </row>
    <row r="86" spans="1:10" s="18" customFormat="1" ht="12.75" customHeight="1" x14ac:dyDescent="0.3">
      <c r="A86" s="134"/>
      <c r="B86" s="142"/>
      <c r="C86" s="35"/>
      <c r="D86" s="90" t="s">
        <v>31</v>
      </c>
      <c r="E86" s="33">
        <f>SUM(E82:E85)</f>
        <v>17</v>
      </c>
      <c r="F86" s="43"/>
      <c r="G86" s="34"/>
      <c r="H86" s="45">
        <f>SUM(H82:H85)</f>
        <v>29</v>
      </c>
      <c r="I86" s="106"/>
      <c r="J86" s="98">
        <f>SUM(J82:J85)</f>
        <v>1565</v>
      </c>
    </row>
    <row r="87" spans="1:10" s="18" customFormat="1" ht="15.75" customHeight="1" x14ac:dyDescent="0.3">
      <c r="A87" s="134"/>
      <c r="B87" s="142"/>
      <c r="C87" s="32" t="s">
        <v>19</v>
      </c>
      <c r="D87" s="72" t="s">
        <v>17</v>
      </c>
      <c r="E87" s="33">
        <v>0</v>
      </c>
      <c r="F87" s="43">
        <v>0.6</v>
      </c>
      <c r="G87" s="34" t="s">
        <v>15</v>
      </c>
      <c r="H87" s="44">
        <f>ROUND(E87/F87,0)</f>
        <v>0</v>
      </c>
      <c r="I87" s="105">
        <v>50</v>
      </c>
      <c r="J87" s="97">
        <f>H87*I87</f>
        <v>0</v>
      </c>
    </row>
    <row r="88" spans="1:10" s="18" customFormat="1" ht="15.75" customHeight="1" x14ac:dyDescent="0.3">
      <c r="A88" s="134"/>
      <c r="B88" s="142"/>
      <c r="C88" s="32" t="s">
        <v>30</v>
      </c>
      <c r="D88" s="72" t="s">
        <v>17</v>
      </c>
      <c r="E88" s="33">
        <v>1</v>
      </c>
      <c r="F88" s="43">
        <v>0.6</v>
      </c>
      <c r="G88" s="34" t="s">
        <v>15</v>
      </c>
      <c r="H88" s="44">
        <f>ROUND(E88/F88,0)</f>
        <v>2</v>
      </c>
      <c r="I88" s="105">
        <v>50</v>
      </c>
      <c r="J88" s="97">
        <f>H88*I88</f>
        <v>100</v>
      </c>
    </row>
    <row r="89" spans="1:10" s="18" customFormat="1" ht="15.75" customHeight="1" x14ac:dyDescent="0.3">
      <c r="A89" s="134"/>
      <c r="B89" s="142"/>
      <c r="C89" s="32" t="s">
        <v>52</v>
      </c>
      <c r="D89" s="72" t="s">
        <v>17</v>
      </c>
      <c r="E89" s="33">
        <v>0</v>
      </c>
      <c r="F89" s="43">
        <v>0.6</v>
      </c>
      <c r="G89" s="34" t="s">
        <v>15</v>
      </c>
      <c r="H89" s="44">
        <f>ROUND(E89/F89,0)</f>
        <v>0</v>
      </c>
      <c r="I89" s="105">
        <v>35</v>
      </c>
      <c r="J89" s="97">
        <f>H89*I89</f>
        <v>0</v>
      </c>
    </row>
    <row r="90" spans="1:10" s="18" customFormat="1" ht="15.75" customHeight="1" x14ac:dyDescent="0.3">
      <c r="A90" s="134"/>
      <c r="B90" s="142"/>
      <c r="C90" s="32" t="s">
        <v>32</v>
      </c>
      <c r="D90" s="72" t="s">
        <v>17</v>
      </c>
      <c r="E90" s="33">
        <v>0</v>
      </c>
      <c r="F90" s="43">
        <v>0.6</v>
      </c>
      <c r="G90" s="34" t="s">
        <v>15</v>
      </c>
      <c r="H90" s="44">
        <f>ROUND(E90/F90,0)</f>
        <v>0</v>
      </c>
      <c r="I90" s="105">
        <v>50</v>
      </c>
      <c r="J90" s="97">
        <f>H90*I90</f>
        <v>0</v>
      </c>
    </row>
    <row r="91" spans="1:10" s="18" customFormat="1" ht="12.75" customHeight="1" x14ac:dyDescent="0.3">
      <c r="A91" s="134"/>
      <c r="B91" s="142"/>
      <c r="C91" s="35"/>
      <c r="D91" s="90" t="s">
        <v>31</v>
      </c>
      <c r="E91" s="33">
        <f>SUM(E87:E90)</f>
        <v>1</v>
      </c>
      <c r="F91" s="43"/>
      <c r="G91" s="34"/>
      <c r="H91" s="45">
        <f>SUM(H87:H90)</f>
        <v>2</v>
      </c>
      <c r="I91" s="106"/>
      <c r="J91" s="98">
        <f>SUM(J87:J90)</f>
        <v>100</v>
      </c>
    </row>
    <row r="92" spans="1:10" s="18" customFormat="1" ht="15.75" customHeight="1" x14ac:dyDescent="0.3">
      <c r="A92" s="134"/>
      <c r="B92" s="142"/>
      <c r="C92" s="32" t="s">
        <v>19</v>
      </c>
      <c r="D92" s="71" t="s">
        <v>47</v>
      </c>
      <c r="E92" s="33">
        <v>10</v>
      </c>
      <c r="F92" s="42"/>
      <c r="G92" s="34" t="s">
        <v>13</v>
      </c>
      <c r="H92" s="44">
        <f>E92</f>
        <v>10</v>
      </c>
      <c r="I92" s="105">
        <v>94</v>
      </c>
      <c r="J92" s="97">
        <f>H92*I92</f>
        <v>940</v>
      </c>
    </row>
    <row r="93" spans="1:10" s="18" customFormat="1" ht="15.75" customHeight="1" x14ac:dyDescent="0.3">
      <c r="A93" s="134"/>
      <c r="B93" s="142"/>
      <c r="C93" s="32" t="s">
        <v>30</v>
      </c>
      <c r="D93" s="71" t="s">
        <v>47</v>
      </c>
      <c r="E93" s="33">
        <v>5</v>
      </c>
      <c r="F93" s="42"/>
      <c r="G93" s="34" t="s">
        <v>13</v>
      </c>
      <c r="H93" s="44">
        <f>E93</f>
        <v>5</v>
      </c>
      <c r="I93" s="105">
        <v>94</v>
      </c>
      <c r="J93" s="97">
        <f>H93*I93</f>
        <v>470</v>
      </c>
    </row>
    <row r="94" spans="1:10" s="18" customFormat="1" ht="15.75" customHeight="1" x14ac:dyDescent="0.3">
      <c r="A94" s="134"/>
      <c r="B94" s="142"/>
      <c r="C94" s="32" t="s">
        <v>52</v>
      </c>
      <c r="D94" s="71" t="s">
        <v>47</v>
      </c>
      <c r="E94" s="33">
        <v>1</v>
      </c>
      <c r="F94" s="42"/>
      <c r="G94" s="34" t="s">
        <v>13</v>
      </c>
      <c r="H94" s="44">
        <f>E94</f>
        <v>1</v>
      </c>
      <c r="I94" s="105">
        <v>89</v>
      </c>
      <c r="J94" s="97">
        <f>H94*I94</f>
        <v>89</v>
      </c>
    </row>
    <row r="95" spans="1:10" s="18" customFormat="1" ht="15.75" customHeight="1" x14ac:dyDescent="0.3">
      <c r="A95" s="134"/>
      <c r="B95" s="142"/>
      <c r="C95" s="32" t="s">
        <v>32</v>
      </c>
      <c r="D95" s="71" t="s">
        <v>47</v>
      </c>
      <c r="E95" s="33">
        <v>0</v>
      </c>
      <c r="F95" s="42"/>
      <c r="G95" s="34" t="s">
        <v>13</v>
      </c>
      <c r="H95" s="44">
        <f>E95</f>
        <v>0</v>
      </c>
      <c r="I95" s="105">
        <v>94</v>
      </c>
      <c r="J95" s="97">
        <f>H95*I95</f>
        <v>0</v>
      </c>
    </row>
    <row r="96" spans="1:10" s="18" customFormat="1" ht="12.75" customHeight="1" x14ac:dyDescent="0.3">
      <c r="A96" s="134"/>
      <c r="B96" s="142"/>
      <c r="C96" s="35"/>
      <c r="D96" s="90" t="s">
        <v>31</v>
      </c>
      <c r="E96" s="33">
        <f>SUM(E92:E95)</f>
        <v>16</v>
      </c>
      <c r="F96" s="42"/>
      <c r="G96" s="34"/>
      <c r="H96" s="45">
        <f>SUM(H92:H95)</f>
        <v>16</v>
      </c>
      <c r="I96" s="106"/>
      <c r="J96" s="98">
        <f>SUM(J92:J95)</f>
        <v>1499</v>
      </c>
    </row>
    <row r="97" spans="1:10" s="18" customFormat="1" ht="15.75" customHeight="1" x14ac:dyDescent="0.3">
      <c r="A97" s="134"/>
      <c r="B97" s="142"/>
      <c r="C97" s="32" t="s">
        <v>19</v>
      </c>
      <c r="D97" s="72" t="s">
        <v>35</v>
      </c>
      <c r="E97" s="33">
        <v>75</v>
      </c>
      <c r="F97" s="43">
        <v>0.6</v>
      </c>
      <c r="G97" s="34" t="s">
        <v>15</v>
      </c>
      <c r="H97" s="44">
        <f>ROUND(E97/F97,0)</f>
        <v>125</v>
      </c>
      <c r="I97" s="105">
        <v>50</v>
      </c>
      <c r="J97" s="97">
        <f>H97*I97</f>
        <v>6250</v>
      </c>
    </row>
    <row r="98" spans="1:10" s="18" customFormat="1" ht="15.75" customHeight="1" x14ac:dyDescent="0.3">
      <c r="A98" s="134"/>
      <c r="B98" s="142"/>
      <c r="C98" s="32" t="s">
        <v>30</v>
      </c>
      <c r="D98" s="72" t="s">
        <v>35</v>
      </c>
      <c r="E98" s="33">
        <v>25</v>
      </c>
      <c r="F98" s="43">
        <v>0.6</v>
      </c>
      <c r="G98" s="34" t="s">
        <v>15</v>
      </c>
      <c r="H98" s="44">
        <f>ROUND(E98/F98,0)</f>
        <v>42</v>
      </c>
      <c r="I98" s="105">
        <v>50</v>
      </c>
      <c r="J98" s="97">
        <f>H98*I98</f>
        <v>2100</v>
      </c>
    </row>
    <row r="99" spans="1:10" s="18" customFormat="1" ht="15.75" customHeight="1" x14ac:dyDescent="0.3">
      <c r="A99" s="134"/>
      <c r="B99" s="142"/>
      <c r="C99" s="32" t="s">
        <v>52</v>
      </c>
      <c r="D99" s="72" t="s">
        <v>35</v>
      </c>
      <c r="E99" s="33">
        <v>7</v>
      </c>
      <c r="F99" s="43">
        <v>0.6</v>
      </c>
      <c r="G99" s="34" t="s">
        <v>15</v>
      </c>
      <c r="H99" s="44">
        <f>ROUND(E99/F99,0)</f>
        <v>12</v>
      </c>
      <c r="I99" s="105">
        <v>35</v>
      </c>
      <c r="J99" s="97">
        <f>H99*I99</f>
        <v>420</v>
      </c>
    </row>
    <row r="100" spans="1:10" s="18" customFormat="1" ht="15.75" customHeight="1" x14ac:dyDescent="0.3">
      <c r="A100" s="134"/>
      <c r="B100" s="142"/>
      <c r="C100" s="32" t="s">
        <v>32</v>
      </c>
      <c r="D100" s="72" t="s">
        <v>35</v>
      </c>
      <c r="E100" s="33">
        <v>10</v>
      </c>
      <c r="F100" s="43">
        <v>0.6</v>
      </c>
      <c r="G100" s="34" t="s">
        <v>15</v>
      </c>
      <c r="H100" s="44">
        <f>ROUND(E100/F100,0)</f>
        <v>17</v>
      </c>
      <c r="I100" s="105">
        <v>50</v>
      </c>
      <c r="J100" s="97">
        <f>H100*I100</f>
        <v>850</v>
      </c>
    </row>
    <row r="101" spans="1:10" s="18" customFormat="1" ht="12.75" customHeight="1" x14ac:dyDescent="0.3">
      <c r="A101" s="134"/>
      <c r="B101" s="142"/>
      <c r="C101" s="35"/>
      <c r="D101" s="90" t="s">
        <v>31</v>
      </c>
      <c r="E101" s="33">
        <f>SUM(E97:E100)</f>
        <v>117</v>
      </c>
      <c r="F101" s="43"/>
      <c r="G101" s="34"/>
      <c r="H101" s="45">
        <f>SUM(H97:H100)</f>
        <v>196</v>
      </c>
      <c r="I101" s="106"/>
      <c r="J101" s="98">
        <f>SUM(J97:J100)</f>
        <v>9620</v>
      </c>
    </row>
    <row r="102" spans="1:10" s="18" customFormat="1" ht="15.75" customHeight="1" x14ac:dyDescent="0.3">
      <c r="A102" s="134"/>
      <c r="B102" s="142"/>
      <c r="C102" s="32" t="s">
        <v>19</v>
      </c>
      <c r="D102" s="72" t="s">
        <v>18</v>
      </c>
      <c r="E102" s="33">
        <v>75</v>
      </c>
      <c r="F102" s="43">
        <v>0.55000000000000004</v>
      </c>
      <c r="G102" s="34" t="s">
        <v>15</v>
      </c>
      <c r="H102" s="44">
        <f>ROUND(E102/F102,0)</f>
        <v>136</v>
      </c>
      <c r="I102" s="105">
        <v>50</v>
      </c>
      <c r="J102" s="97">
        <f>H102*I102</f>
        <v>6800</v>
      </c>
    </row>
    <row r="103" spans="1:10" s="18" customFormat="1" ht="15.75" customHeight="1" x14ac:dyDescent="0.3">
      <c r="A103" s="134"/>
      <c r="B103" s="142"/>
      <c r="C103" s="32" t="s">
        <v>30</v>
      </c>
      <c r="D103" s="72" t="s">
        <v>18</v>
      </c>
      <c r="E103" s="33">
        <v>30</v>
      </c>
      <c r="F103" s="43">
        <v>0.55000000000000004</v>
      </c>
      <c r="G103" s="34" t="s">
        <v>15</v>
      </c>
      <c r="H103" s="44">
        <f>ROUND(E103/F103,0)</f>
        <v>55</v>
      </c>
      <c r="I103" s="105">
        <v>50</v>
      </c>
      <c r="J103" s="97">
        <f>H103*I103</f>
        <v>2750</v>
      </c>
    </row>
    <row r="104" spans="1:10" s="18" customFormat="1" ht="15.75" customHeight="1" x14ac:dyDescent="0.3">
      <c r="A104" s="134"/>
      <c r="B104" s="142"/>
      <c r="C104" s="32" t="s">
        <v>52</v>
      </c>
      <c r="D104" s="72" t="s">
        <v>18</v>
      </c>
      <c r="E104" s="33">
        <v>7</v>
      </c>
      <c r="F104" s="43">
        <v>0.55000000000000004</v>
      </c>
      <c r="G104" s="34" t="s">
        <v>15</v>
      </c>
      <c r="H104" s="44">
        <f>ROUND(E104/F104,0)</f>
        <v>13</v>
      </c>
      <c r="I104" s="105">
        <v>35</v>
      </c>
      <c r="J104" s="97">
        <f>H104*I104</f>
        <v>455</v>
      </c>
    </row>
    <row r="105" spans="1:10" s="18" customFormat="1" ht="15.75" customHeight="1" x14ac:dyDescent="0.3">
      <c r="A105" s="134"/>
      <c r="B105" s="142"/>
      <c r="C105" s="32" t="s">
        <v>32</v>
      </c>
      <c r="D105" s="72" t="s">
        <v>18</v>
      </c>
      <c r="E105" s="33">
        <v>10</v>
      </c>
      <c r="F105" s="43">
        <v>0.55000000000000004</v>
      </c>
      <c r="G105" s="34" t="s">
        <v>15</v>
      </c>
      <c r="H105" s="44">
        <f>ROUND(E105/F105,0)</f>
        <v>18</v>
      </c>
      <c r="I105" s="105">
        <v>50</v>
      </c>
      <c r="J105" s="97">
        <f>H105*I105</f>
        <v>900</v>
      </c>
    </row>
    <row r="106" spans="1:10" s="18" customFormat="1" ht="12.75" customHeight="1" x14ac:dyDescent="0.3">
      <c r="A106" s="134"/>
      <c r="B106" s="142"/>
      <c r="C106" s="35"/>
      <c r="D106" s="90" t="s">
        <v>31</v>
      </c>
      <c r="E106" s="33">
        <f>SUM(E102:E105)</f>
        <v>122</v>
      </c>
      <c r="F106" s="42"/>
      <c r="G106" s="34"/>
      <c r="H106" s="45">
        <f>SUM(H102:H105)</f>
        <v>222</v>
      </c>
      <c r="I106" s="106"/>
      <c r="J106" s="98">
        <f>SUM(J102:J105)</f>
        <v>10905</v>
      </c>
    </row>
    <row r="107" spans="1:10" s="18" customFormat="1" ht="13.5" customHeight="1" thickBot="1" x14ac:dyDescent="0.4">
      <c r="A107" s="134"/>
      <c r="B107" s="142"/>
      <c r="C107" s="144" t="s">
        <v>58</v>
      </c>
      <c r="D107" s="146"/>
      <c r="E107" s="36">
        <f>SUM(E106,E86,E71,E101,,E91,E76,E96,E81)</f>
        <v>354</v>
      </c>
      <c r="F107" s="42"/>
      <c r="G107" s="152"/>
      <c r="H107" s="133"/>
      <c r="I107" s="91"/>
      <c r="J107" s="101">
        <f>SUM(J106,J86,J71,J101,,J91,J76,J96,J81)</f>
        <v>31796</v>
      </c>
    </row>
    <row r="108" spans="1:10" s="18" customFormat="1" ht="13.5" customHeight="1" thickBot="1" x14ac:dyDescent="0.4">
      <c r="A108" s="135"/>
      <c r="B108" s="147" t="s">
        <v>64</v>
      </c>
      <c r="C108" s="148"/>
      <c r="D108" s="149"/>
      <c r="E108" s="19">
        <f>E107+E66+E41++E32</f>
        <v>715</v>
      </c>
      <c r="F108" s="20"/>
      <c r="G108" s="60"/>
      <c r="H108" s="61"/>
      <c r="I108" s="95"/>
      <c r="J108" s="102">
        <f>J107+J66+J41++J32</f>
        <v>63942</v>
      </c>
    </row>
    <row r="109" spans="1:10" x14ac:dyDescent="0.35">
      <c r="A109" s="7"/>
      <c r="B109" s="7"/>
      <c r="C109" s="7"/>
      <c r="D109" s="7"/>
      <c r="E109" s="7"/>
      <c r="F109" s="7"/>
      <c r="G109" s="7"/>
      <c r="H109" s="7"/>
      <c r="I109" s="7"/>
    </row>
    <row r="110" spans="1:10" x14ac:dyDescent="0.35">
      <c r="A110" s="7"/>
      <c r="B110" s="7"/>
      <c r="C110" s="7"/>
      <c r="D110" s="7"/>
      <c r="E110" s="7"/>
      <c r="F110" s="7"/>
      <c r="G110" s="7"/>
      <c r="H110" s="7"/>
      <c r="I110" s="7"/>
    </row>
    <row r="111" spans="1:10" x14ac:dyDescent="0.35">
      <c r="A111" s="158" t="s">
        <v>36</v>
      </c>
      <c r="B111" s="158"/>
      <c r="C111" s="158"/>
      <c r="D111" s="158"/>
      <c r="E111" s="7"/>
      <c r="G111" s="74" t="s">
        <v>37</v>
      </c>
      <c r="H111" s="74"/>
      <c r="J111" s="7"/>
    </row>
    <row r="112" spans="1:10" x14ac:dyDescent="0.35">
      <c r="A112" s="158" t="s">
        <v>38</v>
      </c>
      <c r="B112" s="158"/>
      <c r="C112" s="158"/>
      <c r="D112" s="158"/>
      <c r="E112" s="7"/>
      <c r="G112" s="158" t="s">
        <v>60</v>
      </c>
      <c r="H112" s="158"/>
      <c r="I112" s="158"/>
      <c r="J112" s="7"/>
    </row>
    <row r="113" spans="1:10" ht="6" customHeight="1" x14ac:dyDescent="0.35">
      <c r="A113" s="74"/>
      <c r="B113" s="74"/>
      <c r="C113" s="74"/>
      <c r="D113" s="74"/>
      <c r="E113" s="7"/>
      <c r="G113" s="74"/>
      <c r="H113" s="74"/>
      <c r="I113" s="74"/>
      <c r="J113" s="7"/>
    </row>
    <row r="114" spans="1:10" x14ac:dyDescent="0.35">
      <c r="A114" s="158" t="s">
        <v>39</v>
      </c>
      <c r="B114" s="158"/>
      <c r="C114" s="158"/>
      <c r="D114" s="74"/>
      <c r="E114" s="7"/>
      <c r="G114" s="158" t="s">
        <v>40</v>
      </c>
      <c r="H114" s="158"/>
      <c r="I114" s="7"/>
      <c r="J114" s="7"/>
    </row>
    <row r="115" spans="1:10" hidden="1" x14ac:dyDescent="0.35">
      <c r="A115" s="74"/>
      <c r="B115" s="74"/>
      <c r="C115" s="74"/>
      <c r="D115" s="74"/>
      <c r="E115" s="7"/>
      <c r="G115" s="7"/>
      <c r="H115" s="8"/>
      <c r="I115" s="7"/>
      <c r="J115" s="7"/>
    </row>
    <row r="116" spans="1:10" ht="14.4" customHeight="1" x14ac:dyDescent="0.35">
      <c r="A116" s="153" t="s">
        <v>41</v>
      </c>
      <c r="B116" s="153"/>
      <c r="C116" s="153"/>
      <c r="D116" s="153"/>
      <c r="E116" s="4"/>
      <c r="H116" s="153" t="s">
        <v>59</v>
      </c>
      <c r="I116" s="153"/>
      <c r="J116" s="153"/>
    </row>
    <row r="117" spans="1:10" x14ac:dyDescent="0.35">
      <c r="A117" s="67"/>
      <c r="B117" s="67"/>
      <c r="C117" s="68"/>
      <c r="D117" s="68"/>
      <c r="E117" s="4"/>
      <c r="F117" s="154"/>
      <c r="G117" s="154"/>
      <c r="H117" s="154"/>
      <c r="I117" s="7"/>
      <c r="J117" s="7"/>
    </row>
    <row r="118" spans="1:10" x14ac:dyDescent="0.35">
      <c r="A118" s="67"/>
      <c r="B118" s="67"/>
      <c r="C118" s="68"/>
      <c r="D118" s="68"/>
      <c r="E118" s="4"/>
      <c r="F118" s="66"/>
      <c r="G118" s="66"/>
      <c r="H118" s="66"/>
      <c r="I118" s="7"/>
      <c r="J118" s="7"/>
    </row>
    <row r="119" spans="1:10" x14ac:dyDescent="0.35">
      <c r="A119" s="75" t="s">
        <v>42</v>
      </c>
      <c r="B119" s="75"/>
      <c r="C119" s="75"/>
      <c r="D119" s="75"/>
      <c r="E119" s="7"/>
      <c r="F119" s="7"/>
      <c r="G119" s="7"/>
      <c r="H119" s="7"/>
      <c r="I119" s="7"/>
      <c r="J119" s="7"/>
    </row>
    <row r="120" spans="1:10" ht="14.4" customHeight="1" x14ac:dyDescent="0.35">
      <c r="A120" s="153" t="s">
        <v>43</v>
      </c>
      <c r="B120" s="153"/>
      <c r="C120" s="153"/>
      <c r="D120" s="153"/>
      <c r="E120" s="17"/>
      <c r="F120" s="7"/>
      <c r="G120" s="7"/>
      <c r="H120" s="7"/>
      <c r="I120" s="7"/>
      <c r="J120" s="7"/>
    </row>
  </sheetData>
  <mergeCells count="35">
    <mergeCell ref="A111:D111"/>
    <mergeCell ref="B5:B6"/>
    <mergeCell ref="C5:C6"/>
    <mergeCell ref="D5:D6"/>
    <mergeCell ref="E5:E6"/>
    <mergeCell ref="A5:A6"/>
    <mergeCell ref="A8:A108"/>
    <mergeCell ref="B8:B32"/>
    <mergeCell ref="C32:D32"/>
    <mergeCell ref="B67:B107"/>
    <mergeCell ref="C107:D107"/>
    <mergeCell ref="A116:D116"/>
    <mergeCell ref="H116:J116"/>
    <mergeCell ref="F117:H117"/>
    <mergeCell ref="A120:D120"/>
    <mergeCell ref="A2:J2"/>
    <mergeCell ref="A3:J3"/>
    <mergeCell ref="A112:D112"/>
    <mergeCell ref="G112:I112"/>
    <mergeCell ref="I5:I6"/>
    <mergeCell ref="J5:J6"/>
    <mergeCell ref="F5:F6"/>
    <mergeCell ref="G5:G6"/>
    <mergeCell ref="H5:H6"/>
    <mergeCell ref="A114:C114"/>
    <mergeCell ref="G114:H114"/>
    <mergeCell ref="D4:E4"/>
    <mergeCell ref="G107:H107"/>
    <mergeCell ref="B108:D108"/>
    <mergeCell ref="G32:H32"/>
    <mergeCell ref="B33:B41"/>
    <mergeCell ref="C41:D41"/>
    <mergeCell ref="B42:B66"/>
    <mergeCell ref="C66:D66"/>
    <mergeCell ref="G66:H66"/>
  </mergeCells>
  <pageMargins left="0.25" right="0.25" top="0.75" bottom="0.75" header="0.3" footer="0.3"/>
  <pageSetup paperSize="9" scale="65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23"/>
  <sheetViews>
    <sheetView topLeftCell="A5" workbookViewId="0">
      <selection activeCell="A2" sqref="A2:F23"/>
    </sheetView>
  </sheetViews>
  <sheetFormatPr defaultRowHeight="15.5" x14ac:dyDescent="0.35"/>
  <cols>
    <col min="1" max="1" width="17.36328125" style="11" customWidth="1"/>
    <col min="2" max="6" width="20.36328125" style="11" customWidth="1"/>
    <col min="7" max="9" width="8.90625" style="11"/>
  </cols>
  <sheetData>
    <row r="2" spans="1:8" x14ac:dyDescent="0.35">
      <c r="A2" s="168" t="s">
        <v>4</v>
      </c>
      <c r="B2" s="168"/>
      <c r="C2" s="168"/>
      <c r="D2" s="168"/>
      <c r="E2" s="168"/>
      <c r="F2" s="168"/>
      <c r="G2" s="86"/>
      <c r="H2" s="86"/>
    </row>
    <row r="3" spans="1:8" x14ac:dyDescent="0.35">
      <c r="A3" s="167" t="s">
        <v>67</v>
      </c>
      <c r="B3" s="167"/>
      <c r="C3" s="167"/>
      <c r="D3" s="167"/>
      <c r="E3" s="167"/>
      <c r="F3" s="167"/>
      <c r="G3" s="85"/>
      <c r="H3" s="85"/>
    </row>
    <row r="4" spans="1:8" ht="31.25" customHeight="1" x14ac:dyDescent="0.35">
      <c r="A4" s="166" t="s">
        <v>44</v>
      </c>
      <c r="B4" s="166"/>
      <c r="C4" s="166"/>
      <c r="D4" s="166"/>
      <c r="E4" s="166"/>
      <c r="F4" s="166"/>
      <c r="G4" s="85"/>
      <c r="H4" s="85"/>
    </row>
    <row r="5" spans="1:8" ht="22.25" customHeight="1" x14ac:dyDescent="0.35">
      <c r="A5" s="167" t="s">
        <v>63</v>
      </c>
      <c r="B5" s="167"/>
      <c r="C5" s="167"/>
      <c r="D5" s="167"/>
      <c r="E5" s="167"/>
      <c r="F5" s="167"/>
      <c r="G5" s="85"/>
      <c r="H5" s="85"/>
    </row>
    <row r="6" spans="1:8" x14ac:dyDescent="0.35">
      <c r="A6" s="12"/>
      <c r="B6" s="12"/>
      <c r="C6" s="12"/>
      <c r="D6" s="12"/>
      <c r="E6" s="12"/>
      <c r="F6" s="12"/>
      <c r="G6" s="12"/>
      <c r="H6" s="12"/>
    </row>
    <row r="7" spans="1:8" x14ac:dyDescent="0.35">
      <c r="A7" s="12"/>
      <c r="B7" s="12"/>
      <c r="C7" s="12"/>
      <c r="D7" s="12"/>
      <c r="E7" s="12"/>
      <c r="F7" s="12"/>
      <c r="G7" s="12"/>
      <c r="H7" s="12"/>
    </row>
    <row r="8" spans="1:8" x14ac:dyDescent="0.35">
      <c r="A8" s="12"/>
      <c r="B8" s="12"/>
      <c r="C8" s="12"/>
      <c r="D8" s="12"/>
      <c r="E8" s="12"/>
      <c r="F8" s="12"/>
      <c r="G8" s="12"/>
      <c r="H8" s="12"/>
    </row>
    <row r="9" spans="1:8" ht="27.65" customHeight="1" x14ac:dyDescent="0.35">
      <c r="A9" s="172" t="s">
        <v>3</v>
      </c>
      <c r="B9" s="169" t="s">
        <v>45</v>
      </c>
      <c r="C9" s="170"/>
      <c r="D9" s="170"/>
      <c r="E9" s="171"/>
      <c r="F9" s="174" t="s">
        <v>11</v>
      </c>
      <c r="G9" s="12"/>
      <c r="H9" s="12"/>
    </row>
    <row r="10" spans="1:8" x14ac:dyDescent="0.35">
      <c r="A10" s="173"/>
      <c r="B10" s="15" t="s">
        <v>6</v>
      </c>
      <c r="C10" s="15" t="s">
        <v>7</v>
      </c>
      <c r="D10" s="15" t="s">
        <v>8</v>
      </c>
      <c r="E10" s="15" t="s">
        <v>9</v>
      </c>
      <c r="F10" s="173"/>
      <c r="G10" s="12"/>
      <c r="H10" s="12"/>
    </row>
    <row r="11" spans="1:8" ht="39.65" customHeight="1" x14ac:dyDescent="0.35">
      <c r="A11" s="16" t="s">
        <v>10</v>
      </c>
      <c r="B11" s="16"/>
      <c r="C11" s="16"/>
      <c r="D11" s="16">
        <v>65</v>
      </c>
      <c r="E11" s="16">
        <v>650</v>
      </c>
      <c r="F11" s="16">
        <f>SUM(B11:E11)</f>
        <v>715</v>
      </c>
      <c r="G11" s="12"/>
      <c r="H11" s="12"/>
    </row>
    <row r="12" spans="1:8" x14ac:dyDescent="0.35">
      <c r="A12" s="12"/>
      <c r="B12" s="12"/>
      <c r="C12" s="12"/>
      <c r="D12" s="12"/>
      <c r="E12" s="12"/>
      <c r="F12" s="12"/>
      <c r="G12" s="12"/>
      <c r="H12" s="12"/>
    </row>
    <row r="13" spans="1:8" x14ac:dyDescent="0.35">
      <c r="A13" s="13"/>
      <c r="B13" s="13"/>
      <c r="C13" s="13"/>
      <c r="D13" s="13"/>
      <c r="E13" s="13"/>
      <c r="F13" s="12"/>
      <c r="G13" s="13"/>
      <c r="H13" s="14"/>
    </row>
    <row r="14" spans="1:8" x14ac:dyDescent="0.35">
      <c r="A14" s="158" t="s">
        <v>36</v>
      </c>
      <c r="B14" s="158"/>
      <c r="C14" s="158"/>
      <c r="D14" s="158"/>
      <c r="E14" s="74" t="s">
        <v>37</v>
      </c>
      <c r="F14" s="74"/>
      <c r="G14" s="5"/>
      <c r="H14" s="7"/>
    </row>
    <row r="15" spans="1:8" x14ac:dyDescent="0.35">
      <c r="A15" s="158" t="s">
        <v>38</v>
      </c>
      <c r="B15" s="158"/>
      <c r="C15" s="158"/>
      <c r="D15" s="158"/>
      <c r="E15" s="74" t="s">
        <v>61</v>
      </c>
      <c r="F15" s="74"/>
      <c r="G15" s="74"/>
      <c r="H15" s="7"/>
    </row>
    <row r="16" spans="1:8" ht="6" customHeight="1" x14ac:dyDescent="0.35">
      <c r="A16" s="74"/>
      <c r="B16" s="74"/>
      <c r="C16" s="74"/>
      <c r="D16" s="74"/>
      <c r="E16" s="74"/>
      <c r="F16" s="74"/>
      <c r="G16" s="74"/>
      <c r="H16" s="7"/>
    </row>
    <row r="17" spans="1:10" x14ac:dyDescent="0.35">
      <c r="A17" s="158" t="s">
        <v>39</v>
      </c>
      <c r="B17" s="158"/>
      <c r="C17" s="158"/>
      <c r="D17" s="74"/>
      <c r="E17" s="74" t="s">
        <v>40</v>
      </c>
      <c r="F17" s="74"/>
      <c r="G17" s="7"/>
      <c r="H17" s="7"/>
    </row>
    <row r="18" spans="1:10" ht="11.4" customHeight="1" x14ac:dyDescent="0.35">
      <c r="A18" s="74"/>
      <c r="B18" s="74"/>
      <c r="C18" s="74"/>
      <c r="D18" s="74"/>
      <c r="E18" s="7"/>
      <c r="F18" s="8"/>
      <c r="G18" s="7"/>
      <c r="H18" s="7"/>
    </row>
    <row r="19" spans="1:10" ht="14.4" customHeight="1" x14ac:dyDescent="0.35">
      <c r="A19" s="153" t="s">
        <v>41</v>
      </c>
      <c r="B19" s="153"/>
      <c r="C19" s="153"/>
      <c r="D19" s="76"/>
      <c r="E19" s="5"/>
      <c r="F19" s="77" t="s">
        <v>62</v>
      </c>
      <c r="G19" s="69"/>
      <c r="H19" s="69"/>
    </row>
    <row r="20" spans="1:10" ht="14.5" x14ac:dyDescent="0.35">
      <c r="A20" s="67"/>
      <c r="B20" s="67"/>
      <c r="C20" s="68"/>
      <c r="D20" s="68"/>
      <c r="E20" s="4"/>
      <c r="F20" s="78"/>
      <c r="G20" s="78"/>
      <c r="H20" s="78"/>
      <c r="I20" s="7"/>
      <c r="J20" s="7"/>
    </row>
    <row r="21" spans="1:10" ht="14.5" x14ac:dyDescent="0.35">
      <c r="A21" s="67"/>
      <c r="B21" s="67"/>
      <c r="C21" s="68"/>
      <c r="D21" s="68"/>
      <c r="E21" s="4"/>
      <c r="F21" s="66"/>
      <c r="G21" s="66"/>
      <c r="H21" s="66"/>
      <c r="I21" s="7"/>
      <c r="J21" s="7"/>
    </row>
    <row r="22" spans="1:10" ht="14.5" x14ac:dyDescent="0.35">
      <c r="A22" s="75" t="s">
        <v>42</v>
      </c>
      <c r="B22" s="75"/>
      <c r="C22" s="75"/>
      <c r="D22" s="75"/>
      <c r="E22" s="7"/>
      <c r="F22" s="7"/>
      <c r="G22" s="7"/>
      <c r="H22" s="7"/>
      <c r="I22" s="7"/>
      <c r="J22" s="7"/>
    </row>
    <row r="23" spans="1:10" ht="14.4" customHeight="1" x14ac:dyDescent="0.35">
      <c r="A23" s="153" t="s">
        <v>43</v>
      </c>
      <c r="B23" s="153"/>
      <c r="C23" s="153"/>
      <c r="D23" s="76"/>
      <c r="E23" s="17"/>
      <c r="F23" s="7"/>
      <c r="G23" s="7"/>
      <c r="H23" s="7"/>
      <c r="I23" s="7"/>
      <c r="J23" s="7"/>
    </row>
  </sheetData>
  <mergeCells count="12">
    <mergeCell ref="A4:F4"/>
    <mergeCell ref="A3:F3"/>
    <mergeCell ref="A2:F2"/>
    <mergeCell ref="A5:F5"/>
    <mergeCell ref="A23:C23"/>
    <mergeCell ref="B9:E9"/>
    <mergeCell ref="A9:A10"/>
    <mergeCell ref="F9:F10"/>
    <mergeCell ref="A14:D14"/>
    <mergeCell ref="A15:D15"/>
    <mergeCell ref="A17:C17"/>
    <mergeCell ref="A19:C1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 1 нач цени</vt:lpstr>
      <vt:lpstr>Прил 2 дост цени</vt:lpstr>
      <vt:lpstr>Прил 3 График за изпълн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Krasi Hristov</cp:lastModifiedBy>
  <cp:lastPrinted>2025-08-01T11:55:33Z</cp:lastPrinted>
  <dcterms:created xsi:type="dcterms:W3CDTF">2019-10-11T07:43:52Z</dcterms:created>
  <dcterms:modified xsi:type="dcterms:W3CDTF">2025-08-04T12:32:08Z</dcterms:modified>
</cp:coreProperties>
</file>