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si\Desktop\Буфер\Комисия за ЕТ\1.Паламара\за публикуване\1-19-25\"/>
    </mc:Choice>
  </mc:AlternateContent>
  <xr:revisionPtr revIDLastSave="0" documentId="13_ncr:1_{E8D48660-8424-4CAE-8AAE-872E03904B53}" xr6:coauthVersionLast="47" xr6:coauthVersionMax="47" xr10:uidLastSave="{00000000-0000-0000-0000-000000000000}"/>
  <bookViews>
    <workbookView xWindow="38280" yWindow="5340" windowWidth="29040" windowHeight="1572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7" l="1"/>
  <c r="J67" i="7"/>
  <c r="E66" i="8"/>
  <c r="H65" i="8"/>
  <c r="J65" i="8" s="1"/>
  <c r="H64" i="8"/>
  <c r="J64" i="8" s="1"/>
  <c r="H63" i="8"/>
  <c r="J63" i="8" s="1"/>
  <c r="J62" i="8"/>
  <c r="H62" i="8"/>
  <c r="H61" i="8"/>
  <c r="J61" i="8" s="1"/>
  <c r="H60" i="8"/>
  <c r="J60" i="8" s="1"/>
  <c r="H59" i="8"/>
  <c r="J59" i="8" s="1"/>
  <c r="J58" i="8"/>
  <c r="H58" i="8"/>
  <c r="E57" i="8"/>
  <c r="H56" i="8"/>
  <c r="J56" i="8" s="1"/>
  <c r="H55" i="8"/>
  <c r="J55" i="8" s="1"/>
  <c r="J54" i="8"/>
  <c r="H54" i="8"/>
  <c r="H53" i="8"/>
  <c r="J53" i="8" s="1"/>
  <c r="H52" i="8"/>
  <c r="J52" i="8" s="1"/>
  <c r="H51" i="8"/>
  <c r="J51" i="8" s="1"/>
  <c r="J50" i="8"/>
  <c r="H50" i="8"/>
  <c r="H49" i="8"/>
  <c r="J49" i="8" s="1"/>
  <c r="J57" i="8" s="1"/>
  <c r="E47" i="8"/>
  <c r="E48" i="8" s="1"/>
  <c r="E67" i="8" s="1"/>
  <c r="H46" i="8"/>
  <c r="J46" i="8" s="1"/>
  <c r="J45" i="8"/>
  <c r="H45" i="8"/>
  <c r="H44" i="8"/>
  <c r="J44" i="8" s="1"/>
  <c r="H43" i="8"/>
  <c r="H47" i="8" s="1"/>
  <c r="E42" i="8"/>
  <c r="H41" i="8"/>
  <c r="J41" i="8" s="1"/>
  <c r="H40" i="8"/>
  <c r="J40" i="8" s="1"/>
  <c r="J39" i="8"/>
  <c r="H39" i="8"/>
  <c r="H38" i="8"/>
  <c r="H42" i="8" s="1"/>
  <c r="E37" i="8"/>
  <c r="H36" i="8"/>
  <c r="J36" i="8" s="1"/>
  <c r="H35" i="8"/>
  <c r="J35" i="8" s="1"/>
  <c r="J34" i="8"/>
  <c r="H34" i="8"/>
  <c r="H33" i="8"/>
  <c r="J33" i="8" s="1"/>
  <c r="J37" i="8" s="1"/>
  <c r="E32" i="8"/>
  <c r="H31" i="8"/>
  <c r="H32" i="8" s="1"/>
  <c r="H30" i="8"/>
  <c r="J30" i="8" s="1"/>
  <c r="H29" i="8"/>
  <c r="J29" i="8" s="1"/>
  <c r="J28" i="8"/>
  <c r="H28" i="8"/>
  <c r="H27" i="8"/>
  <c r="E27" i="8"/>
  <c r="H26" i="8"/>
  <c r="J26" i="8" s="1"/>
  <c r="H25" i="8"/>
  <c r="J25" i="8" s="1"/>
  <c r="H24" i="8"/>
  <c r="J24" i="8" s="1"/>
  <c r="J23" i="8"/>
  <c r="H23" i="8"/>
  <c r="E22" i="8"/>
  <c r="J21" i="8"/>
  <c r="H21" i="8"/>
  <c r="H20" i="8"/>
  <c r="J20" i="8" s="1"/>
  <c r="H19" i="8"/>
  <c r="J19" i="8" s="1"/>
  <c r="H18" i="8"/>
  <c r="H22" i="8" s="1"/>
  <c r="E17" i="8"/>
  <c r="J16" i="8"/>
  <c r="H16" i="8"/>
  <c r="H15" i="8"/>
  <c r="J15" i="8" s="1"/>
  <c r="H14" i="8"/>
  <c r="J14" i="8" s="1"/>
  <c r="H13" i="8"/>
  <c r="H17" i="8" s="1"/>
  <c r="E12" i="8"/>
  <c r="H11" i="8"/>
  <c r="J11" i="8" s="1"/>
  <c r="J10" i="8"/>
  <c r="H10" i="8"/>
  <c r="H9" i="8"/>
  <c r="J9" i="8" s="1"/>
  <c r="H8" i="8"/>
  <c r="H12" i="8" s="1"/>
  <c r="E68" i="7"/>
  <c r="E67" i="7"/>
  <c r="H66" i="7"/>
  <c r="J66" i="7" s="1"/>
  <c r="H65" i="7"/>
  <c r="J65" i="7" s="1"/>
  <c r="H64" i="7"/>
  <c r="J64" i="7" s="1"/>
  <c r="H63" i="7"/>
  <c r="J63" i="7" s="1"/>
  <c r="H62" i="7"/>
  <c r="J62" i="7" s="1"/>
  <c r="H61" i="7"/>
  <c r="J61" i="7" s="1"/>
  <c r="H60" i="7"/>
  <c r="J60" i="7" s="1"/>
  <c r="H59" i="7"/>
  <c r="J59" i="7" s="1"/>
  <c r="E58" i="7"/>
  <c r="H57" i="7"/>
  <c r="J57" i="7" s="1"/>
  <c r="H56" i="7"/>
  <c r="J56" i="7" s="1"/>
  <c r="H55" i="7"/>
  <c r="J55" i="7" s="1"/>
  <c r="H54" i="7"/>
  <c r="J54" i="7" s="1"/>
  <c r="H53" i="7"/>
  <c r="J53" i="7" s="1"/>
  <c r="H52" i="7"/>
  <c r="J52" i="7" s="1"/>
  <c r="H51" i="7"/>
  <c r="J51" i="7" s="1"/>
  <c r="H50" i="7"/>
  <c r="J50" i="7" s="1"/>
  <c r="E48" i="7"/>
  <c r="H47" i="7"/>
  <c r="J47" i="7" s="1"/>
  <c r="H46" i="7"/>
  <c r="J46" i="7" s="1"/>
  <c r="H45" i="7"/>
  <c r="J45" i="7" s="1"/>
  <c r="H44" i="7"/>
  <c r="E43" i="7"/>
  <c r="H42" i="7"/>
  <c r="J42" i="7" s="1"/>
  <c r="H41" i="7"/>
  <c r="J41" i="7" s="1"/>
  <c r="H40" i="7"/>
  <c r="J40" i="7" s="1"/>
  <c r="H39" i="7"/>
  <c r="E38" i="7"/>
  <c r="H37" i="7"/>
  <c r="J37" i="7" s="1"/>
  <c r="H36" i="7"/>
  <c r="J36" i="7" s="1"/>
  <c r="H35" i="7"/>
  <c r="J35" i="7" s="1"/>
  <c r="H34" i="7"/>
  <c r="E33" i="7"/>
  <c r="H32" i="7"/>
  <c r="J32" i="7" s="1"/>
  <c r="H31" i="7"/>
  <c r="J31" i="7" s="1"/>
  <c r="H30" i="7"/>
  <c r="J30" i="7" s="1"/>
  <c r="H29" i="7"/>
  <c r="J29" i="7" s="1"/>
  <c r="E28" i="7"/>
  <c r="H27" i="7"/>
  <c r="J27" i="7" s="1"/>
  <c r="H26" i="7"/>
  <c r="J26" i="7" s="1"/>
  <c r="H25" i="7"/>
  <c r="J25" i="7" s="1"/>
  <c r="H24" i="7"/>
  <c r="J24" i="7" s="1"/>
  <c r="E23" i="7"/>
  <c r="H22" i="7"/>
  <c r="J22" i="7" s="1"/>
  <c r="H21" i="7"/>
  <c r="J21" i="7" s="1"/>
  <c r="H20" i="7"/>
  <c r="J20" i="7" s="1"/>
  <c r="H19" i="7"/>
  <c r="E18" i="7"/>
  <c r="H17" i="7"/>
  <c r="J17" i="7" s="1"/>
  <c r="H16" i="7"/>
  <c r="J16" i="7" s="1"/>
  <c r="H15" i="7"/>
  <c r="J15" i="7" s="1"/>
  <c r="H14" i="7"/>
  <c r="E13" i="7"/>
  <c r="H12" i="7"/>
  <c r="J12" i="7" s="1"/>
  <c r="H11" i="7"/>
  <c r="J11" i="7" s="1"/>
  <c r="H10" i="7"/>
  <c r="J10" i="7" s="1"/>
  <c r="H9" i="7"/>
  <c r="J68" i="7" l="1"/>
  <c r="J27" i="8"/>
  <c r="J66" i="8"/>
  <c r="J31" i="8"/>
  <c r="J32" i="8" s="1"/>
  <c r="J38" i="8"/>
  <c r="J42" i="8" s="1"/>
  <c r="J13" i="8"/>
  <c r="J17" i="8" s="1"/>
  <c r="J43" i="8"/>
  <c r="J47" i="8" s="1"/>
  <c r="J18" i="8"/>
  <c r="J22" i="8" s="1"/>
  <c r="H37" i="8"/>
  <c r="J8" i="8"/>
  <c r="J12" i="8" s="1"/>
  <c r="H13" i="7"/>
  <c r="H18" i="7"/>
  <c r="H33" i="7"/>
  <c r="H48" i="7"/>
  <c r="H43" i="7"/>
  <c r="H38" i="7"/>
  <c r="H28" i="7"/>
  <c r="H23" i="7"/>
  <c r="E49" i="7"/>
  <c r="J33" i="7"/>
  <c r="J28" i="7"/>
  <c r="J39" i="7"/>
  <c r="J43" i="7" s="1"/>
  <c r="J14" i="7"/>
  <c r="J18" i="7" s="1"/>
  <c r="J44" i="7"/>
  <c r="J48" i="7" s="1"/>
  <c r="J19" i="7"/>
  <c r="J23" i="7" s="1"/>
  <c r="J34" i="7"/>
  <c r="J38" i="7" s="1"/>
  <c r="J9" i="7"/>
  <c r="J13" i="7" s="1"/>
  <c r="J48" i="8" l="1"/>
  <c r="J67" i="8"/>
  <c r="J49" i="7"/>
  <c r="I67" i="8" l="1"/>
  <c r="H98" i="8"/>
  <c r="H99" i="8"/>
  <c r="H97" i="8"/>
  <c r="H100" i="8" s="1"/>
  <c r="J83" i="8"/>
  <c r="E108" i="8"/>
  <c r="H107" i="8"/>
  <c r="J107" i="8" s="1"/>
  <c r="H106" i="8"/>
  <c r="J106" i="8" s="1"/>
  <c r="H105" i="8"/>
  <c r="E104" i="8"/>
  <c r="H103" i="8"/>
  <c r="J103" i="8" s="1"/>
  <c r="H102" i="8"/>
  <c r="J102" i="8" s="1"/>
  <c r="H101" i="8"/>
  <c r="J101" i="8" s="1"/>
  <c r="E100" i="8"/>
  <c r="E96" i="8"/>
  <c r="H95" i="8"/>
  <c r="J95" i="8" s="1"/>
  <c r="H94" i="8"/>
  <c r="J94" i="8" s="1"/>
  <c r="H93" i="8"/>
  <c r="J93" i="8" s="1"/>
  <c r="E92" i="8"/>
  <c r="H91" i="8"/>
  <c r="J91" i="8" s="1"/>
  <c r="H90" i="8"/>
  <c r="J90" i="8" s="1"/>
  <c r="H89" i="8"/>
  <c r="J89" i="8" s="1"/>
  <c r="E88" i="8"/>
  <c r="H87" i="8"/>
  <c r="H86" i="8"/>
  <c r="J86" i="8" s="1"/>
  <c r="H85" i="8"/>
  <c r="J85" i="8" s="1"/>
  <c r="E84" i="8"/>
  <c r="H83" i="8"/>
  <c r="H82" i="8"/>
  <c r="J82" i="8" s="1"/>
  <c r="H81" i="8"/>
  <c r="J81" i="8" s="1"/>
  <c r="J84" i="8" s="1"/>
  <c r="E80" i="8"/>
  <c r="H79" i="8"/>
  <c r="J79" i="8" s="1"/>
  <c r="H78" i="8"/>
  <c r="J78" i="8" s="1"/>
  <c r="H77" i="8"/>
  <c r="J77" i="8" s="1"/>
  <c r="J80" i="8" s="1"/>
  <c r="E76" i="8"/>
  <c r="H75" i="8"/>
  <c r="J75" i="8" s="1"/>
  <c r="H74" i="8"/>
  <c r="J74" i="8" s="1"/>
  <c r="H73" i="8"/>
  <c r="J73" i="8" s="1"/>
  <c r="H72" i="8"/>
  <c r="J72" i="8" s="1"/>
  <c r="H71" i="8"/>
  <c r="J71" i="8" s="1"/>
  <c r="H70" i="8"/>
  <c r="J70" i="8" s="1"/>
  <c r="H69" i="8"/>
  <c r="J69" i="8" s="1"/>
  <c r="H68" i="8"/>
  <c r="J68" i="8" s="1"/>
  <c r="J96" i="8" l="1"/>
  <c r="H108" i="8"/>
  <c r="J92" i="8"/>
  <c r="J104" i="8"/>
  <c r="J76" i="8"/>
  <c r="H88" i="8"/>
  <c r="H80" i="8"/>
  <c r="J87" i="8"/>
  <c r="J88" i="8" s="1"/>
  <c r="H104" i="8"/>
  <c r="J105" i="8"/>
  <c r="J108" i="8" s="1"/>
  <c r="J100" i="8"/>
  <c r="E109" i="8"/>
  <c r="E110" i="8" s="1"/>
  <c r="H84" i="8"/>
  <c r="H96" i="8"/>
  <c r="H92" i="8"/>
  <c r="J109" i="8" l="1"/>
  <c r="J110" i="8" s="1"/>
  <c r="I110" i="8" s="1"/>
  <c r="I68" i="7"/>
  <c r="B7" i="8" l="1"/>
  <c r="C7" i="8" s="1"/>
  <c r="D7" i="8" s="1"/>
  <c r="E7" i="8" s="1"/>
  <c r="F7" i="8" s="1"/>
  <c r="G7" i="8" s="1"/>
  <c r="H7" i="8" s="1"/>
  <c r="I7" i="8" s="1"/>
  <c r="J7" i="8" s="1"/>
  <c r="B7" i="7"/>
  <c r="C7" i="7" s="1"/>
  <c r="D7" i="7" s="1"/>
  <c r="E7" i="7" s="1"/>
  <c r="F7" i="7" s="1"/>
  <c r="G7" i="7" s="1"/>
  <c r="H7" i="7" s="1"/>
  <c r="I7" i="7" s="1"/>
  <c r="J7" i="7" s="1"/>
  <c r="F11" i="9" l="1"/>
  <c r="E8" i="7" l="1"/>
  <c r="J8" i="7" l="1"/>
</calcChain>
</file>

<file path=xl/sharedStrings.xml><?xml version="1.0" encoding="utf-8"?>
<sst xmlns="http://schemas.openxmlformats.org/spreadsheetml/2006/main" count="491" uniqueCount="70">
  <si>
    <t>Сортимент</t>
  </si>
  <si>
    <t>х</t>
  </si>
  <si>
    <t>към Договор № ….... / ….................... 20…... Год</t>
  </si>
  <si>
    <t>ТП ДГС, ДЛС</t>
  </si>
  <si>
    <t xml:space="preserve">ПРИЛОЖЕНИЕ 3 </t>
  </si>
  <si>
    <t>№ на
ел. търг,
обект</t>
  </si>
  <si>
    <t>I-во</t>
  </si>
  <si>
    <t>II-ро</t>
  </si>
  <si>
    <t>III-то</t>
  </si>
  <si>
    <t>IV-то</t>
  </si>
  <si>
    <t>Обшо за ТП</t>
  </si>
  <si>
    <t>Общо количество,
пл.куб.м</t>
  </si>
  <si>
    <t>Трупи за бичене над 30</t>
  </si>
  <si>
    <r>
      <t>пл.м</t>
    </r>
    <r>
      <rPr>
        <vertAlign val="superscript"/>
        <sz val="10"/>
        <rFont val="Times New Roman"/>
        <family val="1"/>
        <charset val="204"/>
      </rPr>
      <t>3</t>
    </r>
  </si>
  <si>
    <t>Трупи за бичене от 18-29</t>
  </si>
  <si>
    <r>
      <t>пр.м</t>
    </r>
    <r>
      <rPr>
        <vertAlign val="superscript"/>
        <sz val="10"/>
        <rFont val="Times New Roman"/>
        <family val="1"/>
        <charset val="204"/>
      </rPr>
      <t>3</t>
    </r>
  </si>
  <si>
    <t xml:space="preserve">Технологична дървесина от ССД </t>
  </si>
  <si>
    <t>Технологична дървесина от ДСД</t>
  </si>
  <si>
    <t>Дърва за огрев</t>
  </si>
  <si>
    <t>цр</t>
  </si>
  <si>
    <t>Коеф. на плътност, съгласно Прил. №7 от Наредба №1</t>
  </si>
  <si>
    <t>мярка</t>
  </si>
  <si>
    <t>Отдел и под-отдел</t>
  </si>
  <si>
    <t>Обща начална  цена, лв. без ДДС</t>
  </si>
  <si>
    <t xml:space="preserve">Единична цена за продажба на стояща дървесина на корен,  лв, без ДДС                                   </t>
  </si>
  <si>
    <t xml:space="preserve">Изчислено прогнозно количество дървесина </t>
  </si>
  <si>
    <t>Всичко ТП ДГС ТЪРГОВИЩЕ</t>
  </si>
  <si>
    <t>Дървесен   вид</t>
  </si>
  <si>
    <t>Обща достигната цена, лв. без ДДС</t>
  </si>
  <si>
    <t>ПРИЛОЖЕНИЕ №2 (ДОСТИГНАТИ ЦЕНИ)
ТП "ДЛС Паламара"</t>
  </si>
  <si>
    <t>гбр</t>
  </si>
  <si>
    <t>ОБЩО</t>
  </si>
  <si>
    <t>кл</t>
  </si>
  <si>
    <t>ПРИЛОЖЕНИЕ №1 (НАЧАЛНИ ЦЕНИ)
ТП "ДЛС ПАЛАМАРА"</t>
  </si>
  <si>
    <r>
      <t>Прогнозно количество дървесина по сортиментна ведомост от ГП за 2025 г. пл.м</t>
    </r>
    <r>
      <rPr>
        <vertAlign val="superscript"/>
        <sz val="9"/>
        <rFont val="Times New Roman"/>
        <family val="1"/>
        <charset val="204"/>
      </rPr>
      <t>3</t>
    </r>
  </si>
  <si>
    <t>1-2-2025 МТ</t>
  </si>
  <si>
    <t>1072 "а"</t>
  </si>
  <si>
    <t>Общо за подотдел 1072 "а"</t>
  </si>
  <si>
    <t>Технологична дървесина от дърва</t>
  </si>
  <si>
    <t>1023 "е"</t>
  </si>
  <si>
    <t>Общо за подотдел 1023 "е"</t>
  </si>
  <si>
    <t>ОБЕКТ 1-2-2025 МТ</t>
  </si>
  <si>
    <t xml:space="preserve">ЗА ПРОДАВАЧ:                                </t>
  </si>
  <si>
    <t xml:space="preserve"> ЗА КУПУВАЧ:</t>
  </si>
  <si>
    <t>ТП "ДЛС ПАЛАМАРА"</t>
  </si>
  <si>
    <t>ДИРЕКТОР:</t>
  </si>
  <si>
    <t>УПРАВИТЕЛ:</t>
  </si>
  <si>
    <t>(инж. Муса Кязъм) 
…..................................</t>
  </si>
  <si>
    <t>Ръководител счетоводен отдел</t>
  </si>
  <si>
    <t>(Мария Димитрова)</t>
  </si>
  <si>
    <t>График за покупко-продажба на прогнозни количества стояща дървесина на корен по тримесечия на 2025 година</t>
  </si>
  <si>
    <t>Тримесечие на 2025 год. / прогнозно количество дървесиан (пл.куб.м)</t>
  </si>
  <si>
    <t xml:space="preserve">Технологична дървесина от ЕСД </t>
  </si>
  <si>
    <t>ОЗМ</t>
  </si>
  <si>
    <t>кгбр</t>
  </si>
  <si>
    <t>1054 "г"</t>
  </si>
  <si>
    <t>Общо за подотдел 1054 "г"</t>
  </si>
  <si>
    <t>1057 "г"</t>
  </si>
  <si>
    <t>Общо за подотдел 1057 "г"</t>
  </si>
  <si>
    <t>1057 "е"</t>
  </si>
  <si>
    <t>Общо за подотдел 1057 "е"</t>
  </si>
  <si>
    <t>1-19-25</t>
  </si>
  <si>
    <t>"…............................" ЕООД</t>
  </si>
  <si>
    <t xml:space="preserve">(…........................) 
</t>
  </si>
  <si>
    <t>"…..............." ЕООД</t>
  </si>
  <si>
    <t xml:space="preserve">(….......................) 
</t>
  </si>
  <si>
    <t>за обект № 1-19-25 МТ, ТП "ДЛС Паламара"</t>
  </si>
  <si>
    <t>ОБЕКТ 1-19-25</t>
  </si>
  <si>
    <t>към Договор № ….... / ….................... 2025год</t>
  </si>
  <si>
    <t>към Договор №……... от …...........2025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</si>
</sst>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FFFF00"/>
      <name val="Arial"/>
      <family val="2"/>
      <charset val="204"/>
    </font>
    <font>
      <i/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i/>
      <sz val="10"/>
      <color theme="0"/>
      <name val="Times New Roman"/>
      <family val="1"/>
      <charset val="204"/>
    </font>
    <font>
      <b/>
      <i/>
      <sz val="10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7" fillId="0" borderId="0"/>
  </cellStyleXfs>
  <cellXfs count="193"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13" fillId="0" borderId="0" xfId="0" applyFont="1"/>
    <xf numFmtId="0" fontId="14" fillId="0" borderId="0" xfId="0" applyFont="1" applyAlignment="1">
      <alignment vertical="top"/>
    </xf>
    <xf numFmtId="0" fontId="14" fillId="4" borderId="0" xfId="0" applyFont="1" applyFill="1" applyAlignment="1">
      <alignment vertical="top"/>
    </xf>
    <xf numFmtId="2" fontId="14" fillId="4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9" fillId="2" borderId="25" xfId="0" applyFont="1" applyFill="1" applyBorder="1" applyAlignment="1">
      <alignment vertical="top"/>
    </xf>
    <xf numFmtId="1" fontId="17" fillId="2" borderId="26" xfId="0" applyNumberFormat="1" applyFont="1" applyFill="1" applyBorder="1" applyAlignment="1">
      <alignment vertical="top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7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1" xfId="0" applyFont="1" applyBorder="1"/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19" fillId="0" borderId="19" xfId="0" applyFont="1" applyBorder="1"/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top"/>
    </xf>
    <xf numFmtId="1" fontId="4" fillId="4" borderId="26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1" fontId="17" fillId="0" borderId="42" xfId="0" applyNumberFormat="1" applyFont="1" applyBorder="1" applyAlignment="1">
      <alignment vertical="top"/>
    </xf>
    <xf numFmtId="2" fontId="17" fillId="0" borderId="42" xfId="0" applyNumberFormat="1" applyFont="1" applyBorder="1" applyAlignment="1">
      <alignment vertical="top"/>
    </xf>
    <xf numFmtId="1" fontId="4" fillId="0" borderId="1" xfId="0" applyNumberFormat="1" applyFont="1" applyBorder="1"/>
    <xf numFmtId="1" fontId="17" fillId="0" borderId="1" xfId="0" applyNumberFormat="1" applyFont="1" applyBorder="1"/>
    <xf numFmtId="1" fontId="4" fillId="0" borderId="4" xfId="0" applyNumberFormat="1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2" fontId="17" fillId="4" borderId="20" xfId="0" applyNumberFormat="1" applyFont="1" applyFill="1" applyBorder="1"/>
    <xf numFmtId="0" fontId="4" fillId="0" borderId="2" xfId="0" applyFont="1" applyBorder="1" applyAlignment="1">
      <alignment horizontal="center" vertical="top"/>
    </xf>
    <xf numFmtId="0" fontId="4" fillId="4" borderId="45" xfId="0" applyFont="1" applyFill="1" applyBorder="1" applyAlignment="1">
      <alignment vertical="top"/>
    </xf>
    <xf numFmtId="0" fontId="4" fillId="0" borderId="45" xfId="0" applyFont="1" applyBorder="1" applyAlignment="1">
      <alignment horizontal="center"/>
    </xf>
    <xf numFmtId="0" fontId="4" fillId="4" borderId="19" xfId="0" applyFont="1" applyFill="1" applyBorder="1" applyAlignment="1">
      <alignment vertical="top"/>
    </xf>
    <xf numFmtId="0" fontId="19" fillId="0" borderId="19" xfId="0" applyFont="1" applyBorder="1" applyAlignment="1">
      <alignment vertical="top"/>
    </xf>
    <xf numFmtId="0" fontId="9" fillId="4" borderId="46" xfId="0" applyFont="1" applyFill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right" vertical="center"/>
    </xf>
    <xf numFmtId="2" fontId="17" fillId="4" borderId="20" xfId="0" applyNumberFormat="1" applyFont="1" applyFill="1" applyBorder="1" applyAlignment="1">
      <alignment vertical="top"/>
    </xf>
    <xf numFmtId="1" fontId="17" fillId="0" borderId="47" xfId="0" applyNumberFormat="1" applyFont="1" applyBorder="1" applyAlignment="1">
      <alignment vertical="top"/>
    </xf>
    <xf numFmtId="0" fontId="9" fillId="3" borderId="14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1" fontId="4" fillId="0" borderId="2" xfId="0" applyNumberFormat="1" applyFont="1" applyBorder="1"/>
    <xf numFmtId="2" fontId="17" fillId="4" borderId="11" xfId="0" applyNumberFormat="1" applyFont="1" applyFill="1" applyBorder="1" applyAlignment="1">
      <alignment vertical="top"/>
    </xf>
    <xf numFmtId="0" fontId="19" fillId="0" borderId="1" xfId="0" applyFont="1" applyBorder="1" applyAlignment="1">
      <alignment vertical="top"/>
    </xf>
    <xf numFmtId="2" fontId="19" fillId="4" borderId="20" xfId="0" applyNumberFormat="1" applyFont="1" applyFill="1" applyBorder="1" applyAlignment="1">
      <alignment vertical="top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9" fillId="0" borderId="48" xfId="0" applyFont="1" applyBorder="1" applyAlignment="1">
      <alignment vertical="top"/>
    </xf>
    <xf numFmtId="1" fontId="17" fillId="0" borderId="44" xfId="0" applyNumberFormat="1" applyFont="1" applyBorder="1" applyAlignment="1">
      <alignment vertical="top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 wrapText="1"/>
    </xf>
    <xf numFmtId="2" fontId="4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2" fontId="4" fillId="0" borderId="2" xfId="0" applyNumberFormat="1" applyFont="1" applyBorder="1" applyAlignment="1">
      <alignment vertical="top"/>
    </xf>
    <xf numFmtId="0" fontId="19" fillId="0" borderId="48" xfId="0" applyFont="1" applyBorder="1"/>
    <xf numFmtId="0" fontId="1" fillId="0" borderId="3" xfId="0" applyFont="1" applyBorder="1" applyAlignment="1">
      <alignment vertical="top"/>
    </xf>
    <xf numFmtId="0" fontId="19" fillId="2" borderId="25" xfId="0" applyFont="1" applyFill="1" applyBorder="1" applyAlignment="1">
      <alignment horizontal="center" vertical="top"/>
    </xf>
    <xf numFmtId="1" fontId="19" fillId="2" borderId="28" xfId="0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>
      <alignment vertical="top"/>
    </xf>
    <xf numFmtId="2" fontId="19" fillId="2" borderId="26" xfId="0" applyNumberFormat="1" applyFont="1" applyFill="1" applyBorder="1" applyAlignment="1">
      <alignment vertical="top"/>
    </xf>
    <xf numFmtId="2" fontId="19" fillId="0" borderId="23" xfId="0" applyNumberFormat="1" applyFont="1" applyBorder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top"/>
    </xf>
    <xf numFmtId="2" fontId="22" fillId="0" borderId="42" xfId="0" applyNumberFormat="1" applyFont="1" applyBorder="1" applyAlignment="1">
      <alignment vertical="top"/>
    </xf>
    <xf numFmtId="0" fontId="4" fillId="0" borderId="42" xfId="0" applyFont="1" applyBorder="1" applyAlignment="1">
      <alignment horizontal="center"/>
    </xf>
    <xf numFmtId="1" fontId="17" fillId="0" borderId="50" xfId="0" applyNumberFormat="1" applyFont="1" applyBorder="1" applyAlignment="1">
      <alignment vertical="top"/>
    </xf>
    <xf numFmtId="2" fontId="4" fillId="4" borderId="2" xfId="0" applyNumberFormat="1" applyFont="1" applyFill="1" applyBorder="1" applyAlignment="1">
      <alignment vertical="top"/>
    </xf>
    <xf numFmtId="2" fontId="4" fillId="4" borderId="1" xfId="0" applyNumberFormat="1" applyFont="1" applyFill="1" applyBorder="1" applyAlignment="1">
      <alignment vertical="top"/>
    </xf>
    <xf numFmtId="0" fontId="4" fillId="0" borderId="8" xfId="0" applyFont="1" applyBorder="1" applyAlignment="1">
      <alignment horizontal="center"/>
    </xf>
    <xf numFmtId="0" fontId="1" fillId="4" borderId="1" xfId="0" applyFont="1" applyFill="1" applyBorder="1" applyAlignment="1">
      <alignment vertical="top"/>
    </xf>
    <xf numFmtId="2" fontId="19" fillId="0" borderId="10" xfId="0" applyNumberFormat="1" applyFont="1" applyBorder="1"/>
    <xf numFmtId="0" fontId="19" fillId="0" borderId="3" xfId="0" applyFont="1" applyBorder="1" applyAlignment="1">
      <alignment vertical="top"/>
    </xf>
    <xf numFmtId="2" fontId="19" fillId="4" borderId="21" xfId="0" applyNumberFormat="1" applyFont="1" applyFill="1" applyBorder="1" applyAlignment="1">
      <alignment vertical="top"/>
    </xf>
    <xf numFmtId="2" fontId="24" fillId="4" borderId="2" xfId="0" applyNumberFormat="1" applyFont="1" applyFill="1" applyBorder="1" applyAlignment="1">
      <alignment vertical="top"/>
    </xf>
    <xf numFmtId="2" fontId="22" fillId="4" borderId="11" xfId="0" applyNumberFormat="1" applyFont="1" applyFill="1" applyBorder="1" applyAlignment="1">
      <alignment vertical="top"/>
    </xf>
    <xf numFmtId="2" fontId="24" fillId="4" borderId="1" xfId="0" applyNumberFormat="1" applyFont="1" applyFill="1" applyBorder="1" applyAlignment="1">
      <alignment vertical="top"/>
    </xf>
    <xf numFmtId="2" fontId="22" fillId="4" borderId="20" xfId="0" applyNumberFormat="1" applyFont="1" applyFill="1" applyBorder="1" applyAlignment="1">
      <alignment vertical="top"/>
    </xf>
    <xf numFmtId="0" fontId="25" fillId="4" borderId="1" xfId="0" applyFont="1" applyFill="1" applyBorder="1" applyAlignment="1">
      <alignment vertical="top"/>
    </xf>
    <xf numFmtId="2" fontId="22" fillId="4" borderId="20" xfId="0" applyNumberFormat="1" applyFont="1" applyFill="1" applyBorder="1"/>
    <xf numFmtId="2" fontId="26" fillId="0" borderId="10" xfId="0" applyNumberFormat="1" applyFont="1" applyBorder="1"/>
    <xf numFmtId="2" fontId="24" fillId="0" borderId="1" xfId="0" applyNumberFormat="1" applyFont="1" applyBorder="1" applyAlignment="1">
      <alignment vertical="top"/>
    </xf>
    <xf numFmtId="0" fontId="25" fillId="0" borderId="1" xfId="0" applyFont="1" applyBorder="1" applyAlignment="1">
      <alignment vertical="top"/>
    </xf>
    <xf numFmtId="2" fontId="26" fillId="4" borderId="20" xfId="0" applyNumberFormat="1" applyFont="1" applyFill="1" applyBorder="1" applyAlignment="1">
      <alignment vertical="top"/>
    </xf>
    <xf numFmtId="0" fontId="25" fillId="0" borderId="3" xfId="0" applyFont="1" applyBorder="1" applyAlignment="1">
      <alignment vertical="top"/>
    </xf>
    <xf numFmtId="2" fontId="26" fillId="4" borderId="21" xfId="0" applyNumberFormat="1" applyFont="1" applyFill="1" applyBorder="1" applyAlignment="1">
      <alignment vertical="top"/>
    </xf>
    <xf numFmtId="2" fontId="27" fillId="2" borderId="26" xfId="0" applyNumberFormat="1" applyFont="1" applyFill="1" applyBorder="1" applyAlignment="1">
      <alignment vertical="top"/>
    </xf>
    <xf numFmtId="0" fontId="23" fillId="2" borderId="4" xfId="0" applyFont="1" applyFill="1" applyBorder="1" applyAlignment="1">
      <alignment horizontal="center" vertical="top"/>
    </xf>
    <xf numFmtId="0" fontId="23" fillId="2" borderId="5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1" fontId="4" fillId="0" borderId="34" xfId="0" applyNumberFormat="1" applyFont="1" applyBorder="1" applyAlignment="1">
      <alignment horizontal="center" vertical="center" wrapText="1"/>
    </xf>
    <xf numFmtId="1" fontId="4" fillId="0" borderId="36" xfId="0" applyNumberFormat="1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5" fillId="0" borderId="16" xfId="0" applyNumberFormat="1" applyFont="1" applyBorder="1" applyAlignment="1">
      <alignment horizontal="center" vertical="center" textRotation="90" wrapText="1"/>
    </xf>
    <xf numFmtId="49" fontId="15" fillId="0" borderId="24" xfId="0" applyNumberFormat="1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16" fillId="4" borderId="45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4" borderId="4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" fontId="4" fillId="4" borderId="35" xfId="0" applyNumberFormat="1" applyFont="1" applyFill="1" applyBorder="1" applyAlignment="1">
      <alignment horizontal="center" vertical="center" wrapText="1"/>
    </xf>
    <xf numFmtId="1" fontId="4" fillId="4" borderId="37" xfId="0" applyNumberFormat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15" fillId="0" borderId="49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37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top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</cellXfs>
  <cellStyles count="5">
    <cellStyle name="Normal 2" xfId="4" xr:uid="{00000000-0005-0000-0000-000000000000}"/>
    <cellStyle name="Normal_Sheet1" xfId="3" xr:uid="{00000000-0005-0000-0000-000001000000}"/>
    <cellStyle name="Запетая 2" xfId="2" xr:uid="{00000000-0005-0000-0000-000002000000}"/>
    <cellStyle name="Нормален" xfId="0" builtinId="0"/>
    <cellStyle name="Нормален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zoomScaleNormal="100" workbookViewId="0">
      <selection activeCell="L68" sqref="L68:N68"/>
    </sheetView>
  </sheetViews>
  <sheetFormatPr defaultRowHeight="14.5" x14ac:dyDescent="0.35"/>
  <cols>
    <col min="1" max="1" width="8.90625" style="5" customWidth="1"/>
    <col min="2" max="2" width="7.6328125" style="5" customWidth="1"/>
    <col min="3" max="3" width="8.453125" style="5" customWidth="1"/>
    <col min="4" max="4" width="32.36328125" style="5" customWidth="1"/>
    <col min="5" max="5" width="14.36328125" style="5" customWidth="1"/>
    <col min="6" max="6" width="9.54296875" style="5" customWidth="1"/>
    <col min="7" max="7" width="7.6328125" style="5" customWidth="1"/>
    <col min="8" max="8" width="11.08984375" style="5" customWidth="1"/>
    <col min="9" max="9" width="13.54296875" style="41" customWidth="1"/>
    <col min="10" max="10" width="12.08984375" style="41" customWidth="1"/>
    <col min="11" max="11" width="8.90625" style="10"/>
  </cols>
  <sheetData>
    <row r="1" spans="1:11" x14ac:dyDescent="0.35">
      <c r="A1" s="7"/>
      <c r="B1" s="7"/>
      <c r="C1" s="7"/>
      <c r="D1" s="7"/>
      <c r="E1" s="7"/>
      <c r="F1" s="7"/>
      <c r="G1" s="7"/>
      <c r="H1" s="7"/>
      <c r="I1" s="40"/>
    </row>
    <row r="2" spans="1:11" ht="34.25" customHeight="1" thickBot="1" x14ac:dyDescent="0.4">
      <c r="A2" s="139" t="s">
        <v>33</v>
      </c>
      <c r="B2" s="140"/>
      <c r="C2" s="140"/>
      <c r="D2" s="140"/>
      <c r="E2" s="140"/>
      <c r="F2" s="140"/>
      <c r="G2" s="140"/>
      <c r="H2" s="140"/>
      <c r="I2" s="140"/>
      <c r="J2" s="141"/>
    </row>
    <row r="3" spans="1:11" ht="15" hidden="1" thickBot="1" x14ac:dyDescent="0.4">
      <c r="A3" s="7"/>
      <c r="B3" s="7"/>
      <c r="C3" s="7"/>
      <c r="D3" s="144" t="s">
        <v>2</v>
      </c>
      <c r="E3" s="145"/>
      <c r="F3" s="145"/>
      <c r="G3" s="146"/>
      <c r="H3" s="7"/>
      <c r="I3" s="40"/>
    </row>
    <row r="4" spans="1:11" ht="15" thickBot="1" x14ac:dyDescent="0.4">
      <c r="A4" s="6"/>
      <c r="B4" s="6"/>
      <c r="C4" s="6"/>
      <c r="D4" s="147"/>
      <c r="E4" s="147"/>
      <c r="F4" s="6"/>
      <c r="G4" s="6"/>
      <c r="H4" s="6"/>
      <c r="I4" s="40"/>
    </row>
    <row r="5" spans="1:11" s="18" customFormat="1" ht="13.5" customHeight="1" x14ac:dyDescent="0.35">
      <c r="A5" s="152" t="s">
        <v>5</v>
      </c>
      <c r="B5" s="154" t="s">
        <v>22</v>
      </c>
      <c r="C5" s="156" t="s">
        <v>27</v>
      </c>
      <c r="D5" s="126" t="s">
        <v>0</v>
      </c>
      <c r="E5" s="128" t="s">
        <v>34</v>
      </c>
      <c r="F5" s="130" t="s">
        <v>20</v>
      </c>
      <c r="G5" s="158" t="s">
        <v>21</v>
      </c>
      <c r="H5" s="119" t="s">
        <v>25</v>
      </c>
      <c r="I5" s="150" t="s">
        <v>24</v>
      </c>
      <c r="J5" s="142" t="s">
        <v>23</v>
      </c>
    </row>
    <row r="6" spans="1:11" s="18" customFormat="1" ht="74.25" customHeight="1" thickBot="1" x14ac:dyDescent="0.4">
      <c r="A6" s="153"/>
      <c r="B6" s="155"/>
      <c r="C6" s="157"/>
      <c r="D6" s="127"/>
      <c r="E6" s="129"/>
      <c r="F6" s="131"/>
      <c r="G6" s="159"/>
      <c r="H6" s="120"/>
      <c r="I6" s="151"/>
      <c r="J6" s="143"/>
    </row>
    <row r="7" spans="1:11" s="28" customFormat="1" ht="13.5" thickBot="1" x14ac:dyDescent="0.4">
      <c r="A7" s="29">
        <v>1</v>
      </c>
      <c r="B7" s="30">
        <f>A7+1</f>
        <v>2</v>
      </c>
      <c r="C7" s="21">
        <f t="shared" ref="C7:E7" si="0">B7+1</f>
        <v>3</v>
      </c>
      <c r="D7" s="22">
        <f t="shared" si="0"/>
        <v>4</v>
      </c>
      <c r="E7" s="23">
        <f t="shared" si="0"/>
        <v>5</v>
      </c>
      <c r="F7" s="49">
        <f>E7+1</f>
        <v>6</v>
      </c>
      <c r="G7" s="25">
        <f>F7+1</f>
        <v>7</v>
      </c>
      <c r="H7" s="26">
        <f>G7+1</f>
        <v>8</v>
      </c>
      <c r="I7" s="42">
        <f>H7+1</f>
        <v>9</v>
      </c>
      <c r="J7" s="43">
        <f>I7+1</f>
        <v>10</v>
      </c>
    </row>
    <row r="8" spans="1:11" s="1" customFormat="1" ht="15" hidden="1" customHeight="1" thickBot="1" x14ac:dyDescent="0.4">
      <c r="A8" s="148" t="s">
        <v>26</v>
      </c>
      <c r="B8" s="149"/>
      <c r="C8" s="149"/>
      <c r="D8" s="149"/>
      <c r="E8" s="31" t="e">
        <f>#REF!</f>
        <v>#REF!</v>
      </c>
      <c r="F8" s="50" t="s">
        <v>1</v>
      </c>
      <c r="G8" s="61" t="s">
        <v>1</v>
      </c>
      <c r="H8" s="62" t="s">
        <v>1</v>
      </c>
      <c r="I8" s="57" t="s">
        <v>1</v>
      </c>
      <c r="J8" s="58" t="e">
        <f>#REF!</f>
        <v>#REF!</v>
      </c>
      <c r="K8" s="2"/>
    </row>
    <row r="9" spans="1:11" s="18" customFormat="1" ht="15.75" customHeight="1" x14ac:dyDescent="0.3">
      <c r="A9" s="124" t="s">
        <v>61</v>
      </c>
      <c r="B9" s="121" t="s">
        <v>55</v>
      </c>
      <c r="C9" s="32" t="s">
        <v>19</v>
      </c>
      <c r="D9" s="71" t="s">
        <v>12</v>
      </c>
      <c r="E9" s="34">
        <v>0</v>
      </c>
      <c r="F9" s="45"/>
      <c r="G9" s="54" t="s">
        <v>13</v>
      </c>
      <c r="H9" s="63">
        <f>E9</f>
        <v>0</v>
      </c>
      <c r="I9" s="96">
        <v>104</v>
      </c>
      <c r="J9" s="64">
        <f>H9*I9</f>
        <v>0</v>
      </c>
    </row>
    <row r="10" spans="1:11" s="18" customFormat="1" ht="15.75" customHeight="1" x14ac:dyDescent="0.3">
      <c r="A10" s="124"/>
      <c r="B10" s="121"/>
      <c r="C10" s="32" t="s">
        <v>30</v>
      </c>
      <c r="D10" s="71" t="s">
        <v>12</v>
      </c>
      <c r="E10" s="34">
        <v>5</v>
      </c>
      <c r="F10" s="45"/>
      <c r="G10" s="35" t="s">
        <v>13</v>
      </c>
      <c r="H10" s="47">
        <f>E10</f>
        <v>5</v>
      </c>
      <c r="I10" s="97">
        <v>109</v>
      </c>
      <c r="J10" s="59">
        <f>H10*I10</f>
        <v>545</v>
      </c>
    </row>
    <row r="11" spans="1:11" s="18" customFormat="1" ht="15.75" customHeight="1" x14ac:dyDescent="0.3">
      <c r="A11" s="124"/>
      <c r="B11" s="121"/>
      <c r="C11" s="32" t="s">
        <v>32</v>
      </c>
      <c r="D11" s="71" t="s">
        <v>12</v>
      </c>
      <c r="E11" s="34">
        <v>0</v>
      </c>
      <c r="F11" s="45"/>
      <c r="G11" s="35" t="s">
        <v>13</v>
      </c>
      <c r="H11" s="47">
        <f>E11</f>
        <v>0</v>
      </c>
      <c r="I11" s="97">
        <v>109</v>
      </c>
      <c r="J11" s="59">
        <f>H11*I11</f>
        <v>0</v>
      </c>
    </row>
    <row r="12" spans="1:11" s="18" customFormat="1" ht="15.75" customHeight="1" x14ac:dyDescent="0.3">
      <c r="A12" s="124"/>
      <c r="B12" s="121"/>
      <c r="C12" s="32" t="s">
        <v>54</v>
      </c>
      <c r="D12" s="71" t="s">
        <v>12</v>
      </c>
      <c r="E12" s="34">
        <v>0</v>
      </c>
      <c r="F12" s="45"/>
      <c r="G12" s="35" t="s">
        <v>13</v>
      </c>
      <c r="H12" s="47">
        <f>E12</f>
        <v>0</v>
      </c>
      <c r="I12" s="97">
        <v>109</v>
      </c>
      <c r="J12" s="59">
        <f>H12*I12</f>
        <v>0</v>
      </c>
    </row>
    <row r="13" spans="1:11" s="18" customFormat="1" ht="12.75" customHeight="1" x14ac:dyDescent="0.3">
      <c r="A13" s="124"/>
      <c r="B13" s="121"/>
      <c r="C13" s="36"/>
      <c r="D13" s="98" t="s">
        <v>31</v>
      </c>
      <c r="E13" s="34">
        <f>SUM(E9:E12)</f>
        <v>5</v>
      </c>
      <c r="F13" s="45"/>
      <c r="G13" s="35"/>
      <c r="H13" s="48">
        <f>SUM(H9:H12)</f>
        <v>5</v>
      </c>
      <c r="I13" s="99"/>
      <c r="J13" s="51">
        <f>SUM(J9:J12)</f>
        <v>545</v>
      </c>
    </row>
    <row r="14" spans="1:11" s="18" customFormat="1" ht="15.75" customHeight="1" x14ac:dyDescent="0.3">
      <c r="A14" s="124"/>
      <c r="B14" s="121"/>
      <c r="C14" s="32" t="s">
        <v>19</v>
      </c>
      <c r="D14" s="71" t="s">
        <v>14</v>
      </c>
      <c r="E14" s="34">
        <v>13</v>
      </c>
      <c r="F14" s="45"/>
      <c r="G14" s="35" t="s">
        <v>13</v>
      </c>
      <c r="H14" s="47">
        <f>E14</f>
        <v>13</v>
      </c>
      <c r="I14" s="97">
        <v>99</v>
      </c>
      <c r="J14" s="59">
        <f>H14*I14</f>
        <v>1287</v>
      </c>
    </row>
    <row r="15" spans="1:11" s="18" customFormat="1" ht="15.75" customHeight="1" x14ac:dyDescent="0.3">
      <c r="A15" s="124"/>
      <c r="B15" s="121"/>
      <c r="C15" s="32" t="s">
        <v>30</v>
      </c>
      <c r="D15" s="71" t="s">
        <v>14</v>
      </c>
      <c r="E15" s="34">
        <v>0</v>
      </c>
      <c r="F15" s="45"/>
      <c r="G15" s="35" t="s">
        <v>13</v>
      </c>
      <c r="H15" s="47">
        <f>E15</f>
        <v>0</v>
      </c>
      <c r="I15" s="97">
        <v>99</v>
      </c>
      <c r="J15" s="59">
        <f>H15*I15</f>
        <v>0</v>
      </c>
    </row>
    <row r="16" spans="1:11" s="18" customFormat="1" ht="15.75" customHeight="1" x14ac:dyDescent="0.3">
      <c r="A16" s="124"/>
      <c r="B16" s="121"/>
      <c r="C16" s="32" t="s">
        <v>32</v>
      </c>
      <c r="D16" s="71" t="s">
        <v>14</v>
      </c>
      <c r="E16" s="34">
        <v>0</v>
      </c>
      <c r="F16" s="45"/>
      <c r="G16" s="35" t="s">
        <v>13</v>
      </c>
      <c r="H16" s="47">
        <f>E16</f>
        <v>0</v>
      </c>
      <c r="I16" s="97">
        <v>99</v>
      </c>
      <c r="J16" s="59">
        <f>H16*I16</f>
        <v>0</v>
      </c>
    </row>
    <row r="17" spans="1:10" s="18" customFormat="1" ht="15.75" customHeight="1" x14ac:dyDescent="0.3">
      <c r="A17" s="124"/>
      <c r="B17" s="121"/>
      <c r="C17" s="32" t="s">
        <v>54</v>
      </c>
      <c r="D17" s="71" t="s">
        <v>14</v>
      </c>
      <c r="E17" s="34">
        <v>0</v>
      </c>
      <c r="F17" s="45"/>
      <c r="G17" s="35" t="s">
        <v>13</v>
      </c>
      <c r="H17" s="47">
        <f>E17</f>
        <v>0</v>
      </c>
      <c r="I17" s="97">
        <v>99</v>
      </c>
      <c r="J17" s="59">
        <f>H17*I17</f>
        <v>0</v>
      </c>
    </row>
    <row r="18" spans="1:10" s="18" customFormat="1" ht="12.75" customHeight="1" x14ac:dyDescent="0.3">
      <c r="A18" s="124"/>
      <c r="B18" s="121"/>
      <c r="C18" s="36"/>
      <c r="D18" s="98" t="s">
        <v>31</v>
      </c>
      <c r="E18" s="34">
        <f>SUM(E14:E17)</f>
        <v>13</v>
      </c>
      <c r="F18" s="45"/>
      <c r="G18" s="35"/>
      <c r="H18" s="48">
        <f>SUM(H14:H17)</f>
        <v>13</v>
      </c>
      <c r="I18" s="99"/>
      <c r="J18" s="51">
        <f>SUM(J14:J17)</f>
        <v>1287</v>
      </c>
    </row>
    <row r="19" spans="1:10" s="18" customFormat="1" ht="15.75" customHeight="1" x14ac:dyDescent="0.3">
      <c r="A19" s="124"/>
      <c r="B19" s="121"/>
      <c r="C19" s="32" t="s">
        <v>19</v>
      </c>
      <c r="D19" s="72" t="s">
        <v>52</v>
      </c>
      <c r="E19" s="34">
        <v>12</v>
      </c>
      <c r="F19" s="46">
        <v>0.6</v>
      </c>
      <c r="G19" s="35" t="s">
        <v>15</v>
      </c>
      <c r="H19" s="47">
        <f>ROUND(E19/F19,0)</f>
        <v>20</v>
      </c>
      <c r="I19" s="97">
        <v>58</v>
      </c>
      <c r="J19" s="59">
        <f>H19*I19</f>
        <v>1160</v>
      </c>
    </row>
    <row r="20" spans="1:10" s="18" customFormat="1" ht="15.75" customHeight="1" x14ac:dyDescent="0.3">
      <c r="A20" s="124"/>
      <c r="B20" s="121"/>
      <c r="C20" s="32" t="s">
        <v>30</v>
      </c>
      <c r="D20" s="72" t="s">
        <v>52</v>
      </c>
      <c r="E20" s="34">
        <v>0</v>
      </c>
      <c r="F20" s="46">
        <v>0.6</v>
      </c>
      <c r="G20" s="35" t="s">
        <v>15</v>
      </c>
      <c r="H20" s="47">
        <f>ROUND(E20/F20,0)</f>
        <v>0</v>
      </c>
      <c r="I20" s="97">
        <v>58</v>
      </c>
      <c r="J20" s="59">
        <f>H20*I20</f>
        <v>0</v>
      </c>
    </row>
    <row r="21" spans="1:10" s="18" customFormat="1" ht="15.75" customHeight="1" x14ac:dyDescent="0.3">
      <c r="A21" s="124"/>
      <c r="B21" s="121"/>
      <c r="C21" s="32" t="s">
        <v>32</v>
      </c>
      <c r="D21" s="72" t="s">
        <v>52</v>
      </c>
      <c r="E21" s="34">
        <v>0</v>
      </c>
      <c r="F21" s="46">
        <v>0.6</v>
      </c>
      <c r="G21" s="35" t="s">
        <v>15</v>
      </c>
      <c r="H21" s="47">
        <f>ROUND(E21/F21,0)</f>
        <v>0</v>
      </c>
      <c r="I21" s="97">
        <v>58</v>
      </c>
      <c r="J21" s="59">
        <f>H21*I21</f>
        <v>0</v>
      </c>
    </row>
    <row r="22" spans="1:10" s="18" customFormat="1" ht="15.75" customHeight="1" x14ac:dyDescent="0.3">
      <c r="A22" s="124"/>
      <c r="B22" s="121"/>
      <c r="C22" s="32" t="s">
        <v>54</v>
      </c>
      <c r="D22" s="72" t="s">
        <v>52</v>
      </c>
      <c r="E22" s="34">
        <v>0</v>
      </c>
      <c r="F22" s="46">
        <v>0.6</v>
      </c>
      <c r="G22" s="35" t="s">
        <v>15</v>
      </c>
      <c r="H22" s="47">
        <f>ROUND(E22/F22,0)</f>
        <v>0</v>
      </c>
      <c r="I22" s="97">
        <v>58</v>
      </c>
      <c r="J22" s="59">
        <f>H22*I22</f>
        <v>0</v>
      </c>
    </row>
    <row r="23" spans="1:10" s="18" customFormat="1" ht="12.75" customHeight="1" x14ac:dyDescent="0.3">
      <c r="A23" s="124"/>
      <c r="B23" s="121"/>
      <c r="C23" s="36"/>
      <c r="D23" s="98" t="s">
        <v>31</v>
      </c>
      <c r="E23" s="34">
        <f>SUM(E19:E22)</f>
        <v>12</v>
      </c>
      <c r="F23" s="46"/>
      <c r="G23" s="35"/>
      <c r="H23" s="48">
        <f>SUM(H19:H22)</f>
        <v>20</v>
      </c>
      <c r="I23" s="99"/>
      <c r="J23" s="51">
        <f>SUM(J19:J22)</f>
        <v>1160</v>
      </c>
    </row>
    <row r="24" spans="1:10" s="18" customFormat="1" ht="15.75" customHeight="1" x14ac:dyDescent="0.3">
      <c r="A24" s="124"/>
      <c r="B24" s="121"/>
      <c r="C24" s="32" t="s">
        <v>19</v>
      </c>
      <c r="D24" s="72" t="s">
        <v>16</v>
      </c>
      <c r="E24" s="34">
        <v>6</v>
      </c>
      <c r="F24" s="46">
        <v>0.6</v>
      </c>
      <c r="G24" s="35" t="s">
        <v>15</v>
      </c>
      <c r="H24" s="47">
        <f>ROUND(E24/F24,0)</f>
        <v>10</v>
      </c>
      <c r="I24" s="97">
        <v>55</v>
      </c>
      <c r="J24" s="59">
        <f>H24*I24</f>
        <v>550</v>
      </c>
    </row>
    <row r="25" spans="1:10" s="18" customFormat="1" ht="15.75" customHeight="1" x14ac:dyDescent="0.3">
      <c r="A25" s="124"/>
      <c r="B25" s="121"/>
      <c r="C25" s="32" t="s">
        <v>30</v>
      </c>
      <c r="D25" s="72" t="s">
        <v>16</v>
      </c>
      <c r="E25" s="34">
        <v>0</v>
      </c>
      <c r="F25" s="46">
        <v>0.6</v>
      </c>
      <c r="G25" s="35" t="s">
        <v>15</v>
      </c>
      <c r="H25" s="47">
        <f>ROUND(E25/F25,0)</f>
        <v>0</v>
      </c>
      <c r="I25" s="97">
        <v>55</v>
      </c>
      <c r="J25" s="59">
        <f>H25*I25</f>
        <v>0</v>
      </c>
    </row>
    <row r="26" spans="1:10" s="18" customFormat="1" ht="15.75" customHeight="1" x14ac:dyDescent="0.3">
      <c r="A26" s="124"/>
      <c r="B26" s="121"/>
      <c r="C26" s="32" t="s">
        <v>32</v>
      </c>
      <c r="D26" s="72" t="s">
        <v>16</v>
      </c>
      <c r="E26" s="34">
        <v>0</v>
      </c>
      <c r="F26" s="46">
        <v>0.6</v>
      </c>
      <c r="G26" s="35" t="s">
        <v>15</v>
      </c>
      <c r="H26" s="47">
        <f>ROUND(E26/F26,0)</f>
        <v>0</v>
      </c>
      <c r="I26" s="97">
        <v>55</v>
      </c>
      <c r="J26" s="59">
        <f>H26*I26</f>
        <v>0</v>
      </c>
    </row>
    <row r="27" spans="1:10" s="18" customFormat="1" ht="15.75" customHeight="1" x14ac:dyDescent="0.3">
      <c r="A27" s="124"/>
      <c r="B27" s="121"/>
      <c r="C27" s="32" t="s">
        <v>54</v>
      </c>
      <c r="D27" s="72" t="s">
        <v>16</v>
      </c>
      <c r="E27" s="34">
        <v>0</v>
      </c>
      <c r="F27" s="46">
        <v>0.6</v>
      </c>
      <c r="G27" s="35" t="s">
        <v>15</v>
      </c>
      <c r="H27" s="47">
        <f>ROUND(E27/F27,0)</f>
        <v>0</v>
      </c>
      <c r="I27" s="97">
        <v>55</v>
      </c>
      <c r="J27" s="59">
        <f>H27*I27</f>
        <v>0</v>
      </c>
    </row>
    <row r="28" spans="1:10" s="18" customFormat="1" ht="12.75" customHeight="1" x14ac:dyDescent="0.3">
      <c r="A28" s="124"/>
      <c r="B28" s="121"/>
      <c r="C28" s="36"/>
      <c r="D28" s="98" t="s">
        <v>31</v>
      </c>
      <c r="E28" s="34">
        <f>SUM(E24:E27)</f>
        <v>6</v>
      </c>
      <c r="F28" s="46"/>
      <c r="G28" s="35"/>
      <c r="H28" s="48">
        <f>SUM(H24:H27)</f>
        <v>10</v>
      </c>
      <c r="I28" s="99"/>
      <c r="J28" s="51">
        <f>SUM(J24:J27)</f>
        <v>550</v>
      </c>
    </row>
    <row r="29" spans="1:10" s="18" customFormat="1" ht="15.75" customHeight="1" x14ac:dyDescent="0.3">
      <c r="A29" s="124"/>
      <c r="B29" s="121"/>
      <c r="C29" s="32" t="s">
        <v>19</v>
      </c>
      <c r="D29" s="72" t="s">
        <v>17</v>
      </c>
      <c r="E29" s="34">
        <v>0</v>
      </c>
      <c r="F29" s="46">
        <v>0.6</v>
      </c>
      <c r="G29" s="35" t="s">
        <v>15</v>
      </c>
      <c r="H29" s="47">
        <f>ROUND(E29/F29,0)</f>
        <v>0</v>
      </c>
      <c r="I29" s="97">
        <v>50</v>
      </c>
      <c r="J29" s="59">
        <f>H29*I29</f>
        <v>0</v>
      </c>
    </row>
    <row r="30" spans="1:10" s="18" customFormat="1" ht="15.75" customHeight="1" x14ac:dyDescent="0.3">
      <c r="A30" s="124"/>
      <c r="B30" s="121"/>
      <c r="C30" s="32" t="s">
        <v>30</v>
      </c>
      <c r="D30" s="72" t="s">
        <v>17</v>
      </c>
      <c r="E30" s="34">
        <v>0</v>
      </c>
      <c r="F30" s="46">
        <v>0.6</v>
      </c>
      <c r="G30" s="35" t="s">
        <v>15</v>
      </c>
      <c r="H30" s="47">
        <f>ROUND(E30/F30,0)</f>
        <v>0</v>
      </c>
      <c r="I30" s="97">
        <v>50</v>
      </c>
      <c r="J30" s="59">
        <f>H30*I30</f>
        <v>0</v>
      </c>
    </row>
    <row r="31" spans="1:10" s="18" customFormat="1" ht="15.75" customHeight="1" x14ac:dyDescent="0.3">
      <c r="A31" s="124"/>
      <c r="B31" s="121"/>
      <c r="C31" s="32" t="s">
        <v>32</v>
      </c>
      <c r="D31" s="72" t="s">
        <v>17</v>
      </c>
      <c r="E31" s="34">
        <v>0</v>
      </c>
      <c r="F31" s="46">
        <v>0.6</v>
      </c>
      <c r="G31" s="35" t="s">
        <v>15</v>
      </c>
      <c r="H31" s="47">
        <f>ROUND(E31/F31,0)</f>
        <v>0</v>
      </c>
      <c r="I31" s="97">
        <v>50</v>
      </c>
      <c r="J31" s="59">
        <f>H31*I31</f>
        <v>0</v>
      </c>
    </row>
    <row r="32" spans="1:10" s="18" customFormat="1" ht="15.75" customHeight="1" x14ac:dyDescent="0.3">
      <c r="A32" s="124"/>
      <c r="B32" s="121"/>
      <c r="C32" s="32" t="s">
        <v>54</v>
      </c>
      <c r="D32" s="72" t="s">
        <v>17</v>
      </c>
      <c r="E32" s="34">
        <v>0</v>
      </c>
      <c r="F32" s="46">
        <v>0.6</v>
      </c>
      <c r="G32" s="35" t="s">
        <v>15</v>
      </c>
      <c r="H32" s="47">
        <f>ROUND(E32/F32,0)</f>
        <v>0</v>
      </c>
      <c r="I32" s="97">
        <v>50</v>
      </c>
      <c r="J32" s="59">
        <f>H32*I32</f>
        <v>0</v>
      </c>
    </row>
    <row r="33" spans="1:10" s="18" customFormat="1" ht="12.75" customHeight="1" x14ac:dyDescent="0.3">
      <c r="A33" s="124"/>
      <c r="B33" s="121"/>
      <c r="C33" s="36"/>
      <c r="D33" s="98" t="s">
        <v>31</v>
      </c>
      <c r="E33" s="34">
        <f>SUM(E29:E32)</f>
        <v>0</v>
      </c>
      <c r="F33" s="46"/>
      <c r="G33" s="35"/>
      <c r="H33" s="48">
        <f>SUM(H29:H32)</f>
        <v>0</v>
      </c>
      <c r="I33" s="99"/>
      <c r="J33" s="51">
        <f>SUM(J29:J32)</f>
        <v>0</v>
      </c>
    </row>
    <row r="34" spans="1:10" s="18" customFormat="1" ht="15.75" customHeight="1" x14ac:dyDescent="0.3">
      <c r="A34" s="124"/>
      <c r="B34" s="121"/>
      <c r="C34" s="32" t="s">
        <v>19</v>
      </c>
      <c r="D34" s="71" t="s">
        <v>53</v>
      </c>
      <c r="E34" s="34">
        <v>34</v>
      </c>
      <c r="F34" s="45"/>
      <c r="G34" s="35" t="s">
        <v>13</v>
      </c>
      <c r="H34" s="47">
        <f>E34</f>
        <v>34</v>
      </c>
      <c r="I34" s="97">
        <v>94</v>
      </c>
      <c r="J34" s="59">
        <f>H34*I34</f>
        <v>3196</v>
      </c>
    </row>
    <row r="35" spans="1:10" s="18" customFormat="1" ht="15.75" customHeight="1" x14ac:dyDescent="0.3">
      <c r="A35" s="124"/>
      <c r="B35" s="121"/>
      <c r="C35" s="32" t="s">
        <v>30</v>
      </c>
      <c r="D35" s="71" t="s">
        <v>53</v>
      </c>
      <c r="E35" s="34">
        <v>0</v>
      </c>
      <c r="F35" s="45"/>
      <c r="G35" s="35" t="s">
        <v>13</v>
      </c>
      <c r="H35" s="47">
        <f>E35</f>
        <v>0</v>
      </c>
      <c r="I35" s="97">
        <v>94</v>
      </c>
      <c r="J35" s="59">
        <f>H35*I35</f>
        <v>0</v>
      </c>
    </row>
    <row r="36" spans="1:10" s="18" customFormat="1" ht="15.75" customHeight="1" x14ac:dyDescent="0.3">
      <c r="A36" s="124"/>
      <c r="B36" s="121"/>
      <c r="C36" s="32" t="s">
        <v>32</v>
      </c>
      <c r="D36" s="71" t="s">
        <v>53</v>
      </c>
      <c r="E36" s="34">
        <v>0</v>
      </c>
      <c r="F36" s="45"/>
      <c r="G36" s="35" t="s">
        <v>13</v>
      </c>
      <c r="H36" s="47">
        <f>E36</f>
        <v>0</v>
      </c>
      <c r="I36" s="97">
        <v>94</v>
      </c>
      <c r="J36" s="59">
        <f>H36*I36</f>
        <v>0</v>
      </c>
    </row>
    <row r="37" spans="1:10" s="18" customFormat="1" ht="15.75" customHeight="1" x14ac:dyDescent="0.3">
      <c r="A37" s="124"/>
      <c r="B37" s="121"/>
      <c r="C37" s="32" t="s">
        <v>54</v>
      </c>
      <c r="D37" s="71" t="s">
        <v>53</v>
      </c>
      <c r="E37" s="34">
        <v>0</v>
      </c>
      <c r="F37" s="45"/>
      <c r="G37" s="35" t="s">
        <v>13</v>
      </c>
      <c r="H37" s="47">
        <f>E37</f>
        <v>0</v>
      </c>
      <c r="I37" s="97">
        <v>94</v>
      </c>
      <c r="J37" s="59">
        <f>H37*I37</f>
        <v>0</v>
      </c>
    </row>
    <row r="38" spans="1:10" s="18" customFormat="1" ht="12.75" customHeight="1" x14ac:dyDescent="0.3">
      <c r="A38" s="124"/>
      <c r="B38" s="121"/>
      <c r="C38" s="36"/>
      <c r="D38" s="98" t="s">
        <v>31</v>
      </c>
      <c r="E38" s="34">
        <f>SUM(E34:E37)</f>
        <v>34</v>
      </c>
      <c r="F38" s="45"/>
      <c r="G38" s="35"/>
      <c r="H38" s="48">
        <f>SUM(H34:H37)</f>
        <v>34</v>
      </c>
      <c r="I38" s="99"/>
      <c r="J38" s="51">
        <f>SUM(J34:J37)</f>
        <v>3196</v>
      </c>
    </row>
    <row r="39" spans="1:10" s="18" customFormat="1" ht="15.75" customHeight="1" x14ac:dyDescent="0.3">
      <c r="A39" s="124"/>
      <c r="B39" s="121"/>
      <c r="C39" s="32" t="s">
        <v>19</v>
      </c>
      <c r="D39" s="72" t="s">
        <v>38</v>
      </c>
      <c r="E39" s="34">
        <v>300</v>
      </c>
      <c r="F39" s="46">
        <v>0.6</v>
      </c>
      <c r="G39" s="35" t="s">
        <v>15</v>
      </c>
      <c r="H39" s="47">
        <f>ROUND(E39/F39,0)</f>
        <v>500</v>
      </c>
      <c r="I39" s="97">
        <v>50</v>
      </c>
      <c r="J39" s="59">
        <f>H39*I39</f>
        <v>25000</v>
      </c>
    </row>
    <row r="40" spans="1:10" s="18" customFormat="1" ht="15.75" customHeight="1" x14ac:dyDescent="0.3">
      <c r="A40" s="124"/>
      <c r="B40" s="121"/>
      <c r="C40" s="32" t="s">
        <v>30</v>
      </c>
      <c r="D40" s="72" t="s">
        <v>38</v>
      </c>
      <c r="E40" s="34">
        <v>18</v>
      </c>
      <c r="F40" s="46">
        <v>0.6</v>
      </c>
      <c r="G40" s="35" t="s">
        <v>15</v>
      </c>
      <c r="H40" s="47">
        <f>ROUND(E40/F40,0)</f>
        <v>30</v>
      </c>
      <c r="I40" s="97">
        <v>50</v>
      </c>
      <c r="J40" s="59">
        <f>H40*I40</f>
        <v>1500</v>
      </c>
    </row>
    <row r="41" spans="1:10" s="18" customFormat="1" ht="15.75" customHeight="1" x14ac:dyDescent="0.3">
      <c r="A41" s="124"/>
      <c r="B41" s="121"/>
      <c r="C41" s="32" t="s">
        <v>32</v>
      </c>
      <c r="D41" s="72" t="s">
        <v>38</v>
      </c>
      <c r="E41" s="34">
        <v>11</v>
      </c>
      <c r="F41" s="46">
        <v>0.6</v>
      </c>
      <c r="G41" s="35" t="s">
        <v>15</v>
      </c>
      <c r="H41" s="47">
        <f>ROUND(E41/F41,0)</f>
        <v>18</v>
      </c>
      <c r="I41" s="97">
        <v>50</v>
      </c>
      <c r="J41" s="59">
        <f>H41*I41</f>
        <v>900</v>
      </c>
    </row>
    <row r="42" spans="1:10" s="18" customFormat="1" ht="15.75" customHeight="1" x14ac:dyDescent="0.3">
      <c r="A42" s="124"/>
      <c r="B42" s="121"/>
      <c r="C42" s="32" t="s">
        <v>54</v>
      </c>
      <c r="D42" s="72" t="s">
        <v>38</v>
      </c>
      <c r="E42" s="34">
        <v>1</v>
      </c>
      <c r="F42" s="46">
        <v>0.6</v>
      </c>
      <c r="G42" s="35" t="s">
        <v>15</v>
      </c>
      <c r="H42" s="47">
        <f>ROUND(E42/F42,0)</f>
        <v>2</v>
      </c>
      <c r="I42" s="97">
        <v>50</v>
      </c>
      <c r="J42" s="59">
        <f>H42*I42</f>
        <v>100</v>
      </c>
    </row>
    <row r="43" spans="1:10" s="18" customFormat="1" ht="12.75" customHeight="1" x14ac:dyDescent="0.3">
      <c r="A43" s="124"/>
      <c r="B43" s="121"/>
      <c r="C43" s="36"/>
      <c r="D43" s="98" t="s">
        <v>31</v>
      </c>
      <c r="E43" s="34">
        <f>SUM(E39:E42)</f>
        <v>330</v>
      </c>
      <c r="F43" s="46"/>
      <c r="G43" s="35"/>
      <c r="H43" s="48">
        <f>SUM(H39:H42)</f>
        <v>550</v>
      </c>
      <c r="I43" s="99"/>
      <c r="J43" s="51">
        <f>SUM(J39:J42)</f>
        <v>27500</v>
      </c>
    </row>
    <row r="44" spans="1:10" s="18" customFormat="1" ht="15.75" customHeight="1" x14ac:dyDescent="0.3">
      <c r="A44" s="124"/>
      <c r="B44" s="121"/>
      <c r="C44" s="32" t="s">
        <v>19</v>
      </c>
      <c r="D44" s="72" t="s">
        <v>18</v>
      </c>
      <c r="E44" s="34">
        <v>300</v>
      </c>
      <c r="F44" s="46">
        <v>0.55000000000000004</v>
      </c>
      <c r="G44" s="35" t="s">
        <v>15</v>
      </c>
      <c r="H44" s="47">
        <f>ROUND(E44/F44,0)</f>
        <v>545</v>
      </c>
      <c r="I44" s="97">
        <v>50</v>
      </c>
      <c r="J44" s="59">
        <f>H44*I44</f>
        <v>27250</v>
      </c>
    </row>
    <row r="45" spans="1:10" s="18" customFormat="1" ht="15.75" customHeight="1" x14ac:dyDescent="0.3">
      <c r="A45" s="124"/>
      <c r="B45" s="121"/>
      <c r="C45" s="32" t="s">
        <v>30</v>
      </c>
      <c r="D45" s="72" t="s">
        <v>18</v>
      </c>
      <c r="E45" s="34">
        <v>18</v>
      </c>
      <c r="F45" s="46">
        <v>0.55000000000000004</v>
      </c>
      <c r="G45" s="35" t="s">
        <v>15</v>
      </c>
      <c r="H45" s="47">
        <f>ROUND(E45/F45,0)</f>
        <v>33</v>
      </c>
      <c r="I45" s="97">
        <v>50</v>
      </c>
      <c r="J45" s="59">
        <f>H45*I45</f>
        <v>1650</v>
      </c>
    </row>
    <row r="46" spans="1:10" s="18" customFormat="1" ht="15.75" customHeight="1" x14ac:dyDescent="0.3">
      <c r="A46" s="124"/>
      <c r="B46" s="121"/>
      <c r="C46" s="32" t="s">
        <v>32</v>
      </c>
      <c r="D46" s="72" t="s">
        <v>18</v>
      </c>
      <c r="E46" s="34">
        <v>12</v>
      </c>
      <c r="F46" s="46">
        <v>0.55000000000000004</v>
      </c>
      <c r="G46" s="35" t="s">
        <v>15</v>
      </c>
      <c r="H46" s="47">
        <f>ROUND(E46/F46,0)</f>
        <v>22</v>
      </c>
      <c r="I46" s="97">
        <v>50</v>
      </c>
      <c r="J46" s="59">
        <f>H46*I46</f>
        <v>1100</v>
      </c>
    </row>
    <row r="47" spans="1:10" s="18" customFormat="1" ht="15.75" customHeight="1" x14ac:dyDescent="0.3">
      <c r="A47" s="124"/>
      <c r="B47" s="121"/>
      <c r="C47" s="32" t="s">
        <v>54</v>
      </c>
      <c r="D47" s="72" t="s">
        <v>18</v>
      </c>
      <c r="E47" s="34">
        <v>2</v>
      </c>
      <c r="F47" s="46">
        <v>0.55000000000000004</v>
      </c>
      <c r="G47" s="35" t="s">
        <v>15</v>
      </c>
      <c r="H47" s="47">
        <f>ROUND(E47/F47,0)</f>
        <v>4</v>
      </c>
      <c r="I47" s="97">
        <v>50</v>
      </c>
      <c r="J47" s="59">
        <f>H47*I47</f>
        <v>200</v>
      </c>
    </row>
    <row r="48" spans="1:10" s="18" customFormat="1" ht="12.75" customHeight="1" x14ac:dyDescent="0.3">
      <c r="A48" s="124"/>
      <c r="B48" s="121"/>
      <c r="C48" s="36"/>
      <c r="D48" s="98" t="s">
        <v>31</v>
      </c>
      <c r="E48" s="34">
        <f>SUM(E44:E47)</f>
        <v>332</v>
      </c>
      <c r="F48" s="45"/>
      <c r="G48" s="35"/>
      <c r="H48" s="48">
        <f>SUM(H44:H47)</f>
        <v>604</v>
      </c>
      <c r="I48" s="99"/>
      <c r="J48" s="51">
        <f>SUM(J44:J47)</f>
        <v>30200</v>
      </c>
    </row>
    <row r="49" spans="1:10" s="18" customFormat="1" ht="13.5" customHeight="1" x14ac:dyDescent="0.35">
      <c r="A49" s="124"/>
      <c r="B49" s="121"/>
      <c r="C49" s="122" t="s">
        <v>56</v>
      </c>
      <c r="D49" s="123"/>
      <c r="E49" s="39">
        <f>SUM(E48,E28,E13,E43,,E33,E18,E38,E23)</f>
        <v>732</v>
      </c>
      <c r="F49" s="45"/>
      <c r="G49" s="132"/>
      <c r="H49" s="133"/>
      <c r="I49" s="99"/>
      <c r="J49" s="100">
        <f>SUM(J48,J28,J13,J43,,J33,J18,J38,J23)</f>
        <v>64438</v>
      </c>
    </row>
    <row r="50" spans="1:10" s="18" customFormat="1" ht="15.75" customHeight="1" x14ac:dyDescent="0.3">
      <c r="A50" s="124"/>
      <c r="B50" s="121" t="s">
        <v>57</v>
      </c>
      <c r="C50" s="52" t="s">
        <v>19</v>
      </c>
      <c r="D50" s="71" t="s">
        <v>12</v>
      </c>
      <c r="E50" s="53">
        <v>0</v>
      </c>
      <c r="F50" s="60"/>
      <c r="G50" s="35" t="s">
        <v>13</v>
      </c>
      <c r="H50" s="47">
        <f>E50</f>
        <v>0</v>
      </c>
      <c r="I50" s="81">
        <v>104</v>
      </c>
      <c r="J50" s="59">
        <f t="shared" ref="J50:J57" si="1">H50*I50</f>
        <v>0</v>
      </c>
    </row>
    <row r="51" spans="1:10" s="18" customFormat="1" ht="15.75" customHeight="1" x14ac:dyDescent="0.3">
      <c r="A51" s="124"/>
      <c r="B51" s="134"/>
      <c r="C51" s="52" t="s">
        <v>19</v>
      </c>
      <c r="D51" s="71" t="s">
        <v>14</v>
      </c>
      <c r="E51" s="53">
        <v>0</v>
      </c>
      <c r="F51" s="60"/>
      <c r="G51" s="35" t="s">
        <v>13</v>
      </c>
      <c r="H51" s="47">
        <f>E51</f>
        <v>0</v>
      </c>
      <c r="I51" s="81">
        <v>99</v>
      </c>
      <c r="J51" s="59">
        <f t="shared" si="1"/>
        <v>0</v>
      </c>
    </row>
    <row r="52" spans="1:10" s="18" customFormat="1" ht="15.75" customHeight="1" x14ac:dyDescent="0.3">
      <c r="A52" s="124"/>
      <c r="B52" s="134"/>
      <c r="C52" s="52" t="s">
        <v>19</v>
      </c>
      <c r="D52" s="72" t="s">
        <v>52</v>
      </c>
      <c r="E52" s="55">
        <v>0</v>
      </c>
      <c r="F52" s="46">
        <v>0.6</v>
      </c>
      <c r="G52" s="35" t="s">
        <v>15</v>
      </c>
      <c r="H52" s="47">
        <f>ROUND(E52/F52,0)</f>
        <v>0</v>
      </c>
      <c r="I52" s="81">
        <v>58</v>
      </c>
      <c r="J52" s="59">
        <f t="shared" si="1"/>
        <v>0</v>
      </c>
    </row>
    <row r="53" spans="1:10" s="18" customFormat="1" ht="15.75" customHeight="1" x14ac:dyDescent="0.3">
      <c r="A53" s="124"/>
      <c r="B53" s="121"/>
      <c r="C53" s="52" t="s">
        <v>19</v>
      </c>
      <c r="D53" s="72" t="s">
        <v>16</v>
      </c>
      <c r="E53" s="55">
        <v>0</v>
      </c>
      <c r="F53" s="46">
        <v>0.6</v>
      </c>
      <c r="G53" s="35" t="s">
        <v>15</v>
      </c>
      <c r="H53" s="47">
        <f>ROUND(E53/F53,0)</f>
        <v>0</v>
      </c>
      <c r="I53" s="81">
        <v>55</v>
      </c>
      <c r="J53" s="59">
        <f t="shared" si="1"/>
        <v>0</v>
      </c>
    </row>
    <row r="54" spans="1:10" s="18" customFormat="1" ht="15.75" customHeight="1" x14ac:dyDescent="0.3">
      <c r="A54" s="124"/>
      <c r="B54" s="121"/>
      <c r="C54" s="52" t="s">
        <v>19</v>
      </c>
      <c r="D54" s="72" t="s">
        <v>17</v>
      </c>
      <c r="E54" s="55">
        <v>0</v>
      </c>
      <c r="F54" s="46">
        <v>0.6</v>
      </c>
      <c r="G54" s="35" t="s">
        <v>15</v>
      </c>
      <c r="H54" s="47">
        <f>ROUND(E54/F54,0)</f>
        <v>0</v>
      </c>
      <c r="I54" s="81">
        <v>50</v>
      </c>
      <c r="J54" s="59">
        <f t="shared" si="1"/>
        <v>0</v>
      </c>
    </row>
    <row r="55" spans="1:10" s="18" customFormat="1" ht="15.75" customHeight="1" x14ac:dyDescent="0.3">
      <c r="A55" s="124"/>
      <c r="B55" s="121"/>
      <c r="C55" s="52" t="s">
        <v>19</v>
      </c>
      <c r="D55" s="71" t="s">
        <v>53</v>
      </c>
      <c r="E55" s="53">
        <v>0</v>
      </c>
      <c r="F55" s="60"/>
      <c r="G55" s="35" t="s">
        <v>13</v>
      </c>
      <c r="H55" s="47">
        <f>E55</f>
        <v>0</v>
      </c>
      <c r="I55" s="81">
        <v>94</v>
      </c>
      <c r="J55" s="59">
        <f t="shared" si="1"/>
        <v>0</v>
      </c>
    </row>
    <row r="56" spans="1:10" s="18" customFormat="1" ht="15.75" customHeight="1" x14ac:dyDescent="0.3">
      <c r="A56" s="124"/>
      <c r="B56" s="121"/>
      <c r="C56" s="52" t="s">
        <v>19</v>
      </c>
      <c r="D56" s="72" t="s">
        <v>38</v>
      </c>
      <c r="E56" s="55">
        <v>49</v>
      </c>
      <c r="F56" s="46">
        <v>0.6</v>
      </c>
      <c r="G56" s="35" t="s">
        <v>15</v>
      </c>
      <c r="H56" s="47">
        <f>ROUND(E56/F56,0)</f>
        <v>82</v>
      </c>
      <c r="I56" s="81">
        <v>50</v>
      </c>
      <c r="J56" s="59">
        <f t="shared" si="1"/>
        <v>4100</v>
      </c>
    </row>
    <row r="57" spans="1:10" s="18" customFormat="1" ht="15.75" customHeight="1" x14ac:dyDescent="0.3">
      <c r="A57" s="124"/>
      <c r="B57" s="121"/>
      <c r="C57" s="52" t="s">
        <v>19</v>
      </c>
      <c r="D57" s="72" t="s">
        <v>18</v>
      </c>
      <c r="E57" s="55">
        <v>50</v>
      </c>
      <c r="F57" s="46">
        <v>0.55000000000000004</v>
      </c>
      <c r="G57" s="35" t="s">
        <v>15</v>
      </c>
      <c r="H57" s="47">
        <f>ROUND(E57/F57,0)</f>
        <v>91</v>
      </c>
      <c r="I57" s="81">
        <v>50</v>
      </c>
      <c r="J57" s="59">
        <f t="shared" si="1"/>
        <v>4550</v>
      </c>
    </row>
    <row r="58" spans="1:10" s="18" customFormat="1" ht="13.5" customHeight="1" x14ac:dyDescent="0.3">
      <c r="A58" s="124"/>
      <c r="B58" s="121"/>
      <c r="C58" s="122" t="s">
        <v>58</v>
      </c>
      <c r="D58" s="135"/>
      <c r="E58" s="56">
        <f>SUM(E50:E57)</f>
        <v>99</v>
      </c>
      <c r="F58" s="95"/>
      <c r="G58" s="56"/>
      <c r="H58" s="65"/>
      <c r="I58" s="82"/>
      <c r="J58" s="66">
        <f>SUM(J50:J57)</f>
        <v>8650</v>
      </c>
    </row>
    <row r="59" spans="1:10" s="18" customFormat="1" ht="15.75" customHeight="1" x14ac:dyDescent="0.3">
      <c r="A59" s="124"/>
      <c r="B59" s="134" t="s">
        <v>59</v>
      </c>
      <c r="C59" s="52" t="s">
        <v>19</v>
      </c>
      <c r="D59" s="71" t="s">
        <v>12</v>
      </c>
      <c r="E59" s="53">
        <v>5</v>
      </c>
      <c r="F59" s="60"/>
      <c r="G59" s="35" t="s">
        <v>13</v>
      </c>
      <c r="H59" s="47">
        <f>E59</f>
        <v>5</v>
      </c>
      <c r="I59" s="81">
        <v>104</v>
      </c>
      <c r="J59" s="59">
        <f t="shared" ref="J59:J66" si="2">H59*I59</f>
        <v>520</v>
      </c>
    </row>
    <row r="60" spans="1:10" s="18" customFormat="1" ht="15.75" customHeight="1" x14ac:dyDescent="0.3">
      <c r="A60" s="124"/>
      <c r="B60" s="134"/>
      <c r="C60" s="52" t="s">
        <v>19</v>
      </c>
      <c r="D60" s="71" t="s">
        <v>14</v>
      </c>
      <c r="E60" s="53">
        <v>10</v>
      </c>
      <c r="F60" s="60"/>
      <c r="G60" s="35" t="s">
        <v>13</v>
      </c>
      <c r="H60" s="47">
        <f>E60</f>
        <v>10</v>
      </c>
      <c r="I60" s="81">
        <v>99</v>
      </c>
      <c r="J60" s="59">
        <f t="shared" si="2"/>
        <v>990</v>
      </c>
    </row>
    <row r="61" spans="1:10" s="18" customFormat="1" ht="15.75" customHeight="1" x14ac:dyDescent="0.3">
      <c r="A61" s="124"/>
      <c r="B61" s="134"/>
      <c r="C61" s="52" t="s">
        <v>19</v>
      </c>
      <c r="D61" s="72" t="s">
        <v>52</v>
      </c>
      <c r="E61" s="55">
        <v>10</v>
      </c>
      <c r="F61" s="46">
        <v>0.6</v>
      </c>
      <c r="G61" s="35" t="s">
        <v>15</v>
      </c>
      <c r="H61" s="47">
        <f>ROUND(E61/F61,0)</f>
        <v>17</v>
      </c>
      <c r="I61" s="81">
        <v>58</v>
      </c>
      <c r="J61" s="59">
        <f t="shared" si="2"/>
        <v>986</v>
      </c>
    </row>
    <row r="62" spans="1:10" s="18" customFormat="1" ht="15.75" customHeight="1" x14ac:dyDescent="0.3">
      <c r="A62" s="124"/>
      <c r="B62" s="121"/>
      <c r="C62" s="52" t="s">
        <v>19</v>
      </c>
      <c r="D62" s="72" t="s">
        <v>16</v>
      </c>
      <c r="E62" s="55">
        <v>9</v>
      </c>
      <c r="F62" s="46">
        <v>0.6</v>
      </c>
      <c r="G62" s="35" t="s">
        <v>15</v>
      </c>
      <c r="H62" s="47">
        <f>ROUND(E62/F62,0)</f>
        <v>15</v>
      </c>
      <c r="I62" s="81">
        <v>55</v>
      </c>
      <c r="J62" s="59">
        <f t="shared" si="2"/>
        <v>825</v>
      </c>
    </row>
    <row r="63" spans="1:10" s="18" customFormat="1" ht="15.75" customHeight="1" x14ac:dyDescent="0.3">
      <c r="A63" s="124"/>
      <c r="B63" s="121"/>
      <c r="C63" s="52" t="s">
        <v>19</v>
      </c>
      <c r="D63" s="72" t="s">
        <v>17</v>
      </c>
      <c r="E63" s="55">
        <v>0</v>
      </c>
      <c r="F63" s="46">
        <v>0.6</v>
      </c>
      <c r="G63" s="35" t="s">
        <v>15</v>
      </c>
      <c r="H63" s="47">
        <f>ROUND(E63/F63,0)</f>
        <v>0</v>
      </c>
      <c r="I63" s="81">
        <v>50</v>
      </c>
      <c r="J63" s="59">
        <f t="shared" si="2"/>
        <v>0</v>
      </c>
    </row>
    <row r="64" spans="1:10" s="18" customFormat="1" ht="15.75" customHeight="1" x14ac:dyDescent="0.3">
      <c r="A64" s="124"/>
      <c r="B64" s="121"/>
      <c r="C64" s="52" t="s">
        <v>19</v>
      </c>
      <c r="D64" s="71" t="s">
        <v>53</v>
      </c>
      <c r="E64" s="53">
        <v>8</v>
      </c>
      <c r="F64" s="60"/>
      <c r="G64" s="35" t="s">
        <v>13</v>
      </c>
      <c r="H64" s="47">
        <f>E64</f>
        <v>8</v>
      </c>
      <c r="I64" s="81">
        <v>94</v>
      </c>
      <c r="J64" s="59">
        <f t="shared" si="2"/>
        <v>752</v>
      </c>
    </row>
    <row r="65" spans="1:11" s="18" customFormat="1" ht="15.75" customHeight="1" x14ac:dyDescent="0.3">
      <c r="A65" s="124"/>
      <c r="B65" s="121"/>
      <c r="C65" s="52" t="s">
        <v>19</v>
      </c>
      <c r="D65" s="72" t="s">
        <v>38</v>
      </c>
      <c r="E65" s="55">
        <v>120</v>
      </c>
      <c r="F65" s="46">
        <v>0.6</v>
      </c>
      <c r="G65" s="35" t="s">
        <v>15</v>
      </c>
      <c r="H65" s="47">
        <f>ROUND(E65/F65,0)</f>
        <v>200</v>
      </c>
      <c r="I65" s="81">
        <v>50</v>
      </c>
      <c r="J65" s="59">
        <f t="shared" si="2"/>
        <v>10000</v>
      </c>
    </row>
    <row r="66" spans="1:11" s="18" customFormat="1" ht="15.75" customHeight="1" x14ac:dyDescent="0.3">
      <c r="A66" s="124"/>
      <c r="B66" s="121"/>
      <c r="C66" s="52" t="s">
        <v>19</v>
      </c>
      <c r="D66" s="72" t="s">
        <v>18</v>
      </c>
      <c r="E66" s="55">
        <v>120</v>
      </c>
      <c r="F66" s="46">
        <v>0.55000000000000004</v>
      </c>
      <c r="G66" s="35" t="s">
        <v>15</v>
      </c>
      <c r="H66" s="47">
        <f>ROUND(E66/F66,0)</f>
        <v>218</v>
      </c>
      <c r="I66" s="81">
        <v>50</v>
      </c>
      <c r="J66" s="59">
        <f t="shared" si="2"/>
        <v>10900</v>
      </c>
    </row>
    <row r="67" spans="1:11" s="18" customFormat="1" ht="13.5" customHeight="1" thickBot="1" x14ac:dyDescent="0.35">
      <c r="A67" s="124"/>
      <c r="B67" s="136"/>
      <c r="C67" s="137" t="s">
        <v>60</v>
      </c>
      <c r="D67" s="138"/>
      <c r="E67" s="73">
        <f>SUM(E59:E66)</f>
        <v>282</v>
      </c>
      <c r="F67" s="74"/>
      <c r="G67" s="73"/>
      <c r="H67" s="101"/>
      <c r="I67" s="85"/>
      <c r="J67" s="102">
        <f>SUM(J59:J66)</f>
        <v>24973</v>
      </c>
    </row>
    <row r="68" spans="1:11" s="18" customFormat="1" ht="13.5" customHeight="1" thickBot="1" x14ac:dyDescent="0.4">
      <c r="A68" s="125"/>
      <c r="B68" s="116" t="s">
        <v>67</v>
      </c>
      <c r="C68" s="117"/>
      <c r="D68" s="118"/>
      <c r="E68" s="19">
        <f>E67+E58+E49</f>
        <v>1113</v>
      </c>
      <c r="F68" s="20"/>
      <c r="G68" s="86"/>
      <c r="H68" s="87"/>
      <c r="I68" s="88">
        <f>J68/E68</f>
        <v>88.105121293800536</v>
      </c>
      <c r="J68" s="89">
        <f>J67+J58+J49</f>
        <v>98061</v>
      </c>
    </row>
    <row r="69" spans="1:11" s="1" customFormat="1" ht="15" customHeight="1" x14ac:dyDescent="0.35">
      <c r="A69" s="3"/>
      <c r="B69" s="3"/>
      <c r="C69" s="3"/>
      <c r="D69" s="3"/>
      <c r="E69" s="8"/>
      <c r="F69" s="8"/>
      <c r="G69" s="8"/>
      <c r="H69" s="9"/>
      <c r="I69" s="40"/>
      <c r="J69" s="44"/>
      <c r="K69" s="2"/>
    </row>
    <row r="70" spans="1:11" x14ac:dyDescent="0.35">
      <c r="A70" s="7"/>
      <c r="B70" s="7"/>
      <c r="C70" s="7"/>
      <c r="D70" s="7"/>
      <c r="E70" s="7"/>
      <c r="F70" s="7"/>
      <c r="G70" s="7"/>
      <c r="H70" s="7"/>
      <c r="I70" s="40"/>
    </row>
    <row r="71" spans="1:11" x14ac:dyDescent="0.35">
      <c r="A71" s="7"/>
      <c r="B71" s="7"/>
      <c r="C71" s="7"/>
      <c r="D71" s="7"/>
      <c r="E71" s="7"/>
      <c r="F71" s="7"/>
      <c r="G71" s="7"/>
      <c r="H71" s="7"/>
      <c r="I71" s="40"/>
    </row>
  </sheetData>
  <mergeCells count="23">
    <mergeCell ref="A2:J2"/>
    <mergeCell ref="J5:J6"/>
    <mergeCell ref="D3:G3"/>
    <mergeCell ref="D4:E4"/>
    <mergeCell ref="A8:D8"/>
    <mergeCell ref="I5:I6"/>
    <mergeCell ref="A5:A6"/>
    <mergeCell ref="B5:B6"/>
    <mergeCell ref="C5:C6"/>
    <mergeCell ref="G5:G6"/>
    <mergeCell ref="B68:D68"/>
    <mergeCell ref="H5:H6"/>
    <mergeCell ref="B9:B49"/>
    <mergeCell ref="C49:D49"/>
    <mergeCell ref="A9:A68"/>
    <mergeCell ref="D5:D6"/>
    <mergeCell ref="E5:E6"/>
    <mergeCell ref="F5:F6"/>
    <mergeCell ref="G49:H49"/>
    <mergeCell ref="B50:B58"/>
    <mergeCell ref="C58:D58"/>
    <mergeCell ref="B59:B67"/>
    <mergeCell ref="C67:D67"/>
  </mergeCells>
  <pageMargins left="0.70866141732283472" right="0.70866141732283472" top="0.35433070866141736" bottom="0.35433070866141736" header="0" footer="0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3"/>
  <sheetViews>
    <sheetView workbookViewId="0">
      <selection activeCell="L67" sqref="L67"/>
    </sheetView>
  </sheetViews>
  <sheetFormatPr defaultRowHeight="14.5" x14ac:dyDescent="0.35"/>
  <cols>
    <col min="1" max="1" width="10" style="5" customWidth="1"/>
    <col min="2" max="2" width="8.81640625" style="5" customWidth="1"/>
    <col min="3" max="3" width="7.90625" style="5" customWidth="1"/>
    <col min="4" max="4" width="32.36328125" style="5" customWidth="1"/>
    <col min="5" max="5" width="11.90625" style="5" customWidth="1"/>
    <col min="6" max="6" width="12.36328125" style="5" customWidth="1"/>
    <col min="7" max="7" width="9.453125" style="5" customWidth="1"/>
    <col min="8" max="8" width="11.08984375" style="5" customWidth="1"/>
    <col min="9" max="9" width="13.08984375" style="5" customWidth="1"/>
    <col min="10" max="10" width="15.6328125" style="5" customWidth="1"/>
  </cols>
  <sheetData>
    <row r="1" spans="1:10" x14ac:dyDescent="0.35">
      <c r="A1" s="7"/>
      <c r="B1" s="7"/>
      <c r="C1" s="7"/>
      <c r="D1" s="7"/>
      <c r="E1" s="7"/>
      <c r="F1" s="7"/>
      <c r="G1" s="7"/>
      <c r="H1" s="7"/>
      <c r="I1" s="7"/>
    </row>
    <row r="2" spans="1:10" ht="50.4" customHeight="1" thickBot="1" x14ac:dyDescent="0.4">
      <c r="A2" s="139" t="s">
        <v>29</v>
      </c>
      <c r="B2" s="140"/>
      <c r="C2" s="140"/>
      <c r="D2" s="140"/>
      <c r="E2" s="140"/>
      <c r="F2" s="140"/>
      <c r="G2" s="140"/>
      <c r="H2" s="140"/>
      <c r="I2" s="140"/>
      <c r="J2" s="141"/>
    </row>
    <row r="3" spans="1:10" ht="15.75" customHeight="1" thickBot="1" x14ac:dyDescent="0.4">
      <c r="A3" s="173" t="s">
        <v>68</v>
      </c>
      <c r="B3" s="174"/>
      <c r="C3" s="174"/>
      <c r="D3" s="174"/>
      <c r="E3" s="174"/>
      <c r="F3" s="174"/>
      <c r="G3" s="174"/>
      <c r="H3" s="174"/>
      <c r="I3" s="174"/>
      <c r="J3" s="175"/>
    </row>
    <row r="4" spans="1:10" ht="15" thickBot="1" x14ac:dyDescent="0.4">
      <c r="A4" s="6"/>
      <c r="B4" s="6"/>
      <c r="C4" s="6"/>
      <c r="D4" s="160"/>
      <c r="E4" s="160"/>
      <c r="F4" s="6"/>
      <c r="G4" s="6"/>
      <c r="H4" s="6"/>
      <c r="I4" s="7"/>
    </row>
    <row r="5" spans="1:10" s="18" customFormat="1" ht="13.5" customHeight="1" x14ac:dyDescent="0.35">
      <c r="A5" s="152" t="s">
        <v>5</v>
      </c>
      <c r="B5" s="154" t="s">
        <v>22</v>
      </c>
      <c r="C5" s="156" t="s">
        <v>27</v>
      </c>
      <c r="D5" s="126" t="s">
        <v>0</v>
      </c>
      <c r="E5" s="128" t="s">
        <v>34</v>
      </c>
      <c r="F5" s="180" t="s">
        <v>20</v>
      </c>
      <c r="G5" s="158" t="s">
        <v>21</v>
      </c>
      <c r="H5" s="119" t="s">
        <v>25</v>
      </c>
      <c r="I5" s="176" t="s">
        <v>24</v>
      </c>
      <c r="J5" s="178" t="s">
        <v>28</v>
      </c>
    </row>
    <row r="6" spans="1:10" s="18" customFormat="1" ht="74.25" customHeight="1" thickBot="1" x14ac:dyDescent="0.4">
      <c r="A6" s="153"/>
      <c r="B6" s="155"/>
      <c r="C6" s="157"/>
      <c r="D6" s="127"/>
      <c r="E6" s="129"/>
      <c r="F6" s="181"/>
      <c r="G6" s="159"/>
      <c r="H6" s="120"/>
      <c r="I6" s="177"/>
      <c r="J6" s="179"/>
    </row>
    <row r="7" spans="1:10" s="28" customFormat="1" ht="13.5" thickBot="1" x14ac:dyDescent="0.4">
      <c r="A7" s="29">
        <v>1</v>
      </c>
      <c r="B7" s="30">
        <f>A7+1</f>
        <v>2</v>
      </c>
      <c r="C7" s="21">
        <f t="shared" ref="C7:H7" si="0">B7+1</f>
        <v>3</v>
      </c>
      <c r="D7" s="22">
        <f t="shared" si="0"/>
        <v>4</v>
      </c>
      <c r="E7" s="23">
        <f t="shared" si="0"/>
        <v>5</v>
      </c>
      <c r="F7" s="24">
        <f>E7+1</f>
        <v>6</v>
      </c>
      <c r="G7" s="25">
        <f>F7+1</f>
        <v>7</v>
      </c>
      <c r="H7" s="26">
        <f t="shared" si="0"/>
        <v>8</v>
      </c>
      <c r="I7" s="27">
        <f>H7+1</f>
        <v>9</v>
      </c>
      <c r="J7" s="24">
        <f>I7+1</f>
        <v>10</v>
      </c>
    </row>
    <row r="8" spans="1:10" s="18" customFormat="1" ht="15.75" customHeight="1" x14ac:dyDescent="0.3">
      <c r="A8" s="124" t="s">
        <v>61</v>
      </c>
      <c r="B8" s="121" t="s">
        <v>55</v>
      </c>
      <c r="C8" s="32" t="s">
        <v>19</v>
      </c>
      <c r="D8" s="71" t="s">
        <v>12</v>
      </c>
      <c r="E8" s="34">
        <v>0</v>
      </c>
      <c r="F8" s="45"/>
      <c r="G8" s="54" t="s">
        <v>13</v>
      </c>
      <c r="H8" s="63">
        <f>E8</f>
        <v>0</v>
      </c>
      <c r="I8" s="103">
        <v>104</v>
      </c>
      <c r="J8" s="104">
        <f>H8*I8</f>
        <v>0</v>
      </c>
    </row>
    <row r="9" spans="1:10" s="18" customFormat="1" ht="15.75" customHeight="1" x14ac:dyDescent="0.3">
      <c r="A9" s="124"/>
      <c r="B9" s="121"/>
      <c r="C9" s="32" t="s">
        <v>30</v>
      </c>
      <c r="D9" s="71" t="s">
        <v>12</v>
      </c>
      <c r="E9" s="34">
        <v>5</v>
      </c>
      <c r="F9" s="45"/>
      <c r="G9" s="35" t="s">
        <v>13</v>
      </c>
      <c r="H9" s="47">
        <f>E9</f>
        <v>5</v>
      </c>
      <c r="I9" s="105">
        <v>109</v>
      </c>
      <c r="J9" s="106">
        <f>H9*I9</f>
        <v>545</v>
      </c>
    </row>
    <row r="10" spans="1:10" s="18" customFormat="1" ht="15.75" customHeight="1" x14ac:dyDescent="0.3">
      <c r="A10" s="124"/>
      <c r="B10" s="121"/>
      <c r="C10" s="32" t="s">
        <v>32</v>
      </c>
      <c r="D10" s="71" t="s">
        <v>12</v>
      </c>
      <c r="E10" s="34">
        <v>0</v>
      </c>
      <c r="F10" s="45"/>
      <c r="G10" s="35" t="s">
        <v>13</v>
      </c>
      <c r="H10" s="47">
        <f>E10</f>
        <v>0</v>
      </c>
      <c r="I10" s="105">
        <v>109</v>
      </c>
      <c r="J10" s="106">
        <f>H10*I10</f>
        <v>0</v>
      </c>
    </row>
    <row r="11" spans="1:10" s="18" customFormat="1" ht="15.75" customHeight="1" x14ac:dyDescent="0.3">
      <c r="A11" s="124"/>
      <c r="B11" s="121"/>
      <c r="C11" s="32" t="s">
        <v>54</v>
      </c>
      <c r="D11" s="71" t="s">
        <v>12</v>
      </c>
      <c r="E11" s="34">
        <v>0</v>
      </c>
      <c r="F11" s="45"/>
      <c r="G11" s="35" t="s">
        <v>13</v>
      </c>
      <c r="H11" s="47">
        <f>E11</f>
        <v>0</v>
      </c>
      <c r="I11" s="105">
        <v>109</v>
      </c>
      <c r="J11" s="106">
        <f>H11*I11</f>
        <v>0</v>
      </c>
    </row>
    <row r="12" spans="1:10" s="18" customFormat="1" ht="12.75" customHeight="1" x14ac:dyDescent="0.3">
      <c r="A12" s="124"/>
      <c r="B12" s="121"/>
      <c r="C12" s="36"/>
      <c r="D12" s="98" t="s">
        <v>31</v>
      </c>
      <c r="E12" s="34">
        <f>SUM(E8:E11)</f>
        <v>5</v>
      </c>
      <c r="F12" s="45"/>
      <c r="G12" s="35"/>
      <c r="H12" s="48">
        <f>SUM(H8:H11)</f>
        <v>5</v>
      </c>
      <c r="I12" s="107"/>
      <c r="J12" s="108">
        <f>SUM(J8:J11)</f>
        <v>545</v>
      </c>
    </row>
    <row r="13" spans="1:10" s="18" customFormat="1" ht="15.75" customHeight="1" x14ac:dyDescent="0.3">
      <c r="A13" s="124"/>
      <c r="B13" s="121"/>
      <c r="C13" s="32" t="s">
        <v>19</v>
      </c>
      <c r="D13" s="71" t="s">
        <v>14</v>
      </c>
      <c r="E13" s="34">
        <v>13</v>
      </c>
      <c r="F13" s="45"/>
      <c r="G13" s="35" t="s">
        <v>13</v>
      </c>
      <c r="H13" s="47">
        <f>E13</f>
        <v>13</v>
      </c>
      <c r="I13" s="105">
        <v>99</v>
      </c>
      <c r="J13" s="106">
        <f>H13*I13</f>
        <v>1287</v>
      </c>
    </row>
    <row r="14" spans="1:10" s="18" customFormat="1" ht="15.75" customHeight="1" x14ac:dyDescent="0.3">
      <c r="A14" s="124"/>
      <c r="B14" s="121"/>
      <c r="C14" s="32" t="s">
        <v>30</v>
      </c>
      <c r="D14" s="71" t="s">
        <v>14</v>
      </c>
      <c r="E14" s="34">
        <v>0</v>
      </c>
      <c r="F14" s="45"/>
      <c r="G14" s="35" t="s">
        <v>13</v>
      </c>
      <c r="H14" s="47">
        <f>E14</f>
        <v>0</v>
      </c>
      <c r="I14" s="105">
        <v>99</v>
      </c>
      <c r="J14" s="106">
        <f>H14*I14</f>
        <v>0</v>
      </c>
    </row>
    <row r="15" spans="1:10" s="18" customFormat="1" ht="15.75" customHeight="1" x14ac:dyDescent="0.3">
      <c r="A15" s="124"/>
      <c r="B15" s="121"/>
      <c r="C15" s="32" t="s">
        <v>32</v>
      </c>
      <c r="D15" s="71" t="s">
        <v>14</v>
      </c>
      <c r="E15" s="34">
        <v>0</v>
      </c>
      <c r="F15" s="45"/>
      <c r="G15" s="35" t="s">
        <v>13</v>
      </c>
      <c r="H15" s="47">
        <f>E15</f>
        <v>0</v>
      </c>
      <c r="I15" s="105">
        <v>99</v>
      </c>
      <c r="J15" s="106">
        <f>H15*I15</f>
        <v>0</v>
      </c>
    </row>
    <row r="16" spans="1:10" s="18" customFormat="1" ht="15.75" customHeight="1" x14ac:dyDescent="0.3">
      <c r="A16" s="124"/>
      <c r="B16" s="121"/>
      <c r="C16" s="32" t="s">
        <v>54</v>
      </c>
      <c r="D16" s="71" t="s">
        <v>14</v>
      </c>
      <c r="E16" s="34">
        <v>0</v>
      </c>
      <c r="F16" s="45"/>
      <c r="G16" s="35" t="s">
        <v>13</v>
      </c>
      <c r="H16" s="47">
        <f>E16</f>
        <v>0</v>
      </c>
      <c r="I16" s="105">
        <v>99</v>
      </c>
      <c r="J16" s="106">
        <f>H16*I16</f>
        <v>0</v>
      </c>
    </row>
    <row r="17" spans="1:10" s="18" customFormat="1" ht="12.75" customHeight="1" x14ac:dyDescent="0.3">
      <c r="A17" s="124"/>
      <c r="B17" s="121"/>
      <c r="C17" s="36"/>
      <c r="D17" s="98" t="s">
        <v>31</v>
      </c>
      <c r="E17" s="34">
        <f>SUM(E13:E16)</f>
        <v>13</v>
      </c>
      <c r="F17" s="45"/>
      <c r="G17" s="35"/>
      <c r="H17" s="48">
        <f>SUM(H13:H16)</f>
        <v>13</v>
      </c>
      <c r="I17" s="107"/>
      <c r="J17" s="108">
        <f>SUM(J13:J16)</f>
        <v>1287</v>
      </c>
    </row>
    <row r="18" spans="1:10" s="18" customFormat="1" ht="15.75" customHeight="1" x14ac:dyDescent="0.3">
      <c r="A18" s="124"/>
      <c r="B18" s="121"/>
      <c r="C18" s="32" t="s">
        <v>19</v>
      </c>
      <c r="D18" s="72" t="s">
        <v>52</v>
      </c>
      <c r="E18" s="34">
        <v>12</v>
      </c>
      <c r="F18" s="46">
        <v>0.6</v>
      </c>
      <c r="G18" s="35" t="s">
        <v>15</v>
      </c>
      <c r="H18" s="47">
        <f>ROUND(E18/F18,0)</f>
        <v>20</v>
      </c>
      <c r="I18" s="105">
        <v>58</v>
      </c>
      <c r="J18" s="106">
        <f>H18*I18</f>
        <v>1160</v>
      </c>
    </row>
    <row r="19" spans="1:10" s="18" customFormat="1" ht="15.75" customHeight="1" x14ac:dyDescent="0.3">
      <c r="A19" s="124"/>
      <c r="B19" s="121"/>
      <c r="C19" s="32" t="s">
        <v>30</v>
      </c>
      <c r="D19" s="72" t="s">
        <v>52</v>
      </c>
      <c r="E19" s="34">
        <v>0</v>
      </c>
      <c r="F19" s="46">
        <v>0.6</v>
      </c>
      <c r="G19" s="35" t="s">
        <v>15</v>
      </c>
      <c r="H19" s="47">
        <f>ROUND(E19/F19,0)</f>
        <v>0</v>
      </c>
      <c r="I19" s="105">
        <v>58</v>
      </c>
      <c r="J19" s="106">
        <f>H19*I19</f>
        <v>0</v>
      </c>
    </row>
    <row r="20" spans="1:10" s="18" customFormat="1" ht="15.75" customHeight="1" x14ac:dyDescent="0.3">
      <c r="A20" s="124"/>
      <c r="B20" s="121"/>
      <c r="C20" s="32" t="s">
        <v>32</v>
      </c>
      <c r="D20" s="72" t="s">
        <v>52</v>
      </c>
      <c r="E20" s="34">
        <v>0</v>
      </c>
      <c r="F20" s="46">
        <v>0.6</v>
      </c>
      <c r="G20" s="35" t="s">
        <v>15</v>
      </c>
      <c r="H20" s="47">
        <f>ROUND(E20/F20,0)</f>
        <v>0</v>
      </c>
      <c r="I20" s="105">
        <v>58</v>
      </c>
      <c r="J20" s="106">
        <f>H20*I20</f>
        <v>0</v>
      </c>
    </row>
    <row r="21" spans="1:10" s="18" customFormat="1" ht="15.75" customHeight="1" x14ac:dyDescent="0.3">
      <c r="A21" s="124"/>
      <c r="B21" s="121"/>
      <c r="C21" s="32" t="s">
        <v>54</v>
      </c>
      <c r="D21" s="72" t="s">
        <v>52</v>
      </c>
      <c r="E21" s="34">
        <v>0</v>
      </c>
      <c r="F21" s="46">
        <v>0.6</v>
      </c>
      <c r="G21" s="35" t="s">
        <v>15</v>
      </c>
      <c r="H21" s="47">
        <f>ROUND(E21/F21,0)</f>
        <v>0</v>
      </c>
      <c r="I21" s="105">
        <v>58</v>
      </c>
      <c r="J21" s="106">
        <f>H21*I21</f>
        <v>0</v>
      </c>
    </row>
    <row r="22" spans="1:10" s="18" customFormat="1" ht="12.75" customHeight="1" x14ac:dyDescent="0.3">
      <c r="A22" s="124"/>
      <c r="B22" s="121"/>
      <c r="C22" s="36"/>
      <c r="D22" s="98" t="s">
        <v>31</v>
      </c>
      <c r="E22" s="34">
        <f>SUM(E18:E21)</f>
        <v>12</v>
      </c>
      <c r="F22" s="46"/>
      <c r="G22" s="35"/>
      <c r="H22" s="48">
        <f>SUM(H18:H21)</f>
        <v>20</v>
      </c>
      <c r="I22" s="107"/>
      <c r="J22" s="108">
        <f>SUM(J18:J21)</f>
        <v>1160</v>
      </c>
    </row>
    <row r="23" spans="1:10" s="18" customFormat="1" ht="15.75" customHeight="1" x14ac:dyDescent="0.3">
      <c r="A23" s="124"/>
      <c r="B23" s="121"/>
      <c r="C23" s="32" t="s">
        <v>19</v>
      </c>
      <c r="D23" s="72" t="s">
        <v>16</v>
      </c>
      <c r="E23" s="34">
        <v>6</v>
      </c>
      <c r="F23" s="46">
        <v>0.6</v>
      </c>
      <c r="G23" s="35" t="s">
        <v>15</v>
      </c>
      <c r="H23" s="47">
        <f>ROUND(E23/F23,0)</f>
        <v>10</v>
      </c>
      <c r="I23" s="105">
        <v>55</v>
      </c>
      <c r="J23" s="106">
        <f>H23*I23</f>
        <v>550</v>
      </c>
    </row>
    <row r="24" spans="1:10" s="18" customFormat="1" ht="15.75" customHeight="1" x14ac:dyDescent="0.3">
      <c r="A24" s="124"/>
      <c r="B24" s="121"/>
      <c r="C24" s="32" t="s">
        <v>30</v>
      </c>
      <c r="D24" s="72" t="s">
        <v>16</v>
      </c>
      <c r="E24" s="34">
        <v>0</v>
      </c>
      <c r="F24" s="46">
        <v>0.6</v>
      </c>
      <c r="G24" s="35" t="s">
        <v>15</v>
      </c>
      <c r="H24" s="47">
        <f>ROUND(E24/F24,0)</f>
        <v>0</v>
      </c>
      <c r="I24" s="105">
        <v>55</v>
      </c>
      <c r="J24" s="106">
        <f>H24*I24</f>
        <v>0</v>
      </c>
    </row>
    <row r="25" spans="1:10" s="18" customFormat="1" ht="15.75" customHeight="1" x14ac:dyDescent="0.3">
      <c r="A25" s="124"/>
      <c r="B25" s="121"/>
      <c r="C25" s="32" t="s">
        <v>32</v>
      </c>
      <c r="D25" s="72" t="s">
        <v>16</v>
      </c>
      <c r="E25" s="34">
        <v>0</v>
      </c>
      <c r="F25" s="46">
        <v>0.6</v>
      </c>
      <c r="G25" s="35" t="s">
        <v>15</v>
      </c>
      <c r="H25" s="47">
        <f>ROUND(E25/F25,0)</f>
        <v>0</v>
      </c>
      <c r="I25" s="105">
        <v>55</v>
      </c>
      <c r="J25" s="106">
        <f>H25*I25</f>
        <v>0</v>
      </c>
    </row>
    <row r="26" spans="1:10" s="18" customFormat="1" ht="15.75" customHeight="1" x14ac:dyDescent="0.3">
      <c r="A26" s="124"/>
      <c r="B26" s="121"/>
      <c r="C26" s="32" t="s">
        <v>54</v>
      </c>
      <c r="D26" s="72" t="s">
        <v>16</v>
      </c>
      <c r="E26" s="34">
        <v>0</v>
      </c>
      <c r="F26" s="46">
        <v>0.6</v>
      </c>
      <c r="G26" s="35" t="s">
        <v>15</v>
      </c>
      <c r="H26" s="47">
        <f>ROUND(E26/F26,0)</f>
        <v>0</v>
      </c>
      <c r="I26" s="105">
        <v>55</v>
      </c>
      <c r="J26" s="106">
        <f>H26*I26</f>
        <v>0</v>
      </c>
    </row>
    <row r="27" spans="1:10" s="18" customFormat="1" ht="12.75" customHeight="1" x14ac:dyDescent="0.3">
      <c r="A27" s="124"/>
      <c r="B27" s="121"/>
      <c r="C27" s="36"/>
      <c r="D27" s="98" t="s">
        <v>31</v>
      </c>
      <c r="E27" s="34">
        <f>SUM(E23:E26)</f>
        <v>6</v>
      </c>
      <c r="F27" s="46"/>
      <c r="G27" s="35"/>
      <c r="H27" s="48">
        <f>SUM(H23:H26)</f>
        <v>10</v>
      </c>
      <c r="I27" s="107"/>
      <c r="J27" s="108">
        <f>SUM(J23:J26)</f>
        <v>550</v>
      </c>
    </row>
    <row r="28" spans="1:10" s="18" customFormat="1" ht="15.75" customHeight="1" x14ac:dyDescent="0.3">
      <c r="A28" s="124"/>
      <c r="B28" s="121"/>
      <c r="C28" s="32" t="s">
        <v>19</v>
      </c>
      <c r="D28" s="72" t="s">
        <v>17</v>
      </c>
      <c r="E28" s="34">
        <v>0</v>
      </c>
      <c r="F28" s="46">
        <v>0.6</v>
      </c>
      <c r="G28" s="35" t="s">
        <v>15</v>
      </c>
      <c r="H28" s="47">
        <f>ROUND(E28/F28,0)</f>
        <v>0</v>
      </c>
      <c r="I28" s="105">
        <v>50</v>
      </c>
      <c r="J28" s="106">
        <f>H28*I28</f>
        <v>0</v>
      </c>
    </row>
    <row r="29" spans="1:10" s="18" customFormat="1" ht="15.75" customHeight="1" x14ac:dyDescent="0.3">
      <c r="A29" s="124"/>
      <c r="B29" s="121"/>
      <c r="C29" s="32" t="s">
        <v>30</v>
      </c>
      <c r="D29" s="72" t="s">
        <v>17</v>
      </c>
      <c r="E29" s="34">
        <v>0</v>
      </c>
      <c r="F29" s="46">
        <v>0.6</v>
      </c>
      <c r="G29" s="35" t="s">
        <v>15</v>
      </c>
      <c r="H29" s="47">
        <f>ROUND(E29/F29,0)</f>
        <v>0</v>
      </c>
      <c r="I29" s="105">
        <v>50</v>
      </c>
      <c r="J29" s="106">
        <f>H29*I29</f>
        <v>0</v>
      </c>
    </row>
    <row r="30" spans="1:10" s="18" customFormat="1" ht="15.75" customHeight="1" x14ac:dyDescent="0.3">
      <c r="A30" s="124"/>
      <c r="B30" s="121"/>
      <c r="C30" s="32" t="s">
        <v>32</v>
      </c>
      <c r="D30" s="72" t="s">
        <v>17</v>
      </c>
      <c r="E30" s="34">
        <v>0</v>
      </c>
      <c r="F30" s="46">
        <v>0.6</v>
      </c>
      <c r="G30" s="35" t="s">
        <v>15</v>
      </c>
      <c r="H30" s="47">
        <f>ROUND(E30/F30,0)</f>
        <v>0</v>
      </c>
      <c r="I30" s="105">
        <v>50</v>
      </c>
      <c r="J30" s="106">
        <f>H30*I30</f>
        <v>0</v>
      </c>
    </row>
    <row r="31" spans="1:10" s="18" customFormat="1" ht="15.75" customHeight="1" x14ac:dyDescent="0.3">
      <c r="A31" s="124"/>
      <c r="B31" s="121"/>
      <c r="C31" s="32" t="s">
        <v>54</v>
      </c>
      <c r="D31" s="72" t="s">
        <v>17</v>
      </c>
      <c r="E31" s="34">
        <v>0</v>
      </c>
      <c r="F31" s="46">
        <v>0.6</v>
      </c>
      <c r="G31" s="35" t="s">
        <v>15</v>
      </c>
      <c r="H31" s="47">
        <f>ROUND(E31/F31,0)</f>
        <v>0</v>
      </c>
      <c r="I31" s="105">
        <v>50</v>
      </c>
      <c r="J31" s="106">
        <f>H31*I31</f>
        <v>0</v>
      </c>
    </row>
    <row r="32" spans="1:10" s="18" customFormat="1" ht="12.75" customHeight="1" x14ac:dyDescent="0.3">
      <c r="A32" s="124"/>
      <c r="B32" s="121"/>
      <c r="C32" s="36"/>
      <c r="D32" s="98" t="s">
        <v>31</v>
      </c>
      <c r="E32" s="34">
        <f>SUM(E28:E31)</f>
        <v>0</v>
      </c>
      <c r="F32" s="46"/>
      <c r="G32" s="35"/>
      <c r="H32" s="48">
        <f>SUM(H28:H31)</f>
        <v>0</v>
      </c>
      <c r="I32" s="107"/>
      <c r="J32" s="108">
        <f>SUM(J28:J31)</f>
        <v>0</v>
      </c>
    </row>
    <row r="33" spans="1:10" s="18" customFormat="1" ht="15.75" customHeight="1" x14ac:dyDescent="0.3">
      <c r="A33" s="124"/>
      <c r="B33" s="121"/>
      <c r="C33" s="32" t="s">
        <v>19</v>
      </c>
      <c r="D33" s="71" t="s">
        <v>53</v>
      </c>
      <c r="E33" s="34">
        <v>34</v>
      </c>
      <c r="F33" s="45"/>
      <c r="G33" s="35" t="s">
        <v>13</v>
      </c>
      <c r="H33" s="47">
        <f>E33</f>
        <v>34</v>
      </c>
      <c r="I33" s="105">
        <v>94</v>
      </c>
      <c r="J33" s="106">
        <f>H33*I33</f>
        <v>3196</v>
      </c>
    </row>
    <row r="34" spans="1:10" s="18" customFormat="1" ht="15.75" customHeight="1" x14ac:dyDescent="0.3">
      <c r="A34" s="124"/>
      <c r="B34" s="121"/>
      <c r="C34" s="32" t="s">
        <v>30</v>
      </c>
      <c r="D34" s="71" t="s">
        <v>53</v>
      </c>
      <c r="E34" s="34">
        <v>0</v>
      </c>
      <c r="F34" s="45"/>
      <c r="G34" s="35" t="s">
        <v>13</v>
      </c>
      <c r="H34" s="47">
        <f>E34</f>
        <v>0</v>
      </c>
      <c r="I34" s="105">
        <v>94</v>
      </c>
      <c r="J34" s="106">
        <f>H34*I34</f>
        <v>0</v>
      </c>
    </row>
    <row r="35" spans="1:10" s="18" customFormat="1" ht="15.75" customHeight="1" x14ac:dyDescent="0.3">
      <c r="A35" s="124"/>
      <c r="B35" s="121"/>
      <c r="C35" s="32" t="s">
        <v>32</v>
      </c>
      <c r="D35" s="71" t="s">
        <v>53</v>
      </c>
      <c r="E35" s="34">
        <v>0</v>
      </c>
      <c r="F35" s="45"/>
      <c r="G35" s="35" t="s">
        <v>13</v>
      </c>
      <c r="H35" s="47">
        <f>E35</f>
        <v>0</v>
      </c>
      <c r="I35" s="105">
        <v>94</v>
      </c>
      <c r="J35" s="106">
        <f>H35*I35</f>
        <v>0</v>
      </c>
    </row>
    <row r="36" spans="1:10" s="18" customFormat="1" ht="15.75" customHeight="1" x14ac:dyDescent="0.3">
      <c r="A36" s="124"/>
      <c r="B36" s="121"/>
      <c r="C36" s="32" t="s">
        <v>54</v>
      </c>
      <c r="D36" s="71" t="s">
        <v>53</v>
      </c>
      <c r="E36" s="34">
        <v>0</v>
      </c>
      <c r="F36" s="45"/>
      <c r="G36" s="35" t="s">
        <v>13</v>
      </c>
      <c r="H36" s="47">
        <f>E36</f>
        <v>0</v>
      </c>
      <c r="I36" s="105">
        <v>94</v>
      </c>
      <c r="J36" s="106">
        <f>H36*I36</f>
        <v>0</v>
      </c>
    </row>
    <row r="37" spans="1:10" s="18" customFormat="1" ht="12.75" customHeight="1" x14ac:dyDescent="0.3">
      <c r="A37" s="124"/>
      <c r="B37" s="121"/>
      <c r="C37" s="36"/>
      <c r="D37" s="98" t="s">
        <v>31</v>
      </c>
      <c r="E37" s="34">
        <f>SUM(E33:E36)</f>
        <v>34</v>
      </c>
      <c r="F37" s="45"/>
      <c r="G37" s="35"/>
      <c r="H37" s="48">
        <f>SUM(H33:H36)</f>
        <v>34</v>
      </c>
      <c r="I37" s="107"/>
      <c r="J37" s="108">
        <f>SUM(J33:J36)</f>
        <v>3196</v>
      </c>
    </row>
    <row r="38" spans="1:10" s="18" customFormat="1" ht="15.75" customHeight="1" x14ac:dyDescent="0.3">
      <c r="A38" s="124"/>
      <c r="B38" s="121"/>
      <c r="C38" s="32" t="s">
        <v>19</v>
      </c>
      <c r="D38" s="72" t="s">
        <v>38</v>
      </c>
      <c r="E38" s="34">
        <v>300</v>
      </c>
      <c r="F38" s="46">
        <v>0.6</v>
      </c>
      <c r="G38" s="35" t="s">
        <v>15</v>
      </c>
      <c r="H38" s="47">
        <f>ROUND(E38/F38,0)</f>
        <v>500</v>
      </c>
      <c r="I38" s="105">
        <v>50</v>
      </c>
      <c r="J38" s="106">
        <f>H38*I38</f>
        <v>25000</v>
      </c>
    </row>
    <row r="39" spans="1:10" s="18" customFormat="1" ht="15.75" customHeight="1" x14ac:dyDescent="0.3">
      <c r="A39" s="124"/>
      <c r="B39" s="121"/>
      <c r="C39" s="32" t="s">
        <v>30</v>
      </c>
      <c r="D39" s="72" t="s">
        <v>38</v>
      </c>
      <c r="E39" s="34">
        <v>18</v>
      </c>
      <c r="F39" s="46">
        <v>0.6</v>
      </c>
      <c r="G39" s="35" t="s">
        <v>15</v>
      </c>
      <c r="H39" s="47">
        <f>ROUND(E39/F39,0)</f>
        <v>30</v>
      </c>
      <c r="I39" s="105">
        <v>50</v>
      </c>
      <c r="J39" s="106">
        <f>H39*I39</f>
        <v>1500</v>
      </c>
    </row>
    <row r="40" spans="1:10" s="18" customFormat="1" ht="15.75" customHeight="1" x14ac:dyDescent="0.3">
      <c r="A40" s="124"/>
      <c r="B40" s="121"/>
      <c r="C40" s="32" t="s">
        <v>32</v>
      </c>
      <c r="D40" s="72" t="s">
        <v>38</v>
      </c>
      <c r="E40" s="34">
        <v>11</v>
      </c>
      <c r="F40" s="46">
        <v>0.6</v>
      </c>
      <c r="G40" s="35" t="s">
        <v>15</v>
      </c>
      <c r="H40" s="47">
        <f>ROUND(E40/F40,0)</f>
        <v>18</v>
      </c>
      <c r="I40" s="105">
        <v>50</v>
      </c>
      <c r="J40" s="106">
        <f>H40*I40</f>
        <v>900</v>
      </c>
    </row>
    <row r="41" spans="1:10" s="18" customFormat="1" ht="15.75" customHeight="1" x14ac:dyDescent="0.3">
      <c r="A41" s="124"/>
      <c r="B41" s="121"/>
      <c r="C41" s="32" t="s">
        <v>54</v>
      </c>
      <c r="D41" s="72" t="s">
        <v>38</v>
      </c>
      <c r="E41" s="34">
        <v>1</v>
      </c>
      <c r="F41" s="46">
        <v>0.6</v>
      </c>
      <c r="G41" s="35" t="s">
        <v>15</v>
      </c>
      <c r="H41" s="47">
        <f>ROUND(E41/F41,0)</f>
        <v>2</v>
      </c>
      <c r="I41" s="105">
        <v>50</v>
      </c>
      <c r="J41" s="106">
        <f>H41*I41</f>
        <v>100</v>
      </c>
    </row>
    <row r="42" spans="1:10" s="18" customFormat="1" ht="12.75" customHeight="1" x14ac:dyDescent="0.3">
      <c r="A42" s="124"/>
      <c r="B42" s="121"/>
      <c r="C42" s="36"/>
      <c r="D42" s="98" t="s">
        <v>31</v>
      </c>
      <c r="E42" s="34">
        <f>SUM(E38:E41)</f>
        <v>330</v>
      </c>
      <c r="F42" s="46"/>
      <c r="G42" s="35"/>
      <c r="H42" s="48">
        <f>SUM(H38:H41)</f>
        <v>550</v>
      </c>
      <c r="I42" s="107"/>
      <c r="J42" s="108">
        <f>SUM(J38:J41)</f>
        <v>27500</v>
      </c>
    </row>
    <row r="43" spans="1:10" s="18" customFormat="1" ht="15.75" customHeight="1" x14ac:dyDescent="0.3">
      <c r="A43" s="124"/>
      <c r="B43" s="121"/>
      <c r="C43" s="32" t="s">
        <v>19</v>
      </c>
      <c r="D43" s="72" t="s">
        <v>18</v>
      </c>
      <c r="E43" s="34">
        <v>300</v>
      </c>
      <c r="F43" s="46">
        <v>0.55000000000000004</v>
      </c>
      <c r="G43" s="35" t="s">
        <v>15</v>
      </c>
      <c r="H43" s="47">
        <f>ROUND(E43/F43,0)</f>
        <v>545</v>
      </c>
      <c r="I43" s="105">
        <v>50</v>
      </c>
      <c r="J43" s="106">
        <f>H43*I43</f>
        <v>27250</v>
      </c>
    </row>
    <row r="44" spans="1:10" s="18" customFormat="1" ht="15.75" customHeight="1" x14ac:dyDescent="0.3">
      <c r="A44" s="124"/>
      <c r="B44" s="121"/>
      <c r="C44" s="32" t="s">
        <v>30</v>
      </c>
      <c r="D44" s="72" t="s">
        <v>18</v>
      </c>
      <c r="E44" s="34">
        <v>18</v>
      </c>
      <c r="F44" s="46">
        <v>0.55000000000000004</v>
      </c>
      <c r="G44" s="35" t="s">
        <v>15</v>
      </c>
      <c r="H44" s="47">
        <f>ROUND(E44/F44,0)</f>
        <v>33</v>
      </c>
      <c r="I44" s="105">
        <v>50</v>
      </c>
      <c r="J44" s="106">
        <f>H44*I44</f>
        <v>1650</v>
      </c>
    </row>
    <row r="45" spans="1:10" s="18" customFormat="1" ht="15.75" customHeight="1" x14ac:dyDescent="0.3">
      <c r="A45" s="124"/>
      <c r="B45" s="121"/>
      <c r="C45" s="32" t="s">
        <v>32</v>
      </c>
      <c r="D45" s="72" t="s">
        <v>18</v>
      </c>
      <c r="E45" s="34">
        <v>12</v>
      </c>
      <c r="F45" s="46">
        <v>0.55000000000000004</v>
      </c>
      <c r="G45" s="35" t="s">
        <v>15</v>
      </c>
      <c r="H45" s="47">
        <f>ROUND(E45/F45,0)</f>
        <v>22</v>
      </c>
      <c r="I45" s="105">
        <v>50</v>
      </c>
      <c r="J45" s="106">
        <f>H45*I45</f>
        <v>1100</v>
      </c>
    </row>
    <row r="46" spans="1:10" s="18" customFormat="1" ht="15.75" customHeight="1" x14ac:dyDescent="0.3">
      <c r="A46" s="124"/>
      <c r="B46" s="121"/>
      <c r="C46" s="32" t="s">
        <v>54</v>
      </c>
      <c r="D46" s="72" t="s">
        <v>18</v>
      </c>
      <c r="E46" s="34">
        <v>2</v>
      </c>
      <c r="F46" s="46">
        <v>0.55000000000000004</v>
      </c>
      <c r="G46" s="35" t="s">
        <v>15</v>
      </c>
      <c r="H46" s="47">
        <f>ROUND(E46/F46,0)</f>
        <v>4</v>
      </c>
      <c r="I46" s="105">
        <v>50</v>
      </c>
      <c r="J46" s="106">
        <f>H46*I46</f>
        <v>200</v>
      </c>
    </row>
    <row r="47" spans="1:10" s="18" customFormat="1" ht="12.75" customHeight="1" x14ac:dyDescent="0.3">
      <c r="A47" s="124"/>
      <c r="B47" s="121"/>
      <c r="C47" s="36"/>
      <c r="D47" s="98" t="s">
        <v>31</v>
      </c>
      <c r="E47" s="34">
        <f>SUM(E43:E46)</f>
        <v>332</v>
      </c>
      <c r="F47" s="45"/>
      <c r="G47" s="35"/>
      <c r="H47" s="48">
        <f>SUM(H43:H46)</f>
        <v>604</v>
      </c>
      <c r="I47" s="107"/>
      <c r="J47" s="108">
        <f>SUM(J43:J46)</f>
        <v>30200</v>
      </c>
    </row>
    <row r="48" spans="1:10" s="18" customFormat="1" ht="13.5" customHeight="1" x14ac:dyDescent="0.35">
      <c r="A48" s="124"/>
      <c r="B48" s="121"/>
      <c r="C48" s="122" t="s">
        <v>56</v>
      </c>
      <c r="D48" s="123"/>
      <c r="E48" s="39">
        <f>SUM(E47,E27,E12,E42,,E32,E17,E37,E22)</f>
        <v>732</v>
      </c>
      <c r="F48" s="45"/>
      <c r="G48" s="132"/>
      <c r="H48" s="133"/>
      <c r="I48" s="107"/>
      <c r="J48" s="109">
        <f>SUM(J47,J27,J12,J42,,J32,J17,J37,J22)</f>
        <v>64438</v>
      </c>
    </row>
    <row r="49" spans="1:10" s="18" customFormat="1" ht="15.75" customHeight="1" x14ac:dyDescent="0.3">
      <c r="A49" s="124"/>
      <c r="B49" s="121" t="s">
        <v>57</v>
      </c>
      <c r="C49" s="52" t="s">
        <v>19</v>
      </c>
      <c r="D49" s="71" t="s">
        <v>12</v>
      </c>
      <c r="E49" s="53">
        <v>0</v>
      </c>
      <c r="F49" s="60"/>
      <c r="G49" s="35" t="s">
        <v>13</v>
      </c>
      <c r="H49" s="47">
        <f>E49</f>
        <v>0</v>
      </c>
      <c r="I49" s="110">
        <v>104</v>
      </c>
      <c r="J49" s="106">
        <f t="shared" ref="J49:J56" si="1">H49*I49</f>
        <v>0</v>
      </c>
    </row>
    <row r="50" spans="1:10" s="18" customFormat="1" ht="15.75" customHeight="1" x14ac:dyDescent="0.3">
      <c r="A50" s="124"/>
      <c r="B50" s="134"/>
      <c r="C50" s="52" t="s">
        <v>19</v>
      </c>
      <c r="D50" s="71" t="s">
        <v>14</v>
      </c>
      <c r="E50" s="53">
        <v>0</v>
      </c>
      <c r="F50" s="60"/>
      <c r="G50" s="35" t="s">
        <v>13</v>
      </c>
      <c r="H50" s="47">
        <f>E50</f>
        <v>0</v>
      </c>
      <c r="I50" s="110">
        <v>99</v>
      </c>
      <c r="J50" s="106">
        <f t="shared" si="1"/>
        <v>0</v>
      </c>
    </row>
    <row r="51" spans="1:10" s="18" customFormat="1" ht="15.75" customHeight="1" x14ac:dyDescent="0.3">
      <c r="A51" s="124"/>
      <c r="B51" s="134"/>
      <c r="C51" s="52" t="s">
        <v>19</v>
      </c>
      <c r="D51" s="72" t="s">
        <v>52</v>
      </c>
      <c r="E51" s="55">
        <v>0</v>
      </c>
      <c r="F51" s="46">
        <v>0.6</v>
      </c>
      <c r="G51" s="35" t="s">
        <v>15</v>
      </c>
      <c r="H51" s="47">
        <f>ROUND(E51/F51,0)</f>
        <v>0</v>
      </c>
      <c r="I51" s="110">
        <v>58</v>
      </c>
      <c r="J51" s="106">
        <f t="shared" si="1"/>
        <v>0</v>
      </c>
    </row>
    <row r="52" spans="1:10" s="18" customFormat="1" ht="15.75" customHeight="1" x14ac:dyDescent="0.3">
      <c r="A52" s="124"/>
      <c r="B52" s="121"/>
      <c r="C52" s="52" t="s">
        <v>19</v>
      </c>
      <c r="D52" s="72" t="s">
        <v>16</v>
      </c>
      <c r="E52" s="55">
        <v>0</v>
      </c>
      <c r="F52" s="46">
        <v>0.6</v>
      </c>
      <c r="G52" s="35" t="s">
        <v>15</v>
      </c>
      <c r="H52" s="47">
        <f>ROUND(E52/F52,0)</f>
        <v>0</v>
      </c>
      <c r="I52" s="110">
        <v>55</v>
      </c>
      <c r="J52" s="106">
        <f t="shared" si="1"/>
        <v>0</v>
      </c>
    </row>
    <row r="53" spans="1:10" s="18" customFormat="1" ht="15.75" customHeight="1" x14ac:dyDescent="0.3">
      <c r="A53" s="124"/>
      <c r="B53" s="121"/>
      <c r="C53" s="52" t="s">
        <v>19</v>
      </c>
      <c r="D53" s="72" t="s">
        <v>17</v>
      </c>
      <c r="E53" s="55">
        <v>0</v>
      </c>
      <c r="F53" s="46">
        <v>0.6</v>
      </c>
      <c r="G53" s="35" t="s">
        <v>15</v>
      </c>
      <c r="H53" s="47">
        <f>ROUND(E53/F53,0)</f>
        <v>0</v>
      </c>
      <c r="I53" s="110">
        <v>50</v>
      </c>
      <c r="J53" s="106">
        <f t="shared" si="1"/>
        <v>0</v>
      </c>
    </row>
    <row r="54" spans="1:10" s="18" customFormat="1" ht="15.75" customHeight="1" x14ac:dyDescent="0.3">
      <c r="A54" s="124"/>
      <c r="B54" s="121"/>
      <c r="C54" s="52" t="s">
        <v>19</v>
      </c>
      <c r="D54" s="71" t="s">
        <v>53</v>
      </c>
      <c r="E54" s="53">
        <v>0</v>
      </c>
      <c r="F54" s="60"/>
      <c r="G54" s="35" t="s">
        <v>13</v>
      </c>
      <c r="H54" s="47">
        <f>E54</f>
        <v>0</v>
      </c>
      <c r="I54" s="110">
        <v>94</v>
      </c>
      <c r="J54" s="106">
        <f t="shared" si="1"/>
        <v>0</v>
      </c>
    </row>
    <row r="55" spans="1:10" s="18" customFormat="1" ht="15.75" customHeight="1" x14ac:dyDescent="0.3">
      <c r="A55" s="124"/>
      <c r="B55" s="121"/>
      <c r="C55" s="52" t="s">
        <v>19</v>
      </c>
      <c r="D55" s="72" t="s">
        <v>38</v>
      </c>
      <c r="E55" s="55">
        <v>49</v>
      </c>
      <c r="F55" s="46">
        <v>0.6</v>
      </c>
      <c r="G55" s="35" t="s">
        <v>15</v>
      </c>
      <c r="H55" s="47">
        <f>ROUND(E55/F55,0)</f>
        <v>82</v>
      </c>
      <c r="I55" s="110">
        <v>50</v>
      </c>
      <c r="J55" s="106">
        <f t="shared" si="1"/>
        <v>4100</v>
      </c>
    </row>
    <row r="56" spans="1:10" s="18" customFormat="1" ht="15.75" customHeight="1" x14ac:dyDescent="0.3">
      <c r="A56" s="124"/>
      <c r="B56" s="121"/>
      <c r="C56" s="52" t="s">
        <v>19</v>
      </c>
      <c r="D56" s="72" t="s">
        <v>18</v>
      </c>
      <c r="E56" s="55">
        <v>50</v>
      </c>
      <c r="F56" s="46">
        <v>0.55000000000000004</v>
      </c>
      <c r="G56" s="35" t="s">
        <v>15</v>
      </c>
      <c r="H56" s="47">
        <f>ROUND(E56/F56,0)</f>
        <v>91</v>
      </c>
      <c r="I56" s="110">
        <v>50</v>
      </c>
      <c r="J56" s="106">
        <f t="shared" si="1"/>
        <v>4550</v>
      </c>
    </row>
    <row r="57" spans="1:10" s="18" customFormat="1" ht="13.5" customHeight="1" x14ac:dyDescent="0.3">
      <c r="A57" s="124"/>
      <c r="B57" s="121"/>
      <c r="C57" s="122" t="s">
        <v>58</v>
      </c>
      <c r="D57" s="135"/>
      <c r="E57" s="56">
        <f>SUM(E49:E56)</f>
        <v>99</v>
      </c>
      <c r="F57" s="95"/>
      <c r="G57" s="56"/>
      <c r="H57" s="65"/>
      <c r="I57" s="111"/>
      <c r="J57" s="112">
        <f>SUM(J49:J56)</f>
        <v>8650</v>
      </c>
    </row>
    <row r="58" spans="1:10" s="18" customFormat="1" ht="15.75" customHeight="1" x14ac:dyDescent="0.3">
      <c r="A58" s="124"/>
      <c r="B58" s="134" t="s">
        <v>59</v>
      </c>
      <c r="C58" s="52" t="s">
        <v>19</v>
      </c>
      <c r="D58" s="71" t="s">
        <v>12</v>
      </c>
      <c r="E58" s="53">
        <v>5</v>
      </c>
      <c r="F58" s="60"/>
      <c r="G58" s="35" t="s">
        <v>13</v>
      </c>
      <c r="H58" s="47">
        <f>E58</f>
        <v>5</v>
      </c>
      <c r="I58" s="110">
        <v>104</v>
      </c>
      <c r="J58" s="106">
        <f t="shared" ref="J58:J65" si="2">H58*I58</f>
        <v>520</v>
      </c>
    </row>
    <row r="59" spans="1:10" s="18" customFormat="1" ht="15.75" customHeight="1" x14ac:dyDescent="0.3">
      <c r="A59" s="124"/>
      <c r="B59" s="134"/>
      <c r="C59" s="52" t="s">
        <v>19</v>
      </c>
      <c r="D59" s="71" t="s">
        <v>14</v>
      </c>
      <c r="E59" s="53">
        <v>10</v>
      </c>
      <c r="F59" s="60"/>
      <c r="G59" s="35" t="s">
        <v>13</v>
      </c>
      <c r="H59" s="47">
        <f>E59</f>
        <v>10</v>
      </c>
      <c r="I59" s="110">
        <v>99</v>
      </c>
      <c r="J59" s="106">
        <f t="shared" si="2"/>
        <v>990</v>
      </c>
    </row>
    <row r="60" spans="1:10" s="18" customFormat="1" ht="15.75" customHeight="1" x14ac:dyDescent="0.3">
      <c r="A60" s="124"/>
      <c r="B60" s="134"/>
      <c r="C60" s="52" t="s">
        <v>19</v>
      </c>
      <c r="D60" s="72" t="s">
        <v>52</v>
      </c>
      <c r="E60" s="55">
        <v>10</v>
      </c>
      <c r="F60" s="46">
        <v>0.6</v>
      </c>
      <c r="G60" s="35" t="s">
        <v>15</v>
      </c>
      <c r="H60" s="47">
        <f>ROUND(E60/F60,0)</f>
        <v>17</v>
      </c>
      <c r="I60" s="110">
        <v>58</v>
      </c>
      <c r="J60" s="106">
        <f t="shared" si="2"/>
        <v>986</v>
      </c>
    </row>
    <row r="61" spans="1:10" s="18" customFormat="1" ht="15.75" customHeight="1" x14ac:dyDescent="0.3">
      <c r="A61" s="124"/>
      <c r="B61" s="121"/>
      <c r="C61" s="52" t="s">
        <v>19</v>
      </c>
      <c r="D61" s="72" t="s">
        <v>16</v>
      </c>
      <c r="E61" s="55">
        <v>9</v>
      </c>
      <c r="F61" s="46">
        <v>0.6</v>
      </c>
      <c r="G61" s="35" t="s">
        <v>15</v>
      </c>
      <c r="H61" s="47">
        <f>ROUND(E61/F61,0)</f>
        <v>15</v>
      </c>
      <c r="I61" s="110">
        <v>55</v>
      </c>
      <c r="J61" s="106">
        <f t="shared" si="2"/>
        <v>825</v>
      </c>
    </row>
    <row r="62" spans="1:10" s="18" customFormat="1" ht="15.75" customHeight="1" x14ac:dyDescent="0.3">
      <c r="A62" s="124"/>
      <c r="B62" s="121"/>
      <c r="C62" s="52" t="s">
        <v>19</v>
      </c>
      <c r="D62" s="72" t="s">
        <v>17</v>
      </c>
      <c r="E62" s="55">
        <v>0</v>
      </c>
      <c r="F62" s="46">
        <v>0.6</v>
      </c>
      <c r="G62" s="35" t="s">
        <v>15</v>
      </c>
      <c r="H62" s="47">
        <f>ROUND(E62/F62,0)</f>
        <v>0</v>
      </c>
      <c r="I62" s="110">
        <v>50</v>
      </c>
      <c r="J62" s="106">
        <f t="shared" si="2"/>
        <v>0</v>
      </c>
    </row>
    <row r="63" spans="1:10" s="18" customFormat="1" ht="15.75" customHeight="1" x14ac:dyDescent="0.3">
      <c r="A63" s="124"/>
      <c r="B63" s="121"/>
      <c r="C63" s="52" t="s">
        <v>19</v>
      </c>
      <c r="D63" s="71" t="s">
        <v>53</v>
      </c>
      <c r="E63" s="53">
        <v>8</v>
      </c>
      <c r="F63" s="60"/>
      <c r="G63" s="35" t="s">
        <v>13</v>
      </c>
      <c r="H63" s="47">
        <f>E63</f>
        <v>8</v>
      </c>
      <c r="I63" s="110">
        <v>94</v>
      </c>
      <c r="J63" s="106">
        <f t="shared" si="2"/>
        <v>752</v>
      </c>
    </row>
    <row r="64" spans="1:10" s="18" customFormat="1" ht="15.75" customHeight="1" x14ac:dyDescent="0.3">
      <c r="A64" s="124"/>
      <c r="B64" s="121"/>
      <c r="C64" s="52" t="s">
        <v>19</v>
      </c>
      <c r="D64" s="72" t="s">
        <v>38</v>
      </c>
      <c r="E64" s="55">
        <v>120</v>
      </c>
      <c r="F64" s="46">
        <v>0.6</v>
      </c>
      <c r="G64" s="35" t="s">
        <v>15</v>
      </c>
      <c r="H64" s="47">
        <f>ROUND(E64/F64,0)</f>
        <v>200</v>
      </c>
      <c r="I64" s="110">
        <v>50</v>
      </c>
      <c r="J64" s="106">
        <f t="shared" si="2"/>
        <v>10000</v>
      </c>
    </row>
    <row r="65" spans="1:10" s="18" customFormat="1" ht="15.75" customHeight="1" x14ac:dyDescent="0.3">
      <c r="A65" s="124"/>
      <c r="B65" s="121"/>
      <c r="C65" s="52" t="s">
        <v>19</v>
      </c>
      <c r="D65" s="72" t="s">
        <v>18</v>
      </c>
      <c r="E65" s="55">
        <v>120</v>
      </c>
      <c r="F65" s="46">
        <v>0.55000000000000004</v>
      </c>
      <c r="G65" s="35" t="s">
        <v>15</v>
      </c>
      <c r="H65" s="47">
        <f>ROUND(E65/F65,0)</f>
        <v>218</v>
      </c>
      <c r="I65" s="110">
        <v>50</v>
      </c>
      <c r="J65" s="106">
        <f t="shared" si="2"/>
        <v>10900</v>
      </c>
    </row>
    <row r="66" spans="1:10" s="18" customFormat="1" ht="13.5" customHeight="1" thickBot="1" x14ac:dyDescent="0.35">
      <c r="A66" s="124"/>
      <c r="B66" s="136"/>
      <c r="C66" s="137" t="s">
        <v>60</v>
      </c>
      <c r="D66" s="138"/>
      <c r="E66" s="73">
        <f>SUM(E58:E65)</f>
        <v>282</v>
      </c>
      <c r="F66" s="74"/>
      <c r="G66" s="73"/>
      <c r="H66" s="101"/>
      <c r="I66" s="113"/>
      <c r="J66" s="114">
        <f>SUM(J58:J65)</f>
        <v>24973</v>
      </c>
    </row>
    <row r="67" spans="1:10" s="18" customFormat="1" ht="13.5" customHeight="1" thickBot="1" x14ac:dyDescent="0.4">
      <c r="A67" s="125"/>
      <c r="B67" s="116" t="s">
        <v>67</v>
      </c>
      <c r="C67" s="117"/>
      <c r="D67" s="118"/>
      <c r="E67" s="19">
        <f>E66+E57+E48</f>
        <v>1113</v>
      </c>
      <c r="F67" s="20"/>
      <c r="G67" s="86"/>
      <c r="H67" s="87"/>
      <c r="I67" s="88">
        <f>J67/E67</f>
        <v>88.105121293800536</v>
      </c>
      <c r="J67" s="115">
        <f>J66+J57+J48</f>
        <v>98061</v>
      </c>
    </row>
    <row r="68" spans="1:10" s="18" customFormat="1" ht="15.75" hidden="1" customHeight="1" x14ac:dyDescent="0.3">
      <c r="A68" s="162" t="s">
        <v>35</v>
      </c>
      <c r="B68" s="165" t="s">
        <v>39</v>
      </c>
      <c r="C68" s="52" t="s">
        <v>19</v>
      </c>
      <c r="D68" s="71" t="s">
        <v>12</v>
      </c>
      <c r="E68" s="53">
        <v>18</v>
      </c>
      <c r="F68" s="60"/>
      <c r="G68" s="35" t="s">
        <v>13</v>
      </c>
      <c r="H68" s="47">
        <f>E68</f>
        <v>18</v>
      </c>
      <c r="I68" s="81">
        <v>104</v>
      </c>
      <c r="J68" s="59">
        <f t="shared" ref="J68:J75" si="3">H68*I68</f>
        <v>1872</v>
      </c>
    </row>
    <row r="69" spans="1:10" s="18" customFormat="1" ht="15.75" hidden="1" customHeight="1" x14ac:dyDescent="0.3">
      <c r="A69" s="163"/>
      <c r="B69" s="165"/>
      <c r="C69" s="52" t="s">
        <v>19</v>
      </c>
      <c r="D69" s="71" t="s">
        <v>14</v>
      </c>
      <c r="E69" s="53">
        <v>67</v>
      </c>
      <c r="F69" s="60"/>
      <c r="G69" s="35" t="s">
        <v>13</v>
      </c>
      <c r="H69" s="47">
        <f>E69</f>
        <v>67</v>
      </c>
      <c r="I69" s="81">
        <v>99</v>
      </c>
      <c r="J69" s="59">
        <f t="shared" si="3"/>
        <v>6633</v>
      </c>
    </row>
    <row r="70" spans="1:10" s="18" customFormat="1" ht="15.75" hidden="1" customHeight="1" x14ac:dyDescent="0.3">
      <c r="A70" s="163"/>
      <c r="B70" s="165"/>
      <c r="C70" s="52" t="s">
        <v>19</v>
      </c>
      <c r="D70" s="72" t="s">
        <v>52</v>
      </c>
      <c r="E70" s="55">
        <v>60</v>
      </c>
      <c r="F70" s="46">
        <v>0.6</v>
      </c>
      <c r="G70" s="35" t="s">
        <v>15</v>
      </c>
      <c r="H70" s="47">
        <f>ROUND(E70/F70,0)</f>
        <v>100</v>
      </c>
      <c r="I70" s="81">
        <v>58</v>
      </c>
      <c r="J70" s="59">
        <f t="shared" si="3"/>
        <v>5800</v>
      </c>
    </row>
    <row r="71" spans="1:10" s="18" customFormat="1" ht="15.75" hidden="1" customHeight="1" x14ac:dyDescent="0.3">
      <c r="A71" s="163"/>
      <c r="B71" s="166"/>
      <c r="C71" s="52" t="s">
        <v>19</v>
      </c>
      <c r="D71" s="72" t="s">
        <v>16</v>
      </c>
      <c r="E71" s="55">
        <v>30</v>
      </c>
      <c r="F71" s="46">
        <v>0.6</v>
      </c>
      <c r="G71" s="35" t="s">
        <v>15</v>
      </c>
      <c r="H71" s="47">
        <f>ROUND(E71/F71,0)</f>
        <v>50</v>
      </c>
      <c r="I71" s="81">
        <v>55</v>
      </c>
      <c r="J71" s="59">
        <f t="shared" si="3"/>
        <v>2750</v>
      </c>
    </row>
    <row r="72" spans="1:10" s="18" customFormat="1" ht="15.75" hidden="1" customHeight="1" x14ac:dyDescent="0.3">
      <c r="A72" s="163"/>
      <c r="B72" s="166"/>
      <c r="C72" s="52" t="s">
        <v>19</v>
      </c>
      <c r="D72" s="72" t="s">
        <v>17</v>
      </c>
      <c r="E72" s="55">
        <v>0</v>
      </c>
      <c r="F72" s="46">
        <v>0.6</v>
      </c>
      <c r="G72" s="35" t="s">
        <v>15</v>
      </c>
      <c r="H72" s="47">
        <f>ROUND(E72/F72,0)</f>
        <v>0</v>
      </c>
      <c r="I72" s="81">
        <v>50</v>
      </c>
      <c r="J72" s="59">
        <f t="shared" si="3"/>
        <v>0</v>
      </c>
    </row>
    <row r="73" spans="1:10" s="18" customFormat="1" ht="15.75" hidden="1" customHeight="1" x14ac:dyDescent="0.3">
      <c r="A73" s="163"/>
      <c r="B73" s="166"/>
      <c r="C73" s="52" t="s">
        <v>19</v>
      </c>
      <c r="D73" s="71" t="s">
        <v>53</v>
      </c>
      <c r="E73" s="53">
        <v>50</v>
      </c>
      <c r="F73" s="60"/>
      <c r="G73" s="35" t="s">
        <v>13</v>
      </c>
      <c r="H73" s="47">
        <f>E73</f>
        <v>50</v>
      </c>
      <c r="I73" s="81">
        <v>94</v>
      </c>
      <c r="J73" s="59">
        <f t="shared" si="3"/>
        <v>4700</v>
      </c>
    </row>
    <row r="74" spans="1:10" s="18" customFormat="1" ht="15.75" hidden="1" customHeight="1" x14ac:dyDescent="0.3">
      <c r="A74" s="163"/>
      <c r="B74" s="166"/>
      <c r="C74" s="52" t="s">
        <v>19</v>
      </c>
      <c r="D74" s="72" t="s">
        <v>38</v>
      </c>
      <c r="E74" s="55">
        <v>166</v>
      </c>
      <c r="F74" s="46">
        <v>0.6</v>
      </c>
      <c r="G74" s="35" t="s">
        <v>15</v>
      </c>
      <c r="H74" s="47">
        <f>ROUND(E74/F74,0)</f>
        <v>277</v>
      </c>
      <c r="I74" s="81">
        <v>50</v>
      </c>
      <c r="J74" s="59">
        <f t="shared" si="3"/>
        <v>13850</v>
      </c>
    </row>
    <row r="75" spans="1:10" s="18" customFormat="1" ht="15.75" hidden="1" customHeight="1" x14ac:dyDescent="0.3">
      <c r="A75" s="163"/>
      <c r="B75" s="166"/>
      <c r="C75" s="52" t="s">
        <v>19</v>
      </c>
      <c r="D75" s="72" t="s">
        <v>18</v>
      </c>
      <c r="E75" s="55">
        <v>166</v>
      </c>
      <c r="F75" s="46">
        <v>0.55000000000000004</v>
      </c>
      <c r="G75" s="35" t="s">
        <v>15</v>
      </c>
      <c r="H75" s="47">
        <f>ROUND(E75/F75,0)</f>
        <v>302</v>
      </c>
      <c r="I75" s="81">
        <v>50</v>
      </c>
      <c r="J75" s="59">
        <f t="shared" si="3"/>
        <v>15100</v>
      </c>
    </row>
    <row r="76" spans="1:10" s="18" customFormat="1" ht="13.5" hidden="1" customHeight="1" x14ac:dyDescent="0.3">
      <c r="A76" s="163"/>
      <c r="B76" s="167"/>
      <c r="C76" s="122" t="s">
        <v>40</v>
      </c>
      <c r="D76" s="135"/>
      <c r="E76" s="73">
        <f>SUM(E68:E75)</f>
        <v>557</v>
      </c>
      <c r="F76" s="74"/>
      <c r="G76" s="56"/>
      <c r="H76" s="65"/>
      <c r="I76" s="82"/>
      <c r="J76" s="66">
        <f>SUM(J68:J75)</f>
        <v>50705</v>
      </c>
    </row>
    <row r="77" spans="1:10" s="18" customFormat="1" ht="15.75" hidden="1" customHeight="1" x14ac:dyDescent="0.3">
      <c r="A77" s="163"/>
      <c r="B77" s="166" t="s">
        <v>36</v>
      </c>
      <c r="C77" s="75" t="s">
        <v>19</v>
      </c>
      <c r="D77" s="33" t="s">
        <v>12</v>
      </c>
      <c r="E77" s="34">
        <v>45</v>
      </c>
      <c r="F77" s="45"/>
      <c r="G77" s="54" t="s">
        <v>13</v>
      </c>
      <c r="H77" s="63">
        <f>E77</f>
        <v>45</v>
      </c>
      <c r="I77" s="83">
        <v>104</v>
      </c>
      <c r="J77" s="64">
        <f>H77*I77</f>
        <v>4680</v>
      </c>
    </row>
    <row r="78" spans="1:10" s="18" customFormat="1" ht="15.75" hidden="1" customHeight="1" x14ac:dyDescent="0.3">
      <c r="A78" s="163"/>
      <c r="B78" s="166"/>
      <c r="C78" s="32" t="s">
        <v>30</v>
      </c>
      <c r="D78" s="33" t="s">
        <v>12</v>
      </c>
      <c r="E78" s="34">
        <v>0</v>
      </c>
      <c r="F78" s="45"/>
      <c r="G78" s="35" t="s">
        <v>13</v>
      </c>
      <c r="H78" s="47">
        <f>E78</f>
        <v>0</v>
      </c>
      <c r="I78" s="81">
        <v>109</v>
      </c>
      <c r="J78" s="59">
        <f>H78*I78</f>
        <v>0</v>
      </c>
    </row>
    <row r="79" spans="1:10" s="18" customFormat="1" ht="15.75" hidden="1" customHeight="1" x14ac:dyDescent="0.3">
      <c r="A79" s="163"/>
      <c r="B79" s="166"/>
      <c r="C79" s="32" t="s">
        <v>32</v>
      </c>
      <c r="D79" s="33" t="s">
        <v>12</v>
      </c>
      <c r="E79" s="34">
        <v>0</v>
      </c>
      <c r="F79" s="45"/>
      <c r="G79" s="35" t="s">
        <v>13</v>
      </c>
      <c r="H79" s="47">
        <f>E79</f>
        <v>0</v>
      </c>
      <c r="I79" s="81">
        <v>109</v>
      </c>
      <c r="J79" s="59">
        <f>H79*I79</f>
        <v>0</v>
      </c>
    </row>
    <row r="80" spans="1:10" s="18" customFormat="1" ht="12.75" hidden="1" customHeight="1" x14ac:dyDescent="0.3">
      <c r="A80" s="163"/>
      <c r="B80" s="166"/>
      <c r="C80" s="36"/>
      <c r="D80" s="37" t="s">
        <v>31</v>
      </c>
      <c r="E80" s="34">
        <f>SUM(E77:E79)</f>
        <v>45</v>
      </c>
      <c r="F80" s="45"/>
      <c r="G80" s="35"/>
      <c r="H80" s="48">
        <f>SUM(H77:H79)</f>
        <v>45</v>
      </c>
      <c r="I80" s="82"/>
      <c r="J80" s="51">
        <f>SUM(J77:J79)</f>
        <v>4680</v>
      </c>
    </row>
    <row r="81" spans="1:10" s="18" customFormat="1" ht="15.75" hidden="1" customHeight="1" x14ac:dyDescent="0.3">
      <c r="A81" s="163"/>
      <c r="B81" s="166"/>
      <c r="C81" s="32" t="s">
        <v>19</v>
      </c>
      <c r="D81" s="33" t="s">
        <v>14</v>
      </c>
      <c r="E81" s="34">
        <v>88</v>
      </c>
      <c r="F81" s="45"/>
      <c r="G81" s="35" t="s">
        <v>13</v>
      </c>
      <c r="H81" s="47">
        <f>E81</f>
        <v>88</v>
      </c>
      <c r="I81" s="81">
        <v>99</v>
      </c>
      <c r="J81" s="59">
        <f>H81*I81</f>
        <v>8712</v>
      </c>
    </row>
    <row r="82" spans="1:10" s="18" customFormat="1" ht="15.75" hidden="1" customHeight="1" x14ac:dyDescent="0.3">
      <c r="A82" s="163"/>
      <c r="B82" s="166"/>
      <c r="C82" s="32" t="s">
        <v>30</v>
      </c>
      <c r="D82" s="33" t="s">
        <v>14</v>
      </c>
      <c r="E82" s="34">
        <v>1</v>
      </c>
      <c r="F82" s="45"/>
      <c r="G82" s="35" t="s">
        <v>13</v>
      </c>
      <c r="H82" s="47">
        <f>E82</f>
        <v>1</v>
      </c>
      <c r="I82" s="81">
        <v>99</v>
      </c>
      <c r="J82" s="59">
        <f>H82*I82</f>
        <v>99</v>
      </c>
    </row>
    <row r="83" spans="1:10" s="18" customFormat="1" ht="15.75" hidden="1" customHeight="1" x14ac:dyDescent="0.3">
      <c r="A83" s="163"/>
      <c r="B83" s="166"/>
      <c r="C83" s="32" t="s">
        <v>32</v>
      </c>
      <c r="D83" s="33" t="s">
        <v>14</v>
      </c>
      <c r="E83" s="34">
        <v>0</v>
      </c>
      <c r="F83" s="45"/>
      <c r="G83" s="35" t="s">
        <v>13</v>
      </c>
      <c r="H83" s="47">
        <f>E83</f>
        <v>0</v>
      </c>
      <c r="I83" s="81">
        <v>99</v>
      </c>
      <c r="J83" s="59">
        <f>H83*I83</f>
        <v>0</v>
      </c>
    </row>
    <row r="84" spans="1:10" s="18" customFormat="1" ht="12.75" hidden="1" customHeight="1" x14ac:dyDescent="0.3">
      <c r="A84" s="163"/>
      <c r="B84" s="166"/>
      <c r="C84" s="36"/>
      <c r="D84" s="37" t="s">
        <v>31</v>
      </c>
      <c r="E84" s="34">
        <f>SUM(E81:E83)</f>
        <v>89</v>
      </c>
      <c r="F84" s="45"/>
      <c r="G84" s="35"/>
      <c r="H84" s="48">
        <f>SUM(H81:H83)</f>
        <v>89</v>
      </c>
      <c r="I84" s="82"/>
      <c r="J84" s="51">
        <f>SUM(J81:J83)</f>
        <v>8811</v>
      </c>
    </row>
    <row r="85" spans="1:10" s="18" customFormat="1" ht="15.75" hidden="1" customHeight="1" x14ac:dyDescent="0.3">
      <c r="A85" s="163"/>
      <c r="B85" s="166"/>
      <c r="C85" s="32" t="s">
        <v>19</v>
      </c>
      <c r="D85" s="72" t="s">
        <v>52</v>
      </c>
      <c r="E85" s="34">
        <v>88</v>
      </c>
      <c r="F85" s="46">
        <v>0.6</v>
      </c>
      <c r="G85" s="35" t="s">
        <v>15</v>
      </c>
      <c r="H85" s="47">
        <f>ROUND(E85/F85,0)</f>
        <v>147</v>
      </c>
      <c r="I85" s="81">
        <v>58</v>
      </c>
      <c r="J85" s="59">
        <f>H85*I85</f>
        <v>8526</v>
      </c>
    </row>
    <row r="86" spans="1:10" s="18" customFormat="1" ht="15.75" hidden="1" customHeight="1" x14ac:dyDescent="0.3">
      <c r="A86" s="163"/>
      <c r="B86" s="166"/>
      <c r="C86" s="32" t="s">
        <v>30</v>
      </c>
      <c r="D86" s="72" t="s">
        <v>52</v>
      </c>
      <c r="E86" s="34">
        <v>1</v>
      </c>
      <c r="F86" s="46">
        <v>0.6</v>
      </c>
      <c r="G86" s="35" t="s">
        <v>15</v>
      </c>
      <c r="H86" s="47">
        <f>ROUND(E86/F86,0)</f>
        <v>2</v>
      </c>
      <c r="I86" s="81">
        <v>58</v>
      </c>
      <c r="J86" s="59">
        <f>H86*I86</f>
        <v>116</v>
      </c>
    </row>
    <row r="87" spans="1:10" s="18" customFormat="1" ht="15.75" hidden="1" customHeight="1" x14ac:dyDescent="0.3">
      <c r="A87" s="163"/>
      <c r="B87" s="166"/>
      <c r="C87" s="32" t="s">
        <v>32</v>
      </c>
      <c r="D87" s="72" t="s">
        <v>52</v>
      </c>
      <c r="E87" s="34">
        <v>0</v>
      </c>
      <c r="F87" s="46">
        <v>0.6</v>
      </c>
      <c r="G87" s="35" t="s">
        <v>15</v>
      </c>
      <c r="H87" s="47">
        <f>ROUND(E87/F87,0)</f>
        <v>0</v>
      </c>
      <c r="I87" s="81">
        <v>58</v>
      </c>
      <c r="J87" s="59">
        <f>H87*I87</f>
        <v>0</v>
      </c>
    </row>
    <row r="88" spans="1:10" s="18" customFormat="1" ht="12.75" hidden="1" customHeight="1" x14ac:dyDescent="0.3">
      <c r="A88" s="163"/>
      <c r="B88" s="166"/>
      <c r="C88" s="36"/>
      <c r="D88" s="37" t="s">
        <v>31</v>
      </c>
      <c r="E88" s="34">
        <f>SUM(E85:E87)</f>
        <v>89</v>
      </c>
      <c r="F88" s="46"/>
      <c r="G88" s="35"/>
      <c r="H88" s="48">
        <f>SUM(H85:H87)</f>
        <v>149</v>
      </c>
      <c r="I88" s="82"/>
      <c r="J88" s="51">
        <f>SUM(J85:J87)</f>
        <v>8642</v>
      </c>
    </row>
    <row r="89" spans="1:10" s="18" customFormat="1" ht="15.75" hidden="1" customHeight="1" x14ac:dyDescent="0.3">
      <c r="A89" s="163"/>
      <c r="B89" s="166"/>
      <c r="C89" s="32" t="s">
        <v>19</v>
      </c>
      <c r="D89" s="38" t="s">
        <v>16</v>
      </c>
      <c r="E89" s="34">
        <v>27</v>
      </c>
      <c r="F89" s="46">
        <v>0.6</v>
      </c>
      <c r="G89" s="35" t="s">
        <v>15</v>
      </c>
      <c r="H89" s="47">
        <f>ROUND(E89/F89,0)</f>
        <v>45</v>
      </c>
      <c r="I89" s="81">
        <v>55</v>
      </c>
      <c r="J89" s="59">
        <f>H89*I89</f>
        <v>2475</v>
      </c>
    </row>
    <row r="90" spans="1:10" s="18" customFormat="1" ht="15.75" hidden="1" customHeight="1" x14ac:dyDescent="0.3">
      <c r="A90" s="163"/>
      <c r="B90" s="166"/>
      <c r="C90" s="32" t="s">
        <v>30</v>
      </c>
      <c r="D90" s="38" t="s">
        <v>16</v>
      </c>
      <c r="E90" s="34">
        <v>18</v>
      </c>
      <c r="F90" s="46">
        <v>0.6</v>
      </c>
      <c r="G90" s="35" t="s">
        <v>15</v>
      </c>
      <c r="H90" s="47">
        <f>ROUND(E90/F90,0)</f>
        <v>30</v>
      </c>
      <c r="I90" s="81">
        <v>55</v>
      </c>
      <c r="J90" s="59">
        <f>H90*I90</f>
        <v>1650</v>
      </c>
    </row>
    <row r="91" spans="1:10" s="18" customFormat="1" ht="15.75" hidden="1" customHeight="1" x14ac:dyDescent="0.3">
      <c r="A91" s="163"/>
      <c r="B91" s="166"/>
      <c r="C91" s="32" t="s">
        <v>32</v>
      </c>
      <c r="D91" s="38" t="s">
        <v>16</v>
      </c>
      <c r="E91" s="34">
        <v>0</v>
      </c>
      <c r="F91" s="46">
        <v>0.6</v>
      </c>
      <c r="G91" s="35" t="s">
        <v>15</v>
      </c>
      <c r="H91" s="47">
        <f>ROUND(E91/F91,0)</f>
        <v>0</v>
      </c>
      <c r="I91" s="81">
        <v>55</v>
      </c>
      <c r="J91" s="59">
        <f>H91*I91</f>
        <v>0</v>
      </c>
    </row>
    <row r="92" spans="1:10" s="18" customFormat="1" ht="12.75" hidden="1" customHeight="1" x14ac:dyDescent="0.3">
      <c r="A92" s="163"/>
      <c r="B92" s="166"/>
      <c r="C92" s="36"/>
      <c r="D92" s="37" t="s">
        <v>31</v>
      </c>
      <c r="E92" s="34">
        <f>SUM(E89:E91)</f>
        <v>45</v>
      </c>
      <c r="F92" s="46"/>
      <c r="G92" s="35"/>
      <c r="H92" s="48">
        <f>SUM(H89:H91)</f>
        <v>75</v>
      </c>
      <c r="I92" s="82"/>
      <c r="J92" s="51">
        <f>SUM(J89:J91)</f>
        <v>4125</v>
      </c>
    </row>
    <row r="93" spans="1:10" s="18" customFormat="1" ht="15.75" hidden="1" customHeight="1" x14ac:dyDescent="0.3">
      <c r="A93" s="163"/>
      <c r="B93" s="166"/>
      <c r="C93" s="32" t="s">
        <v>19</v>
      </c>
      <c r="D93" s="38" t="s">
        <v>17</v>
      </c>
      <c r="E93" s="34">
        <v>0</v>
      </c>
      <c r="F93" s="46">
        <v>0.6</v>
      </c>
      <c r="G93" s="35" t="s">
        <v>15</v>
      </c>
      <c r="H93" s="47">
        <f>ROUND(E93/F93,0)</f>
        <v>0</v>
      </c>
      <c r="I93" s="81">
        <v>50</v>
      </c>
      <c r="J93" s="59">
        <f>H93*I93</f>
        <v>0</v>
      </c>
    </row>
    <row r="94" spans="1:10" s="18" customFormat="1" ht="15.75" hidden="1" customHeight="1" x14ac:dyDescent="0.3">
      <c r="A94" s="163"/>
      <c r="B94" s="166"/>
      <c r="C94" s="32" t="s">
        <v>30</v>
      </c>
      <c r="D94" s="38" t="s">
        <v>17</v>
      </c>
      <c r="E94" s="34">
        <v>1</v>
      </c>
      <c r="F94" s="46">
        <v>0.6</v>
      </c>
      <c r="G94" s="35" t="s">
        <v>15</v>
      </c>
      <c r="H94" s="47">
        <f>ROUND(E94/F94,0)</f>
        <v>2</v>
      </c>
      <c r="I94" s="81">
        <v>50</v>
      </c>
      <c r="J94" s="59">
        <f>H94*I94</f>
        <v>100</v>
      </c>
    </row>
    <row r="95" spans="1:10" s="18" customFormat="1" ht="15.75" hidden="1" customHeight="1" x14ac:dyDescent="0.3">
      <c r="A95" s="163"/>
      <c r="B95" s="166"/>
      <c r="C95" s="32" t="s">
        <v>32</v>
      </c>
      <c r="D95" s="38" t="s">
        <v>17</v>
      </c>
      <c r="E95" s="34">
        <v>0</v>
      </c>
      <c r="F95" s="46">
        <v>0.6</v>
      </c>
      <c r="G95" s="35" t="s">
        <v>15</v>
      </c>
      <c r="H95" s="47">
        <f>ROUND(E95/F95,0)</f>
        <v>0</v>
      </c>
      <c r="I95" s="81">
        <v>50</v>
      </c>
      <c r="J95" s="59">
        <f>H95*I95</f>
        <v>0</v>
      </c>
    </row>
    <row r="96" spans="1:10" s="18" customFormat="1" ht="12.75" hidden="1" customHeight="1" x14ac:dyDescent="0.3">
      <c r="A96" s="163"/>
      <c r="B96" s="166"/>
      <c r="C96" s="36"/>
      <c r="D96" s="37" t="s">
        <v>31</v>
      </c>
      <c r="E96" s="34">
        <f>SUM(E93:E95)</f>
        <v>1</v>
      </c>
      <c r="F96" s="46"/>
      <c r="G96" s="35"/>
      <c r="H96" s="48">
        <f>SUM(H93:H95)</f>
        <v>2</v>
      </c>
      <c r="I96" s="82"/>
      <c r="J96" s="51">
        <f>SUM(J93:J95)</f>
        <v>100</v>
      </c>
    </row>
    <row r="97" spans="1:19" s="18" customFormat="1" ht="15.75" hidden="1" customHeight="1" x14ac:dyDescent="0.3">
      <c r="A97" s="163"/>
      <c r="B97" s="166"/>
      <c r="C97" s="32" t="s">
        <v>19</v>
      </c>
      <c r="D97" s="72" t="s">
        <v>53</v>
      </c>
      <c r="E97" s="34">
        <v>79</v>
      </c>
      <c r="F97" s="93">
        <v>0.6</v>
      </c>
      <c r="G97" s="94" t="s">
        <v>13</v>
      </c>
      <c r="H97" s="48">
        <f>E97/0.6</f>
        <v>131.66666666666669</v>
      </c>
      <c r="I97" s="81">
        <v>94</v>
      </c>
      <c r="J97" s="59">
        <v>12408</v>
      </c>
    </row>
    <row r="98" spans="1:19" s="18" customFormat="1" ht="15.75" hidden="1" customHeight="1" x14ac:dyDescent="0.3">
      <c r="A98" s="163"/>
      <c r="B98" s="166"/>
      <c r="C98" s="32" t="s">
        <v>30</v>
      </c>
      <c r="D98" s="72" t="s">
        <v>53</v>
      </c>
      <c r="E98" s="34">
        <v>26</v>
      </c>
      <c r="F98" s="93">
        <v>0.6</v>
      </c>
      <c r="G98" s="94" t="s">
        <v>13</v>
      </c>
      <c r="H98" s="48">
        <f t="shared" ref="H98:H99" si="4">E98/0.6</f>
        <v>43.333333333333336</v>
      </c>
      <c r="I98" s="81">
        <v>94</v>
      </c>
      <c r="J98" s="59">
        <v>4042</v>
      </c>
    </row>
    <row r="99" spans="1:19" s="18" customFormat="1" ht="15.75" hidden="1" customHeight="1" x14ac:dyDescent="0.3">
      <c r="A99" s="163"/>
      <c r="B99" s="166"/>
      <c r="C99" s="32" t="s">
        <v>32</v>
      </c>
      <c r="D99" s="72" t="s">
        <v>53</v>
      </c>
      <c r="E99" s="34">
        <v>5</v>
      </c>
      <c r="F99" s="93">
        <v>0.6</v>
      </c>
      <c r="G99" s="94" t="s">
        <v>13</v>
      </c>
      <c r="H99" s="48">
        <f t="shared" si="4"/>
        <v>8.3333333333333339</v>
      </c>
      <c r="I99" s="81">
        <v>94</v>
      </c>
      <c r="J99" s="59">
        <v>752</v>
      </c>
    </row>
    <row r="100" spans="1:19" s="18" customFormat="1" ht="12.75" hidden="1" customHeight="1" x14ac:dyDescent="0.3">
      <c r="A100" s="163"/>
      <c r="B100" s="166"/>
      <c r="C100" s="36"/>
      <c r="D100" s="37" t="s">
        <v>31</v>
      </c>
      <c r="E100" s="34">
        <f>SUM(E97:E99)</f>
        <v>110</v>
      </c>
      <c r="F100" s="46"/>
      <c r="G100" s="35"/>
      <c r="H100" s="48">
        <f>SUM(H97:H99)</f>
        <v>183.33333333333337</v>
      </c>
      <c r="I100" s="82"/>
      <c r="J100" s="51">
        <f>SUM(J97:J99)</f>
        <v>17202</v>
      </c>
    </row>
    <row r="101" spans="1:19" s="18" customFormat="1" ht="15.75" hidden="1" customHeight="1" x14ac:dyDescent="0.3">
      <c r="A101" s="163"/>
      <c r="B101" s="166"/>
      <c r="C101" s="32" t="s">
        <v>19</v>
      </c>
      <c r="D101" s="38" t="s">
        <v>38</v>
      </c>
      <c r="E101" s="34">
        <v>300</v>
      </c>
      <c r="F101" s="46">
        <v>0.6</v>
      </c>
      <c r="G101" s="35" t="s">
        <v>15</v>
      </c>
      <c r="H101" s="47">
        <f>ROUND(E101/F101,0)</f>
        <v>500</v>
      </c>
      <c r="I101" s="81">
        <v>50</v>
      </c>
      <c r="J101" s="59">
        <f>H101*I101</f>
        <v>25000</v>
      </c>
      <c r="N101" s="18">
        <v>3860</v>
      </c>
    </row>
    <row r="102" spans="1:19" s="18" customFormat="1" ht="15.75" hidden="1" customHeight="1" x14ac:dyDescent="0.3">
      <c r="A102" s="163"/>
      <c r="B102" s="166"/>
      <c r="C102" s="32" t="s">
        <v>30</v>
      </c>
      <c r="D102" s="38" t="s">
        <v>38</v>
      </c>
      <c r="E102" s="34">
        <v>100</v>
      </c>
      <c r="F102" s="46">
        <v>0.6</v>
      </c>
      <c r="G102" s="35" t="s">
        <v>15</v>
      </c>
      <c r="H102" s="47">
        <f>ROUND(E102/F102,0)</f>
        <v>167</v>
      </c>
      <c r="I102" s="81">
        <v>50</v>
      </c>
      <c r="J102" s="59">
        <f>H102*I102</f>
        <v>8350</v>
      </c>
      <c r="N102" s="18">
        <v>1782</v>
      </c>
      <c r="O102" s="18">
        <v>1225</v>
      </c>
      <c r="P102" s="18">
        <v>557</v>
      </c>
    </row>
    <row r="103" spans="1:19" s="18" customFormat="1" ht="15.75" hidden="1" customHeight="1" x14ac:dyDescent="0.3">
      <c r="A103" s="163"/>
      <c r="B103" s="166"/>
      <c r="C103" s="32" t="s">
        <v>32</v>
      </c>
      <c r="D103" s="38" t="s">
        <v>38</v>
      </c>
      <c r="E103" s="34">
        <v>23</v>
      </c>
      <c r="F103" s="46">
        <v>0.6</v>
      </c>
      <c r="G103" s="35" t="s">
        <v>15</v>
      </c>
      <c r="H103" s="47">
        <f>ROUND(E103/F103,0)</f>
        <v>38</v>
      </c>
      <c r="I103" s="81">
        <v>50</v>
      </c>
      <c r="J103" s="59">
        <f>H103*I103</f>
        <v>1900</v>
      </c>
      <c r="N103" s="18">
        <v>1760</v>
      </c>
      <c r="O103" s="18">
        <v>990</v>
      </c>
      <c r="P103" s="18">
        <v>291</v>
      </c>
      <c r="Q103" s="18">
        <v>212</v>
      </c>
      <c r="R103" s="18">
        <v>267</v>
      </c>
    </row>
    <row r="104" spans="1:19" s="18" customFormat="1" ht="12.75" hidden="1" customHeight="1" x14ac:dyDescent="0.3">
      <c r="A104" s="163"/>
      <c r="B104" s="166"/>
      <c r="C104" s="36"/>
      <c r="D104" s="37" t="s">
        <v>31</v>
      </c>
      <c r="E104" s="34">
        <f>SUM(E101:E103)</f>
        <v>423</v>
      </c>
      <c r="F104" s="46"/>
      <c r="G104" s="35"/>
      <c r="H104" s="48">
        <f>SUM(H101:H103)</f>
        <v>705</v>
      </c>
      <c r="I104" s="82"/>
      <c r="J104" s="51">
        <f>SUM(J101:J103)</f>
        <v>35250</v>
      </c>
      <c r="N104" s="18">
        <v>1364</v>
      </c>
      <c r="O104" s="18">
        <v>210</v>
      </c>
      <c r="P104" s="18">
        <v>201</v>
      </c>
      <c r="Q104" s="18">
        <v>75</v>
      </c>
      <c r="R104" s="18">
        <v>278</v>
      </c>
      <c r="S104" s="18">
        <v>600</v>
      </c>
    </row>
    <row r="105" spans="1:19" s="18" customFormat="1" ht="15.75" hidden="1" customHeight="1" x14ac:dyDescent="0.3">
      <c r="A105" s="163"/>
      <c r="B105" s="166"/>
      <c r="C105" s="32" t="s">
        <v>19</v>
      </c>
      <c r="D105" s="38" t="s">
        <v>18</v>
      </c>
      <c r="E105" s="34">
        <v>300</v>
      </c>
      <c r="F105" s="46">
        <v>0.55000000000000004</v>
      </c>
      <c r="G105" s="35" t="s">
        <v>15</v>
      </c>
      <c r="H105" s="47">
        <f>ROUND(E105/F105,0)</f>
        <v>545</v>
      </c>
      <c r="I105" s="81">
        <v>50</v>
      </c>
      <c r="J105" s="59">
        <f>H105*I105</f>
        <v>27250</v>
      </c>
      <c r="N105" s="18">
        <v>1931</v>
      </c>
      <c r="O105" s="18">
        <v>280</v>
      </c>
      <c r="P105" s="18">
        <v>736</v>
      </c>
      <c r="Q105" s="18">
        <v>915</v>
      </c>
    </row>
    <row r="106" spans="1:19" s="18" customFormat="1" ht="15.75" hidden="1" customHeight="1" x14ac:dyDescent="0.3">
      <c r="A106" s="163"/>
      <c r="B106" s="166"/>
      <c r="C106" s="32" t="s">
        <v>30</v>
      </c>
      <c r="D106" s="38" t="s">
        <v>18</v>
      </c>
      <c r="E106" s="34">
        <v>100</v>
      </c>
      <c r="F106" s="46">
        <v>0.55000000000000004</v>
      </c>
      <c r="G106" s="35" t="s">
        <v>15</v>
      </c>
      <c r="H106" s="47">
        <f>ROUND(E106/F106,0)</f>
        <v>182</v>
      </c>
      <c r="I106" s="81">
        <v>50</v>
      </c>
      <c r="J106" s="59">
        <f>H106*I106</f>
        <v>9100</v>
      </c>
    </row>
    <row r="107" spans="1:19" s="18" customFormat="1" ht="15.75" hidden="1" customHeight="1" x14ac:dyDescent="0.3">
      <c r="A107" s="163"/>
      <c r="B107" s="166"/>
      <c r="C107" s="32" t="s">
        <v>32</v>
      </c>
      <c r="D107" s="38" t="s">
        <v>18</v>
      </c>
      <c r="E107" s="34">
        <v>23</v>
      </c>
      <c r="F107" s="46">
        <v>0.55000000000000004</v>
      </c>
      <c r="G107" s="35" t="s">
        <v>15</v>
      </c>
      <c r="H107" s="47">
        <f>ROUND(E107/F107,0)</f>
        <v>42</v>
      </c>
      <c r="I107" s="81">
        <v>50</v>
      </c>
      <c r="J107" s="59">
        <f>H107*I107</f>
        <v>2100</v>
      </c>
    </row>
    <row r="108" spans="1:19" s="18" customFormat="1" ht="12.75" hidden="1" customHeight="1" x14ac:dyDescent="0.3">
      <c r="A108" s="163"/>
      <c r="B108" s="166"/>
      <c r="C108" s="36"/>
      <c r="D108" s="37" t="s">
        <v>31</v>
      </c>
      <c r="E108" s="34">
        <f>SUM(E105:E107)</f>
        <v>423</v>
      </c>
      <c r="F108" s="45"/>
      <c r="G108" s="35"/>
      <c r="H108" s="48">
        <f>SUM(H105:H107)</f>
        <v>769</v>
      </c>
      <c r="I108" s="82"/>
      <c r="J108" s="51">
        <f>SUM(J105:J107)</f>
        <v>38450</v>
      </c>
    </row>
    <row r="109" spans="1:19" s="18" customFormat="1" ht="13.5" hidden="1" customHeight="1" thickBot="1" x14ac:dyDescent="0.4">
      <c r="A109" s="163"/>
      <c r="B109" s="167"/>
      <c r="C109" s="137" t="s">
        <v>37</v>
      </c>
      <c r="D109" s="138"/>
      <c r="E109" s="84">
        <f>SUM(E108,E92,E80,E104,E100,E88,E96,E84)</f>
        <v>1225</v>
      </c>
      <c r="F109" s="74"/>
      <c r="G109" s="182"/>
      <c r="H109" s="183"/>
      <c r="I109" s="85"/>
      <c r="J109" s="90">
        <f>SUM(J108,J92,J80,J104,J100,J88,J96,J84)</f>
        <v>117260</v>
      </c>
    </row>
    <row r="110" spans="1:19" s="18" customFormat="1" ht="13.5" hidden="1" customHeight="1" thickBot="1" x14ac:dyDescent="0.4">
      <c r="A110" s="164"/>
      <c r="B110" s="168" t="s">
        <v>41</v>
      </c>
      <c r="C110" s="169"/>
      <c r="D110" s="170"/>
      <c r="E110" s="19">
        <f>E109+E76</f>
        <v>1782</v>
      </c>
      <c r="F110" s="20"/>
      <c r="G110" s="86"/>
      <c r="H110" s="87"/>
      <c r="I110" s="88">
        <f>J110/E110</f>
        <v>94.256453423120092</v>
      </c>
      <c r="J110" s="89">
        <f>J109+J76</f>
        <v>167965</v>
      </c>
    </row>
    <row r="111" spans="1:19" x14ac:dyDescent="0.35">
      <c r="A111" s="3"/>
      <c r="B111" s="3"/>
      <c r="C111" s="3"/>
      <c r="D111" s="3"/>
      <c r="E111" s="8"/>
      <c r="F111" s="8"/>
      <c r="G111" s="8"/>
      <c r="H111" s="9"/>
      <c r="I111" s="7"/>
      <c r="J111" s="2"/>
    </row>
    <row r="112" spans="1:19" x14ac:dyDescent="0.35">
      <c r="A112" s="7"/>
      <c r="B112" s="7"/>
      <c r="C112" s="7"/>
      <c r="D112" s="7"/>
      <c r="E112" s="7"/>
      <c r="F112" s="7"/>
      <c r="G112" s="7"/>
      <c r="H112" s="7"/>
      <c r="I112" s="7"/>
    </row>
    <row r="113" spans="1:10" x14ac:dyDescent="0.35">
      <c r="A113" s="7"/>
      <c r="B113" s="7"/>
      <c r="C113" s="7"/>
      <c r="D113" s="7"/>
      <c r="E113" s="7"/>
      <c r="F113" s="7"/>
      <c r="G113" s="7"/>
      <c r="H113" s="7"/>
      <c r="I113" s="7"/>
    </row>
    <row r="114" spans="1:10" x14ac:dyDescent="0.35">
      <c r="A114" s="161" t="s">
        <v>42</v>
      </c>
      <c r="B114" s="161"/>
      <c r="C114" s="161"/>
      <c r="D114" s="161"/>
      <c r="E114" s="7"/>
      <c r="G114" s="76" t="s">
        <v>43</v>
      </c>
      <c r="H114" s="76"/>
      <c r="J114" s="7"/>
    </row>
    <row r="115" spans="1:10" x14ac:dyDescent="0.35">
      <c r="A115" s="161" t="s">
        <v>44</v>
      </c>
      <c r="B115" s="161"/>
      <c r="C115" s="161"/>
      <c r="D115" s="161"/>
      <c r="E115" s="7"/>
      <c r="G115" s="161" t="s">
        <v>62</v>
      </c>
      <c r="H115" s="161"/>
      <c r="I115" s="161"/>
      <c r="J115" s="7"/>
    </row>
    <row r="116" spans="1:10" ht="6" customHeight="1" x14ac:dyDescent="0.35">
      <c r="A116" s="76"/>
      <c r="B116" s="76"/>
      <c r="C116" s="76"/>
      <c r="D116" s="76"/>
      <c r="E116" s="7"/>
      <c r="G116" s="76"/>
      <c r="H116" s="76"/>
      <c r="I116" s="76"/>
      <c r="J116" s="7"/>
    </row>
    <row r="117" spans="1:10" x14ac:dyDescent="0.35">
      <c r="A117" s="161" t="s">
        <v>45</v>
      </c>
      <c r="B117" s="161"/>
      <c r="C117" s="161"/>
      <c r="D117" s="76"/>
      <c r="E117" s="7"/>
      <c r="G117" s="161" t="s">
        <v>46</v>
      </c>
      <c r="H117" s="161"/>
      <c r="I117" s="7"/>
      <c r="J117" s="7"/>
    </row>
    <row r="118" spans="1:10" hidden="1" x14ac:dyDescent="0.35">
      <c r="A118" s="76"/>
      <c r="B118" s="76"/>
      <c r="C118" s="76"/>
      <c r="D118" s="76"/>
      <c r="E118" s="7"/>
      <c r="G118" s="7"/>
      <c r="H118" s="8"/>
      <c r="I118" s="7"/>
      <c r="J118" s="7"/>
    </row>
    <row r="119" spans="1:10" ht="14.4" customHeight="1" x14ac:dyDescent="0.35">
      <c r="A119" s="171" t="s">
        <v>47</v>
      </c>
      <c r="B119" s="171"/>
      <c r="C119" s="171"/>
      <c r="D119" s="171"/>
      <c r="E119" s="4"/>
      <c r="H119" s="171" t="s">
        <v>63</v>
      </c>
      <c r="I119" s="171"/>
      <c r="J119" s="171"/>
    </row>
    <row r="120" spans="1:10" x14ac:dyDescent="0.35">
      <c r="A120" s="68"/>
      <c r="B120" s="68"/>
      <c r="C120" s="69"/>
      <c r="D120" s="69"/>
      <c r="E120" s="4"/>
      <c r="F120" s="172"/>
      <c r="G120" s="172"/>
      <c r="H120" s="172"/>
      <c r="I120" s="7"/>
      <c r="J120" s="7"/>
    </row>
    <row r="121" spans="1:10" x14ac:dyDescent="0.35">
      <c r="A121" s="68"/>
      <c r="B121" s="68"/>
      <c r="C121" s="69"/>
      <c r="D121" s="69"/>
      <c r="E121" s="4"/>
      <c r="F121" s="67"/>
      <c r="G121" s="67"/>
      <c r="H121" s="67"/>
      <c r="I121" s="7"/>
      <c r="J121" s="7"/>
    </row>
    <row r="122" spans="1:10" x14ac:dyDescent="0.35">
      <c r="A122" s="77" t="s">
        <v>48</v>
      </c>
      <c r="B122" s="77"/>
      <c r="C122" s="77"/>
      <c r="D122" s="77"/>
      <c r="E122" s="7"/>
      <c r="F122" s="7"/>
      <c r="G122" s="7"/>
      <c r="H122" s="7"/>
      <c r="I122" s="7"/>
      <c r="J122" s="7"/>
    </row>
    <row r="123" spans="1:10" ht="14.4" customHeight="1" x14ac:dyDescent="0.35">
      <c r="A123" s="171" t="s">
        <v>49</v>
      </c>
      <c r="B123" s="171"/>
      <c r="C123" s="171"/>
      <c r="D123" s="171"/>
      <c r="E123" s="17"/>
      <c r="F123" s="7"/>
      <c r="G123" s="7"/>
      <c r="H123" s="7"/>
      <c r="I123" s="7"/>
      <c r="J123" s="7"/>
    </row>
  </sheetData>
  <mergeCells count="38">
    <mergeCell ref="B67:D67"/>
    <mergeCell ref="G48:H48"/>
    <mergeCell ref="B49:B57"/>
    <mergeCell ref="C57:D57"/>
    <mergeCell ref="B58:B66"/>
    <mergeCell ref="C66:D66"/>
    <mergeCell ref="A119:D119"/>
    <mergeCell ref="H119:J119"/>
    <mergeCell ref="F120:H120"/>
    <mergeCell ref="A123:D123"/>
    <mergeCell ref="A2:J2"/>
    <mergeCell ref="A3:J3"/>
    <mergeCell ref="A115:D115"/>
    <mergeCell ref="G115:I115"/>
    <mergeCell ref="I5:I6"/>
    <mergeCell ref="J5:J6"/>
    <mergeCell ref="F5:F6"/>
    <mergeCell ref="G5:G6"/>
    <mergeCell ref="H5:H6"/>
    <mergeCell ref="A117:C117"/>
    <mergeCell ref="G117:H117"/>
    <mergeCell ref="G109:H109"/>
    <mergeCell ref="D4:E4"/>
    <mergeCell ref="A114:D114"/>
    <mergeCell ref="A68:A110"/>
    <mergeCell ref="B68:B76"/>
    <mergeCell ref="C76:D76"/>
    <mergeCell ref="B77:B109"/>
    <mergeCell ref="C109:D109"/>
    <mergeCell ref="B110:D110"/>
    <mergeCell ref="B5:B6"/>
    <mergeCell ref="C5:C6"/>
    <mergeCell ref="D5:D6"/>
    <mergeCell ref="E5:E6"/>
    <mergeCell ref="A5:A6"/>
    <mergeCell ref="A8:A67"/>
    <mergeCell ref="B8:B48"/>
    <mergeCell ref="C48:D48"/>
  </mergeCells>
  <pageMargins left="0.25" right="0.25" top="0.75" bottom="0.75" header="0.3" footer="0.3"/>
  <pageSetup paperSize="9" scale="4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3"/>
  <sheetViews>
    <sheetView workbookViewId="0">
      <selection activeCell="A4" sqref="A4:F4"/>
    </sheetView>
  </sheetViews>
  <sheetFormatPr defaultRowHeight="15.5" x14ac:dyDescent="0.35"/>
  <cols>
    <col min="1" max="1" width="17.36328125" style="11" customWidth="1"/>
    <col min="2" max="6" width="20.36328125" style="11" customWidth="1"/>
    <col min="7" max="9" width="8.90625" style="11"/>
  </cols>
  <sheetData>
    <row r="2" spans="1:8" x14ac:dyDescent="0.35">
      <c r="A2" s="186" t="s">
        <v>4</v>
      </c>
      <c r="B2" s="186"/>
      <c r="C2" s="186"/>
      <c r="D2" s="186"/>
      <c r="E2" s="186"/>
      <c r="F2" s="186"/>
      <c r="G2" s="92"/>
      <c r="H2" s="92"/>
    </row>
    <row r="3" spans="1:8" x14ac:dyDescent="0.35">
      <c r="A3" s="185" t="s">
        <v>69</v>
      </c>
      <c r="B3" s="185"/>
      <c r="C3" s="185"/>
      <c r="D3" s="185"/>
      <c r="E3" s="185"/>
      <c r="F3" s="185"/>
      <c r="G3" s="91"/>
      <c r="H3" s="91"/>
    </row>
    <row r="4" spans="1:8" ht="31.25" customHeight="1" x14ac:dyDescent="0.35">
      <c r="A4" s="184" t="s">
        <v>50</v>
      </c>
      <c r="B4" s="184"/>
      <c r="C4" s="184"/>
      <c r="D4" s="184"/>
      <c r="E4" s="184"/>
      <c r="F4" s="184"/>
      <c r="G4" s="91"/>
      <c r="H4" s="91"/>
    </row>
    <row r="5" spans="1:8" ht="22.25" customHeight="1" x14ac:dyDescent="0.35">
      <c r="A5" s="185" t="s">
        <v>66</v>
      </c>
      <c r="B5" s="185"/>
      <c r="C5" s="185"/>
      <c r="D5" s="185"/>
      <c r="E5" s="185"/>
      <c r="F5" s="185"/>
      <c r="G5" s="91"/>
      <c r="H5" s="91"/>
    </row>
    <row r="6" spans="1:8" x14ac:dyDescent="0.35">
      <c r="A6" s="12"/>
      <c r="B6" s="12"/>
      <c r="C6" s="12"/>
      <c r="D6" s="12"/>
      <c r="E6" s="12"/>
      <c r="F6" s="12"/>
      <c r="G6" s="12"/>
      <c r="H6" s="12"/>
    </row>
    <row r="7" spans="1:8" x14ac:dyDescent="0.35">
      <c r="A7" s="12"/>
      <c r="B7" s="12"/>
      <c r="C7" s="12"/>
      <c r="D7" s="12"/>
      <c r="E7" s="12"/>
      <c r="F7" s="12"/>
      <c r="G7" s="12"/>
      <c r="H7" s="12"/>
    </row>
    <row r="8" spans="1:8" x14ac:dyDescent="0.35">
      <c r="A8" s="12"/>
      <c r="B8" s="12"/>
      <c r="C8" s="12"/>
      <c r="D8" s="12"/>
      <c r="E8" s="12"/>
      <c r="F8" s="12"/>
      <c r="G8" s="12"/>
      <c r="H8" s="12"/>
    </row>
    <row r="9" spans="1:8" ht="27.65" customHeight="1" x14ac:dyDescent="0.35">
      <c r="A9" s="190" t="s">
        <v>3</v>
      </c>
      <c r="B9" s="187" t="s">
        <v>51</v>
      </c>
      <c r="C9" s="188"/>
      <c r="D9" s="188"/>
      <c r="E9" s="189"/>
      <c r="F9" s="192" t="s">
        <v>11</v>
      </c>
      <c r="G9" s="12"/>
      <c r="H9" s="12"/>
    </row>
    <row r="10" spans="1:8" x14ac:dyDescent="0.35">
      <c r="A10" s="191"/>
      <c r="B10" s="15" t="s">
        <v>6</v>
      </c>
      <c r="C10" s="15" t="s">
        <v>7</v>
      </c>
      <c r="D10" s="15" t="s">
        <v>8</v>
      </c>
      <c r="E10" s="15" t="s">
        <v>9</v>
      </c>
      <c r="F10" s="191"/>
      <c r="G10" s="12"/>
      <c r="H10" s="12"/>
    </row>
    <row r="11" spans="1:8" ht="39.65" customHeight="1" x14ac:dyDescent="0.35">
      <c r="A11" s="16" t="s">
        <v>10</v>
      </c>
      <c r="B11" s="16"/>
      <c r="C11" s="16"/>
      <c r="D11" s="16">
        <v>113</v>
      </c>
      <c r="E11" s="16">
        <v>1000</v>
      </c>
      <c r="F11" s="16">
        <f>SUM(B11:E11)</f>
        <v>1113</v>
      </c>
      <c r="G11" s="12"/>
      <c r="H11" s="12"/>
    </row>
    <row r="12" spans="1:8" x14ac:dyDescent="0.35">
      <c r="A12" s="12"/>
      <c r="B12" s="12"/>
      <c r="C12" s="12"/>
      <c r="D12" s="12"/>
      <c r="E12" s="12"/>
      <c r="F12" s="12"/>
      <c r="G12" s="12"/>
      <c r="H12" s="12"/>
    </row>
    <row r="13" spans="1:8" x14ac:dyDescent="0.35">
      <c r="A13" s="13"/>
      <c r="B13" s="13"/>
      <c r="C13" s="13"/>
      <c r="D13" s="13"/>
      <c r="E13" s="13"/>
      <c r="F13" s="12"/>
      <c r="G13" s="13"/>
      <c r="H13" s="14"/>
    </row>
    <row r="14" spans="1:8" x14ac:dyDescent="0.35">
      <c r="A14" s="161" t="s">
        <v>42</v>
      </c>
      <c r="B14" s="161"/>
      <c r="C14" s="161"/>
      <c r="D14" s="161"/>
      <c r="E14" s="76" t="s">
        <v>43</v>
      </c>
      <c r="F14" s="76"/>
      <c r="G14" s="5"/>
      <c r="H14" s="7"/>
    </row>
    <row r="15" spans="1:8" x14ac:dyDescent="0.35">
      <c r="A15" s="161" t="s">
        <v>44</v>
      </c>
      <c r="B15" s="161"/>
      <c r="C15" s="161"/>
      <c r="D15" s="161"/>
      <c r="E15" s="76" t="s">
        <v>64</v>
      </c>
      <c r="F15" s="76"/>
      <c r="G15" s="76"/>
      <c r="H15" s="7"/>
    </row>
    <row r="16" spans="1:8" ht="6" customHeight="1" x14ac:dyDescent="0.35">
      <c r="A16" s="76"/>
      <c r="B16" s="76"/>
      <c r="C16" s="76"/>
      <c r="D16" s="76"/>
      <c r="E16" s="76"/>
      <c r="F16" s="76"/>
      <c r="G16" s="76"/>
      <c r="H16" s="7"/>
    </row>
    <row r="17" spans="1:10" x14ac:dyDescent="0.35">
      <c r="A17" s="161" t="s">
        <v>45</v>
      </c>
      <c r="B17" s="161"/>
      <c r="C17" s="161"/>
      <c r="D17" s="76"/>
      <c r="E17" s="76" t="s">
        <v>46</v>
      </c>
      <c r="F17" s="76"/>
      <c r="G17" s="7"/>
      <c r="H17" s="7"/>
    </row>
    <row r="18" spans="1:10" ht="11.4" customHeight="1" x14ac:dyDescent="0.35">
      <c r="A18" s="76"/>
      <c r="B18" s="76"/>
      <c r="C18" s="76"/>
      <c r="D18" s="76"/>
      <c r="E18" s="7"/>
      <c r="F18" s="8"/>
      <c r="G18" s="7"/>
      <c r="H18" s="7"/>
    </row>
    <row r="19" spans="1:10" ht="14.4" customHeight="1" x14ac:dyDescent="0.35">
      <c r="A19" s="171" t="s">
        <v>47</v>
      </c>
      <c r="B19" s="171"/>
      <c r="C19" s="171"/>
      <c r="D19" s="78"/>
      <c r="E19" s="5"/>
      <c r="F19" s="79" t="s">
        <v>65</v>
      </c>
      <c r="G19" s="70"/>
      <c r="H19" s="70"/>
    </row>
    <row r="20" spans="1:10" ht="14.5" x14ac:dyDescent="0.35">
      <c r="A20" s="68"/>
      <c r="B20" s="68"/>
      <c r="C20" s="69"/>
      <c r="D20" s="69"/>
      <c r="E20" s="4"/>
      <c r="F20" s="80"/>
      <c r="G20" s="80"/>
      <c r="H20" s="80"/>
      <c r="I20" s="7"/>
      <c r="J20" s="7"/>
    </row>
    <row r="21" spans="1:10" ht="14.5" x14ac:dyDescent="0.35">
      <c r="A21" s="68"/>
      <c r="B21" s="68"/>
      <c r="C21" s="69"/>
      <c r="D21" s="69"/>
      <c r="E21" s="4"/>
      <c r="F21" s="67"/>
      <c r="G21" s="67"/>
      <c r="H21" s="67"/>
      <c r="I21" s="7"/>
      <c r="J21" s="7"/>
    </row>
    <row r="22" spans="1:10" ht="14.5" x14ac:dyDescent="0.35">
      <c r="A22" s="77" t="s">
        <v>48</v>
      </c>
      <c r="B22" s="77"/>
      <c r="C22" s="77"/>
      <c r="D22" s="77"/>
      <c r="E22" s="7"/>
      <c r="F22" s="7"/>
      <c r="G22" s="7"/>
      <c r="H22" s="7"/>
      <c r="I22" s="7"/>
      <c r="J22" s="7"/>
    </row>
    <row r="23" spans="1:10" ht="14.4" customHeight="1" x14ac:dyDescent="0.35">
      <c r="A23" s="171" t="s">
        <v>49</v>
      </c>
      <c r="B23" s="171"/>
      <c r="C23" s="171"/>
      <c r="D23" s="78"/>
      <c r="E23" s="17"/>
      <c r="F23" s="7"/>
      <c r="G23" s="7"/>
      <c r="H23" s="7"/>
      <c r="I23" s="7"/>
      <c r="J23" s="7"/>
    </row>
  </sheetData>
  <mergeCells count="12">
    <mergeCell ref="A4:F4"/>
    <mergeCell ref="A3:F3"/>
    <mergeCell ref="A2:F2"/>
    <mergeCell ref="A5:F5"/>
    <mergeCell ref="A23:C23"/>
    <mergeCell ref="B9:E9"/>
    <mergeCell ref="A9:A10"/>
    <mergeCell ref="F9:F10"/>
    <mergeCell ref="A14:D14"/>
    <mergeCell ref="A15:D15"/>
    <mergeCell ref="A17:C17"/>
    <mergeCell ref="A19:C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Krasi Hristov</cp:lastModifiedBy>
  <cp:lastPrinted>2025-07-30T10:43:16Z</cp:lastPrinted>
  <dcterms:created xsi:type="dcterms:W3CDTF">2019-10-11T07:43:52Z</dcterms:created>
  <dcterms:modified xsi:type="dcterms:W3CDTF">2025-08-04T12:09:16Z</dcterms:modified>
</cp:coreProperties>
</file>