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421FF97-7B3C-4591-B09E-0806A09DB7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ожение 1" sheetId="2" r:id="rId1"/>
    <sheet name="Приложение 2" sheetId="3" r:id="rId2"/>
    <sheet name="График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J36" i="2"/>
  <c r="J37" i="2" s="1"/>
  <c r="J35" i="2"/>
  <c r="J34" i="2"/>
  <c r="J33" i="2"/>
  <c r="J32" i="2"/>
  <c r="J31" i="2"/>
  <c r="J30" i="2"/>
  <c r="J29" i="2"/>
  <c r="J28" i="2"/>
  <c r="J27" i="2"/>
  <c r="J25" i="2"/>
  <c r="J24" i="2"/>
  <c r="J23" i="2"/>
  <c r="J22" i="2"/>
  <c r="J21" i="2"/>
  <c r="J20" i="2"/>
  <c r="J19" i="2"/>
  <c r="J18" i="2"/>
  <c r="J7" i="2"/>
  <c r="J8" i="2"/>
  <c r="J9" i="2"/>
  <c r="J10" i="2"/>
  <c r="J11" i="2"/>
  <c r="J12" i="2"/>
  <c r="J13" i="2"/>
  <c r="J14" i="2"/>
  <c r="J15" i="2"/>
  <c r="J16" i="2"/>
  <c r="J6" i="2"/>
  <c r="H38" i="2"/>
  <c r="I38" i="2"/>
  <c r="I37" i="2"/>
  <c r="I36" i="2"/>
  <c r="I35" i="2"/>
  <c r="I33" i="2"/>
  <c r="I32" i="2"/>
  <c r="I31" i="2"/>
  <c r="I30" i="2"/>
  <c r="I25" i="2"/>
  <c r="I24" i="2"/>
  <c r="I22" i="2"/>
  <c r="I21" i="2"/>
  <c r="I16" i="2"/>
  <c r="I15" i="2"/>
  <c r="I14" i="2"/>
  <c r="I10" i="2"/>
  <c r="I11" i="2"/>
  <c r="I12" i="2"/>
  <c r="I9" i="2"/>
  <c r="H34" i="2"/>
  <c r="H29" i="2"/>
  <c r="H28" i="2"/>
  <c r="H27" i="2"/>
  <c r="H23" i="2"/>
  <c r="H20" i="2"/>
  <c r="H19" i="2"/>
  <c r="H18" i="2"/>
  <c r="H13" i="2"/>
  <c r="H7" i="2"/>
  <c r="H8" i="2"/>
  <c r="H6" i="2"/>
  <c r="H38" i="3"/>
  <c r="J37" i="3"/>
  <c r="I37" i="3"/>
  <c r="H37" i="3"/>
  <c r="E37" i="3"/>
  <c r="D37" i="3"/>
  <c r="J26" i="3"/>
  <c r="I26" i="3"/>
  <c r="H26" i="3"/>
  <c r="E26" i="3"/>
  <c r="D26" i="3"/>
  <c r="J17" i="3"/>
  <c r="J38" i="3" s="1"/>
  <c r="I17" i="3"/>
  <c r="I38" i="3" s="1"/>
  <c r="H17" i="3"/>
  <c r="E17" i="3"/>
  <c r="E38" i="3" s="1"/>
  <c r="D17" i="3"/>
  <c r="D38" i="3" s="1"/>
  <c r="D38" i="2"/>
  <c r="H37" i="2"/>
  <c r="E37" i="2"/>
  <c r="E38" i="2" s="1"/>
  <c r="D37" i="2"/>
  <c r="E17" i="2"/>
  <c r="D17" i="2"/>
  <c r="J26" i="2"/>
  <c r="E26" i="2"/>
  <c r="D26" i="2"/>
  <c r="J17" i="2" l="1"/>
  <c r="J38" i="2" s="1"/>
  <c r="I26" i="2"/>
  <c r="I17" i="2"/>
  <c r="H26" i="2"/>
  <c r="H17" i="2"/>
  <c r="F13" i="4"/>
  <c r="E13" i="4"/>
  <c r="D13" i="4"/>
  <c r="C13" i="4"/>
  <c r="G11" i="4"/>
  <c r="G13" i="4" l="1"/>
</calcChain>
</file>

<file path=xl/sharedStrings.xml><?xml version="1.0" encoding="utf-8"?>
<sst xmlns="http://schemas.openxmlformats.org/spreadsheetml/2006/main" count="168" uniqueCount="44">
  <si>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</si>
  <si>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</si>
  <si>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</si>
  <si>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</si>
  <si>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</si>
  <si>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</si>
  <si>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</si>
  <si>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</si>
  <si>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</si>
  <si>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</si>
  <si>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Дърва за огрев</t>
  </si>
  <si>
    <t>Всичко за подотдела</t>
  </si>
  <si>
    <t>Трупи за бичене 18-29 см.</t>
  </si>
  <si>
    <t>Средна технологична дървесина</t>
  </si>
  <si>
    <t>Гаранция за участие, 5%</t>
  </si>
  <si>
    <t>Стъпка на наддаване</t>
  </si>
  <si>
    <t>Достигната цена лв./пл.м3 без ДДС</t>
  </si>
  <si>
    <t>Достигната цена лв./пр.м3 без ДДС</t>
  </si>
  <si>
    <t>към Договор № ……….. \ …………………</t>
  </si>
  <si>
    <t>График за добив на дървесина по тримесечия</t>
  </si>
  <si>
    <t>ОБЩО</t>
  </si>
  <si>
    <t>І</t>
  </si>
  <si>
    <t>ІІ</t>
  </si>
  <si>
    <t>ІІІ</t>
  </si>
  <si>
    <t>ІV</t>
  </si>
  <si>
    <t>ВСИЧКО:</t>
  </si>
  <si>
    <t>Възложител:</t>
  </si>
  <si>
    <t>Изпълнител:</t>
  </si>
  <si>
    <t>Трупи за бичене 30-49 см.</t>
  </si>
  <si>
    <t>Дърва-технологична дървесина</t>
  </si>
  <si>
    <t>ОЗМ</t>
  </si>
  <si>
    <r>
      <t>тримесечие - 20</t>
    </r>
    <r>
      <rPr>
        <b/>
        <sz val="11"/>
        <color rgb="FFFF0000"/>
        <rFont val="Times New Roman"/>
        <family val="1"/>
        <charset val="204"/>
      </rPr>
      <t>25г</t>
    </r>
    <r>
      <rPr>
        <b/>
        <sz val="11"/>
        <color theme="1"/>
        <rFont val="Times New Roman"/>
        <family val="1"/>
        <charset val="204"/>
      </rPr>
      <t>., пл.куб.м.</t>
    </r>
  </si>
  <si>
    <t>цр</t>
  </si>
  <si>
    <t>бл</t>
  </si>
  <si>
    <t>Приложение №1 за обект №2-8-2025</t>
  </si>
  <si>
    <t>Всичко за Обект №2-8-2025</t>
  </si>
  <si>
    <t>371-б</t>
  </si>
  <si>
    <t>кгбр</t>
  </si>
  <si>
    <t>371-в</t>
  </si>
  <si>
    <t>371-г</t>
  </si>
  <si>
    <t>Приложение №2 за обект №2-8-2025</t>
  </si>
  <si>
    <t>ПРИЛОЖЕНИЕ № 3 ЗА ОБЕКТ №2-8-2025</t>
  </si>
  <si>
    <t>Обект № 2-8-2025</t>
  </si>
  <si>
    <t>371-б; 371-в; 371-г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</si>
</sst>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vertical="top"/>
    </xf>
    <xf numFmtId="1" fontId="3" fillId="0" borderId="6" xfId="1" applyNumberFormat="1" applyFont="1" applyBorder="1" applyAlignment="1">
      <alignment vertical="top"/>
    </xf>
    <xf numFmtId="1" fontId="3" fillId="0" borderId="4" xfId="1" applyNumberFormat="1" applyFont="1" applyBorder="1" applyAlignment="1">
      <alignment vertical="top"/>
    </xf>
    <xf numFmtId="0" fontId="3" fillId="3" borderId="8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vertical="top"/>
    </xf>
    <xf numFmtId="0" fontId="6" fillId="3" borderId="6" xfId="1" applyFont="1" applyFill="1" applyBorder="1"/>
    <xf numFmtId="1" fontId="6" fillId="3" borderId="6" xfId="1" applyNumberFormat="1" applyFont="1" applyFill="1" applyBorder="1"/>
    <xf numFmtId="0" fontId="3" fillId="3" borderId="4" xfId="1" applyFont="1" applyFill="1" applyBorder="1"/>
    <xf numFmtId="2" fontId="6" fillId="3" borderId="6" xfId="1" applyNumberFormat="1" applyFont="1" applyFill="1" applyBorder="1"/>
    <xf numFmtId="0" fontId="7" fillId="4" borderId="10" xfId="0" applyFont="1" applyFill="1" applyBorder="1"/>
    <xf numFmtId="1" fontId="6" fillId="4" borderId="4" xfId="1" applyNumberFormat="1" applyFont="1" applyFill="1" applyBorder="1" applyAlignment="1">
      <alignment vertical="top"/>
    </xf>
    <xf numFmtId="0" fontId="7" fillId="4" borderId="4" xfId="0" applyFont="1" applyFill="1" applyBorder="1"/>
    <xf numFmtId="0" fontId="3" fillId="0" borderId="4" xfId="1" applyFont="1" applyBorder="1"/>
    <xf numFmtId="2" fontId="3" fillId="0" borderId="4" xfId="1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2" fontId="6" fillId="4" borderId="4" xfId="1" applyNumberFormat="1" applyFont="1" applyFill="1" applyBorder="1" applyAlignment="1">
      <alignment vertical="top"/>
    </xf>
    <xf numFmtId="0" fontId="5" fillId="0" borderId="8" xfId="0" applyFont="1" applyBorder="1"/>
    <xf numFmtId="0" fontId="3" fillId="0" borderId="11" xfId="1" applyFont="1" applyBorder="1" applyAlignment="1">
      <alignment vertical="top"/>
    </xf>
    <xf numFmtId="1" fontId="3" fillId="0" borderId="11" xfId="1" applyNumberFormat="1" applyFont="1" applyBorder="1" applyAlignment="1">
      <alignment vertical="top"/>
    </xf>
    <xf numFmtId="2" fontId="3" fillId="0" borderId="8" xfId="1" applyNumberFormat="1" applyFont="1" applyBorder="1"/>
    <xf numFmtId="0" fontId="0" fillId="0" borderId="9" xfId="0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3" fillId="0" borderId="0" xfId="0" applyFont="1"/>
    <xf numFmtId="0" fontId="14" fillId="0" borderId="0" xfId="0" applyFont="1"/>
    <xf numFmtId="2" fontId="3" fillId="0" borderId="6" xfId="1" applyNumberFormat="1" applyFont="1" applyBorder="1"/>
    <xf numFmtId="0" fontId="3" fillId="3" borderId="20" xfId="1" applyFont="1" applyFill="1" applyBorder="1" applyAlignment="1">
      <alignment vertical="center" wrapText="1"/>
    </xf>
    <xf numFmtId="2" fontId="0" fillId="0" borderId="0" xfId="0" applyNumberFormat="1"/>
    <xf numFmtId="0" fontId="5" fillId="0" borderId="9" xfId="0" applyFont="1" applyBorder="1"/>
    <xf numFmtId="0" fontId="3" fillId="0" borderId="4" xfId="1" applyFont="1" applyBorder="1" applyAlignment="1">
      <alignment vertical="top"/>
    </xf>
    <xf numFmtId="1" fontId="3" fillId="0" borderId="4" xfId="1" applyNumberFormat="1" applyFont="1" applyBorder="1"/>
    <xf numFmtId="2" fontId="3" fillId="3" borderId="4" xfId="1" applyNumberFormat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workbookViewId="0">
      <selection activeCell="I2" sqref="I2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3" max="13" width="9.5703125" bestFit="1" customWidth="1"/>
  </cols>
  <sheetData>
    <row r="1" spans="1:12" ht="15.75" thickBot="1" x14ac:dyDescent="0.3"/>
    <row r="2" spans="1:12" ht="16.149999999999999" customHeight="1" thickBot="1" x14ac:dyDescent="0.3">
      <c r="C2" s="44" t="s">
        <v>34</v>
      </c>
      <c r="D2" s="45"/>
      <c r="E2" s="45"/>
      <c r="F2" s="45"/>
      <c r="G2" s="46"/>
    </row>
    <row r="3" spans="1:12" ht="16.5" thickBot="1" x14ac:dyDescent="0.3">
      <c r="C3" s="44"/>
      <c r="D3" s="45"/>
      <c r="E3" s="45"/>
      <c r="F3" s="45"/>
      <c r="G3" s="46"/>
    </row>
    <row r="4" spans="1:12" ht="15.75" x14ac:dyDescent="0.25">
      <c r="A4" s="1"/>
      <c r="B4" s="1"/>
      <c r="C4" s="47"/>
      <c r="D4" s="47"/>
      <c r="E4" s="47"/>
      <c r="F4" s="1"/>
      <c r="G4" s="1"/>
      <c r="H4" s="1"/>
      <c r="I4" s="1"/>
      <c r="J4" s="1"/>
    </row>
    <row r="5" spans="1:12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5" t="s">
        <v>14</v>
      </c>
      <c r="L5" s="2" t="s">
        <v>15</v>
      </c>
    </row>
    <row r="6" spans="1:12" ht="15.75" x14ac:dyDescent="0.25">
      <c r="A6" s="51" t="s">
        <v>36</v>
      </c>
      <c r="B6" s="21" t="s">
        <v>32</v>
      </c>
      <c r="C6" s="19" t="s">
        <v>28</v>
      </c>
      <c r="D6" s="22">
        <v>30</v>
      </c>
      <c r="E6" s="23"/>
      <c r="F6" s="24">
        <v>76</v>
      </c>
      <c r="G6" s="24"/>
      <c r="H6" s="24">
        <f>D6*F6</f>
        <v>2280</v>
      </c>
      <c r="I6" s="24"/>
      <c r="J6" s="24">
        <f>H6+I6</f>
        <v>2280</v>
      </c>
      <c r="K6" s="56">
        <f>J38*0.05</f>
        <v>8997.9</v>
      </c>
      <c r="L6" s="56">
        <v>1800</v>
      </c>
    </row>
    <row r="7" spans="1:12" ht="15.75" x14ac:dyDescent="0.25">
      <c r="A7" s="52"/>
      <c r="B7" s="18" t="s">
        <v>32</v>
      </c>
      <c r="C7" s="19" t="s">
        <v>12</v>
      </c>
      <c r="D7" s="4">
        <v>401</v>
      </c>
      <c r="E7" s="5"/>
      <c r="F7" s="17">
        <v>71</v>
      </c>
      <c r="G7" s="17"/>
      <c r="H7" s="24">
        <f t="shared" ref="H7:H8" si="0">D7*F7</f>
        <v>28471</v>
      </c>
      <c r="I7" s="17"/>
      <c r="J7" s="24">
        <f t="shared" ref="J7:J36" si="1">H7+I7</f>
        <v>28471</v>
      </c>
      <c r="K7" s="57"/>
      <c r="L7" s="57"/>
    </row>
    <row r="8" spans="1:12" ht="15.75" x14ac:dyDescent="0.25">
      <c r="A8" s="52"/>
      <c r="B8" s="18" t="s">
        <v>33</v>
      </c>
      <c r="C8" s="19" t="s">
        <v>12</v>
      </c>
      <c r="D8" s="4">
        <v>7</v>
      </c>
      <c r="E8" s="5"/>
      <c r="F8" s="17">
        <v>76</v>
      </c>
      <c r="G8" s="17"/>
      <c r="H8" s="24">
        <f t="shared" si="0"/>
        <v>532</v>
      </c>
      <c r="I8" s="17"/>
      <c r="J8" s="24">
        <f t="shared" si="1"/>
        <v>532</v>
      </c>
      <c r="K8" s="57"/>
      <c r="L8" s="57"/>
    </row>
    <row r="9" spans="1:12" ht="15.75" x14ac:dyDescent="0.25">
      <c r="A9" s="52"/>
      <c r="B9" s="18" t="s">
        <v>32</v>
      </c>
      <c r="C9" s="19" t="s">
        <v>13</v>
      </c>
      <c r="D9" s="4">
        <v>83</v>
      </c>
      <c r="E9" s="6">
        <v>138</v>
      </c>
      <c r="F9" s="17"/>
      <c r="G9" s="17">
        <v>40</v>
      </c>
      <c r="H9" s="17"/>
      <c r="I9" s="17">
        <f>E9*G9</f>
        <v>5520</v>
      </c>
      <c r="J9" s="24">
        <f t="shared" si="1"/>
        <v>5520</v>
      </c>
      <c r="K9" s="57"/>
      <c r="L9" s="57"/>
    </row>
    <row r="10" spans="1:12" ht="15.75" x14ac:dyDescent="0.25">
      <c r="A10" s="52"/>
      <c r="B10" s="18" t="s">
        <v>33</v>
      </c>
      <c r="C10" s="19" t="s">
        <v>13</v>
      </c>
      <c r="D10" s="4">
        <v>5</v>
      </c>
      <c r="E10" s="5">
        <v>8</v>
      </c>
      <c r="F10" s="17"/>
      <c r="G10" s="17">
        <v>40</v>
      </c>
      <c r="H10" s="37"/>
      <c r="I10" s="17">
        <f t="shared" ref="I10:I16" si="2">E10*G10</f>
        <v>320</v>
      </c>
      <c r="J10" s="24">
        <f t="shared" si="1"/>
        <v>320</v>
      </c>
      <c r="K10" s="57"/>
      <c r="L10" s="57"/>
    </row>
    <row r="11" spans="1:12" ht="15.75" x14ac:dyDescent="0.25">
      <c r="A11" s="52"/>
      <c r="B11" s="40" t="s">
        <v>32</v>
      </c>
      <c r="C11" s="19" t="s">
        <v>29</v>
      </c>
      <c r="D11" s="4">
        <v>250</v>
      </c>
      <c r="E11" s="5">
        <v>417</v>
      </c>
      <c r="F11" s="17"/>
      <c r="G11" s="17">
        <v>40</v>
      </c>
      <c r="H11" s="37"/>
      <c r="I11" s="17">
        <f t="shared" si="2"/>
        <v>16680</v>
      </c>
      <c r="J11" s="24">
        <f t="shared" si="1"/>
        <v>16680</v>
      </c>
      <c r="K11" s="57"/>
      <c r="L11" s="57"/>
    </row>
    <row r="12" spans="1:12" ht="15.75" x14ac:dyDescent="0.25">
      <c r="A12" s="52"/>
      <c r="B12" s="40" t="s">
        <v>33</v>
      </c>
      <c r="C12" s="19" t="s">
        <v>29</v>
      </c>
      <c r="D12" s="4">
        <v>33</v>
      </c>
      <c r="E12" s="5">
        <v>55</v>
      </c>
      <c r="F12" s="17"/>
      <c r="G12" s="17">
        <v>40</v>
      </c>
      <c r="H12" s="37"/>
      <c r="I12" s="17">
        <f t="shared" si="2"/>
        <v>2200</v>
      </c>
      <c r="J12" s="24">
        <f t="shared" si="1"/>
        <v>2200</v>
      </c>
      <c r="K12" s="57"/>
      <c r="L12" s="57"/>
    </row>
    <row r="13" spans="1:12" ht="15.75" x14ac:dyDescent="0.25">
      <c r="A13" s="52"/>
      <c r="B13" s="40" t="s">
        <v>32</v>
      </c>
      <c r="C13" s="19" t="s">
        <v>30</v>
      </c>
      <c r="D13" s="4">
        <v>117</v>
      </c>
      <c r="E13" s="5"/>
      <c r="F13" s="17">
        <v>66</v>
      </c>
      <c r="G13" s="17"/>
      <c r="H13" s="24">
        <f t="shared" ref="H13" si="3">D13*F13</f>
        <v>7722</v>
      </c>
      <c r="I13" s="37"/>
      <c r="J13" s="24">
        <f t="shared" si="1"/>
        <v>7722</v>
      </c>
      <c r="K13" s="57"/>
      <c r="L13" s="57"/>
    </row>
    <row r="14" spans="1:12" ht="15.75" x14ac:dyDescent="0.25">
      <c r="A14" s="52"/>
      <c r="B14" s="40" t="s">
        <v>32</v>
      </c>
      <c r="C14" s="19" t="s">
        <v>10</v>
      </c>
      <c r="D14" s="4">
        <v>300</v>
      </c>
      <c r="E14" s="5">
        <v>545</v>
      </c>
      <c r="F14" s="17"/>
      <c r="G14" s="17">
        <v>40</v>
      </c>
      <c r="H14" s="37"/>
      <c r="I14" s="17">
        <f t="shared" si="2"/>
        <v>21800</v>
      </c>
      <c r="J14" s="24">
        <f t="shared" si="1"/>
        <v>21800</v>
      </c>
      <c r="K14" s="57"/>
      <c r="L14" s="57"/>
    </row>
    <row r="15" spans="1:12" ht="15.75" x14ac:dyDescent="0.25">
      <c r="A15" s="52"/>
      <c r="B15" s="40" t="s">
        <v>33</v>
      </c>
      <c r="C15" s="19" t="s">
        <v>10</v>
      </c>
      <c r="D15" s="4">
        <v>30</v>
      </c>
      <c r="E15" s="5">
        <v>55</v>
      </c>
      <c r="F15" s="17"/>
      <c r="G15" s="17">
        <v>40</v>
      </c>
      <c r="H15" s="37"/>
      <c r="I15" s="17">
        <f t="shared" si="2"/>
        <v>2200</v>
      </c>
      <c r="J15" s="24">
        <f t="shared" si="1"/>
        <v>2200</v>
      </c>
      <c r="K15" s="57"/>
      <c r="L15" s="57"/>
    </row>
    <row r="16" spans="1:12" ht="15.75" x14ac:dyDescent="0.25">
      <c r="A16" s="52"/>
      <c r="B16" s="40" t="s">
        <v>37</v>
      </c>
      <c r="C16" s="19" t="s">
        <v>10</v>
      </c>
      <c r="D16" s="4">
        <v>2</v>
      </c>
      <c r="E16" s="5">
        <v>4</v>
      </c>
      <c r="F16" s="17"/>
      <c r="G16" s="17">
        <v>40</v>
      </c>
      <c r="H16" s="37"/>
      <c r="I16" s="17">
        <f t="shared" si="2"/>
        <v>160</v>
      </c>
      <c r="J16" s="24">
        <f t="shared" si="1"/>
        <v>160</v>
      </c>
      <c r="K16" s="57"/>
      <c r="L16" s="57"/>
    </row>
    <row r="17" spans="1:13" ht="15.75" x14ac:dyDescent="0.25">
      <c r="A17" s="7"/>
      <c r="B17" s="8"/>
      <c r="C17" s="9" t="s">
        <v>11</v>
      </c>
      <c r="D17" s="10">
        <f>SUM(D6:D16)</f>
        <v>1258</v>
      </c>
      <c r="E17" s="10">
        <f>SUM(E6:E16)</f>
        <v>1222</v>
      </c>
      <c r="F17" s="43"/>
      <c r="G17" s="43"/>
      <c r="H17" s="12">
        <f t="shared" ref="H17:J17" si="4">SUM(H6:H16)</f>
        <v>39005</v>
      </c>
      <c r="I17" s="12">
        <f t="shared" si="4"/>
        <v>48880</v>
      </c>
      <c r="J17" s="12">
        <f t="shared" si="4"/>
        <v>87885</v>
      </c>
      <c r="K17" s="57"/>
      <c r="L17" s="57"/>
      <c r="M17" s="39"/>
    </row>
    <row r="18" spans="1:13" ht="15.75" x14ac:dyDescent="0.25">
      <c r="A18" s="50" t="s">
        <v>38</v>
      </c>
      <c r="B18" s="21" t="s">
        <v>32</v>
      </c>
      <c r="C18" s="19" t="s">
        <v>28</v>
      </c>
      <c r="D18" s="22">
        <v>7</v>
      </c>
      <c r="E18" s="23"/>
      <c r="F18" s="17">
        <v>76</v>
      </c>
      <c r="G18" s="17"/>
      <c r="H18" s="24">
        <f t="shared" ref="H18:H20" si="5">D18*F18</f>
        <v>532</v>
      </c>
      <c r="I18" s="17"/>
      <c r="J18" s="24">
        <f t="shared" si="1"/>
        <v>532</v>
      </c>
      <c r="K18" s="57"/>
      <c r="L18" s="57"/>
    </row>
    <row r="19" spans="1:13" ht="15.75" x14ac:dyDescent="0.25">
      <c r="A19" s="50"/>
      <c r="B19" s="18" t="s">
        <v>32</v>
      </c>
      <c r="C19" s="19" t="s">
        <v>12</v>
      </c>
      <c r="D19" s="4">
        <v>83</v>
      </c>
      <c r="E19" s="5"/>
      <c r="F19" s="17">
        <v>71</v>
      </c>
      <c r="G19" s="17"/>
      <c r="H19" s="24">
        <f t="shared" si="5"/>
        <v>5893</v>
      </c>
      <c r="I19" s="17"/>
      <c r="J19" s="24">
        <f t="shared" si="1"/>
        <v>5893</v>
      </c>
      <c r="K19" s="57"/>
      <c r="L19" s="57"/>
    </row>
    <row r="20" spans="1:13" ht="15.75" x14ac:dyDescent="0.25">
      <c r="A20" s="50"/>
      <c r="B20" s="18" t="s">
        <v>33</v>
      </c>
      <c r="C20" s="19" t="s">
        <v>12</v>
      </c>
      <c r="D20" s="4">
        <v>1</v>
      </c>
      <c r="E20" s="5"/>
      <c r="F20" s="17">
        <v>76</v>
      </c>
      <c r="G20" s="17"/>
      <c r="H20" s="24">
        <f t="shared" si="5"/>
        <v>76</v>
      </c>
      <c r="I20" s="17"/>
      <c r="J20" s="24">
        <f t="shared" si="1"/>
        <v>76</v>
      </c>
      <c r="K20" s="57"/>
      <c r="L20" s="57"/>
    </row>
    <row r="21" spans="1:13" ht="15.75" x14ac:dyDescent="0.25">
      <c r="A21" s="50"/>
      <c r="B21" s="18" t="s">
        <v>32</v>
      </c>
      <c r="C21" s="19" t="s">
        <v>13</v>
      </c>
      <c r="D21" s="4">
        <v>15</v>
      </c>
      <c r="E21" s="6">
        <v>25</v>
      </c>
      <c r="F21" s="17"/>
      <c r="G21" s="17">
        <v>40</v>
      </c>
      <c r="H21" s="17"/>
      <c r="I21" s="17">
        <f t="shared" ref="I21:I22" si="6">E21*G21</f>
        <v>1000</v>
      </c>
      <c r="J21" s="24">
        <f t="shared" si="1"/>
        <v>1000</v>
      </c>
      <c r="K21" s="57"/>
      <c r="L21" s="57"/>
    </row>
    <row r="22" spans="1:13" ht="15.75" x14ac:dyDescent="0.25">
      <c r="A22" s="50"/>
      <c r="B22" s="40" t="s">
        <v>32</v>
      </c>
      <c r="C22" s="19" t="s">
        <v>29</v>
      </c>
      <c r="D22" s="4">
        <v>60</v>
      </c>
      <c r="E22" s="5">
        <v>100</v>
      </c>
      <c r="F22" s="17"/>
      <c r="G22" s="17">
        <v>40</v>
      </c>
      <c r="H22" s="17"/>
      <c r="I22" s="17">
        <f t="shared" si="6"/>
        <v>4000</v>
      </c>
      <c r="J22" s="24">
        <f t="shared" si="1"/>
        <v>4000</v>
      </c>
      <c r="K22" s="57"/>
      <c r="L22" s="57"/>
    </row>
    <row r="23" spans="1:13" ht="15.75" x14ac:dyDescent="0.25">
      <c r="A23" s="50"/>
      <c r="B23" s="40" t="s">
        <v>32</v>
      </c>
      <c r="C23" s="19" t="s">
        <v>30</v>
      </c>
      <c r="D23" s="4">
        <v>26</v>
      </c>
      <c r="E23" s="5"/>
      <c r="F23" s="17">
        <v>66</v>
      </c>
      <c r="G23" s="17"/>
      <c r="H23" s="24">
        <f t="shared" ref="H23" si="7">D23*F23</f>
        <v>1716</v>
      </c>
      <c r="I23" s="37"/>
      <c r="J23" s="24">
        <f t="shared" si="1"/>
        <v>1716</v>
      </c>
      <c r="K23" s="57"/>
      <c r="L23" s="57"/>
    </row>
    <row r="24" spans="1:13" ht="15.75" x14ac:dyDescent="0.25">
      <c r="A24" s="50"/>
      <c r="B24" s="40" t="s">
        <v>32</v>
      </c>
      <c r="C24" s="19" t="s">
        <v>10</v>
      </c>
      <c r="D24" s="4">
        <v>70</v>
      </c>
      <c r="E24" s="5">
        <v>127</v>
      </c>
      <c r="F24" s="17"/>
      <c r="G24" s="17">
        <v>40</v>
      </c>
      <c r="H24" s="37"/>
      <c r="I24" s="17">
        <f t="shared" ref="I24:I25" si="8">E24*G24</f>
        <v>5080</v>
      </c>
      <c r="J24" s="24">
        <f t="shared" si="1"/>
        <v>5080</v>
      </c>
      <c r="K24" s="57"/>
      <c r="L24" s="57"/>
    </row>
    <row r="25" spans="1:13" ht="15.75" x14ac:dyDescent="0.25">
      <c r="A25" s="50"/>
      <c r="B25" s="40" t="s">
        <v>33</v>
      </c>
      <c r="C25" s="19" t="s">
        <v>10</v>
      </c>
      <c r="D25" s="4">
        <v>6</v>
      </c>
      <c r="E25" s="5">
        <v>11</v>
      </c>
      <c r="F25" s="17"/>
      <c r="G25" s="17">
        <v>40</v>
      </c>
      <c r="H25" s="37"/>
      <c r="I25" s="17">
        <f t="shared" si="8"/>
        <v>440</v>
      </c>
      <c r="J25" s="24">
        <f t="shared" si="1"/>
        <v>440</v>
      </c>
      <c r="K25" s="57"/>
      <c r="L25" s="57"/>
    </row>
    <row r="26" spans="1:13" ht="15.75" x14ac:dyDescent="0.25">
      <c r="A26" s="38"/>
      <c r="B26" s="8"/>
      <c r="C26" s="9" t="s">
        <v>11</v>
      </c>
      <c r="D26" s="10">
        <f>SUM(D18:D25)</f>
        <v>268</v>
      </c>
      <c r="E26" s="10">
        <f>SUM(E18:E25)</f>
        <v>263</v>
      </c>
      <c r="F26" s="43"/>
      <c r="G26" s="43"/>
      <c r="H26" s="12">
        <f>SUM(H18:H25)</f>
        <v>8217</v>
      </c>
      <c r="I26" s="12">
        <f>SUM(I18:I25)</f>
        <v>10520</v>
      </c>
      <c r="J26" s="12">
        <f>SUM(J18:J25)</f>
        <v>18737</v>
      </c>
      <c r="K26" s="57"/>
      <c r="L26" s="57"/>
      <c r="M26" s="39"/>
    </row>
    <row r="27" spans="1:13" ht="15.75" x14ac:dyDescent="0.25">
      <c r="A27" s="53" t="s">
        <v>39</v>
      </c>
      <c r="B27" s="41" t="s">
        <v>32</v>
      </c>
      <c r="C27" s="19" t="s">
        <v>28</v>
      </c>
      <c r="D27" s="42">
        <v>11</v>
      </c>
      <c r="E27" s="42"/>
      <c r="F27" s="17">
        <v>76</v>
      </c>
      <c r="G27" s="17"/>
      <c r="H27" s="24">
        <f t="shared" ref="H27:H29" si="9">D27*F27</f>
        <v>836</v>
      </c>
      <c r="I27" s="17"/>
      <c r="J27" s="24">
        <f t="shared" si="1"/>
        <v>836</v>
      </c>
      <c r="K27" s="57"/>
      <c r="L27" s="57"/>
      <c r="M27" s="39"/>
    </row>
    <row r="28" spans="1:13" ht="15.75" x14ac:dyDescent="0.25">
      <c r="A28" s="54"/>
      <c r="B28" s="41" t="s">
        <v>32</v>
      </c>
      <c r="C28" s="19" t="s">
        <v>12</v>
      </c>
      <c r="D28" s="42">
        <v>316</v>
      </c>
      <c r="E28" s="42"/>
      <c r="F28" s="17">
        <v>71</v>
      </c>
      <c r="G28" s="17"/>
      <c r="H28" s="24">
        <f t="shared" si="9"/>
        <v>22436</v>
      </c>
      <c r="I28" s="17"/>
      <c r="J28" s="24">
        <f t="shared" si="1"/>
        <v>22436</v>
      </c>
      <c r="K28" s="57"/>
      <c r="L28" s="57"/>
      <c r="M28" s="39"/>
    </row>
    <row r="29" spans="1:13" ht="15.75" x14ac:dyDescent="0.25">
      <c r="A29" s="54"/>
      <c r="B29" s="41" t="s">
        <v>33</v>
      </c>
      <c r="C29" s="19" t="s">
        <v>12</v>
      </c>
      <c r="D29" s="42">
        <v>7</v>
      </c>
      <c r="E29" s="42"/>
      <c r="F29" s="17">
        <v>76</v>
      </c>
      <c r="G29" s="17"/>
      <c r="H29" s="24">
        <f t="shared" si="9"/>
        <v>532</v>
      </c>
      <c r="I29" s="17"/>
      <c r="J29" s="24">
        <f t="shared" si="1"/>
        <v>532</v>
      </c>
      <c r="K29" s="57"/>
      <c r="L29" s="57"/>
      <c r="M29" s="39"/>
    </row>
    <row r="30" spans="1:13" ht="15.75" x14ac:dyDescent="0.25">
      <c r="A30" s="54"/>
      <c r="B30" s="41" t="s">
        <v>32</v>
      </c>
      <c r="C30" s="19" t="s">
        <v>13</v>
      </c>
      <c r="D30" s="42">
        <v>85</v>
      </c>
      <c r="E30" s="42">
        <v>142</v>
      </c>
      <c r="F30" s="17"/>
      <c r="G30" s="17">
        <v>40</v>
      </c>
      <c r="H30" s="17"/>
      <c r="I30" s="17">
        <f t="shared" ref="I30:I33" si="10">E30*G30</f>
        <v>5680</v>
      </c>
      <c r="J30" s="24">
        <f t="shared" si="1"/>
        <v>5680</v>
      </c>
      <c r="K30" s="57"/>
      <c r="L30" s="57"/>
      <c r="M30" s="39"/>
    </row>
    <row r="31" spans="1:13" ht="15.75" x14ac:dyDescent="0.25">
      <c r="A31" s="54"/>
      <c r="B31" s="41" t="s">
        <v>33</v>
      </c>
      <c r="C31" s="19" t="s">
        <v>13</v>
      </c>
      <c r="D31" s="42">
        <v>7</v>
      </c>
      <c r="E31" s="42">
        <v>12</v>
      </c>
      <c r="F31" s="17"/>
      <c r="G31" s="17">
        <v>40</v>
      </c>
      <c r="H31" s="17"/>
      <c r="I31" s="17">
        <f t="shared" si="10"/>
        <v>480</v>
      </c>
      <c r="J31" s="24">
        <f t="shared" si="1"/>
        <v>480</v>
      </c>
      <c r="K31" s="57"/>
      <c r="L31" s="57"/>
      <c r="M31" s="39"/>
    </row>
    <row r="32" spans="1:13" ht="15.75" x14ac:dyDescent="0.25">
      <c r="A32" s="54"/>
      <c r="B32" s="41" t="s">
        <v>32</v>
      </c>
      <c r="C32" s="19" t="s">
        <v>29</v>
      </c>
      <c r="D32" s="42">
        <v>200</v>
      </c>
      <c r="E32" s="42">
        <v>333</v>
      </c>
      <c r="F32" s="17"/>
      <c r="G32" s="17">
        <v>40</v>
      </c>
      <c r="H32" s="17"/>
      <c r="I32" s="17">
        <f t="shared" si="10"/>
        <v>13320</v>
      </c>
      <c r="J32" s="24">
        <f t="shared" si="1"/>
        <v>13320</v>
      </c>
      <c r="K32" s="57"/>
      <c r="L32" s="57"/>
      <c r="M32" s="39"/>
    </row>
    <row r="33" spans="1:13" ht="15.75" x14ac:dyDescent="0.25">
      <c r="A33" s="54"/>
      <c r="B33" s="41" t="s">
        <v>33</v>
      </c>
      <c r="C33" s="19" t="s">
        <v>29</v>
      </c>
      <c r="D33" s="42">
        <v>21</v>
      </c>
      <c r="E33" s="42">
        <v>35</v>
      </c>
      <c r="F33" s="17"/>
      <c r="G33" s="17">
        <v>40</v>
      </c>
      <c r="H33" s="17"/>
      <c r="I33" s="17">
        <f t="shared" si="10"/>
        <v>1400</v>
      </c>
      <c r="J33" s="24">
        <f t="shared" si="1"/>
        <v>1400</v>
      </c>
      <c r="K33" s="57"/>
      <c r="L33" s="57"/>
      <c r="M33" s="39"/>
    </row>
    <row r="34" spans="1:13" ht="15.75" x14ac:dyDescent="0.25">
      <c r="A34" s="54"/>
      <c r="B34" s="41" t="s">
        <v>32</v>
      </c>
      <c r="C34" s="16" t="s">
        <v>30</v>
      </c>
      <c r="D34" s="42">
        <v>82</v>
      </c>
      <c r="E34" s="42"/>
      <c r="F34" s="17">
        <v>66</v>
      </c>
      <c r="G34" s="17"/>
      <c r="H34" s="24">
        <f t="shared" ref="H34" si="11">D34*F34</f>
        <v>5412</v>
      </c>
      <c r="I34" s="17"/>
      <c r="J34" s="24">
        <f t="shared" si="1"/>
        <v>5412</v>
      </c>
      <c r="K34" s="57"/>
      <c r="L34" s="57"/>
      <c r="M34" s="39"/>
    </row>
    <row r="35" spans="1:13" ht="15.75" x14ac:dyDescent="0.25">
      <c r="A35" s="54"/>
      <c r="B35" s="41" t="s">
        <v>32</v>
      </c>
      <c r="C35" s="19" t="s">
        <v>10</v>
      </c>
      <c r="D35" s="42">
        <v>300</v>
      </c>
      <c r="E35" s="42">
        <v>545</v>
      </c>
      <c r="F35" s="17"/>
      <c r="G35" s="17">
        <v>40</v>
      </c>
      <c r="H35" s="17"/>
      <c r="I35" s="17">
        <f t="shared" ref="I35:I36" si="12">E35*G35</f>
        <v>21800</v>
      </c>
      <c r="J35" s="24">
        <f t="shared" si="1"/>
        <v>21800</v>
      </c>
      <c r="K35" s="57"/>
      <c r="L35" s="57"/>
      <c r="M35" s="39"/>
    </row>
    <row r="36" spans="1:13" ht="15.75" x14ac:dyDescent="0.25">
      <c r="A36" s="55"/>
      <c r="B36" s="41" t="s">
        <v>33</v>
      </c>
      <c r="C36" s="19" t="s">
        <v>10</v>
      </c>
      <c r="D36" s="42">
        <v>20</v>
      </c>
      <c r="E36" s="42">
        <v>36</v>
      </c>
      <c r="F36" s="17"/>
      <c r="G36" s="17">
        <v>40</v>
      </c>
      <c r="H36" s="17"/>
      <c r="I36" s="17">
        <f t="shared" si="12"/>
        <v>1440</v>
      </c>
      <c r="J36" s="24">
        <f t="shared" si="1"/>
        <v>1440</v>
      </c>
      <c r="K36" s="57"/>
      <c r="L36" s="57"/>
      <c r="M36" s="39"/>
    </row>
    <row r="37" spans="1:13" ht="15.75" x14ac:dyDescent="0.25">
      <c r="A37" s="38"/>
      <c r="B37" s="8"/>
      <c r="C37" s="9" t="s">
        <v>11</v>
      </c>
      <c r="D37" s="10">
        <f>SUM(D27:D36)</f>
        <v>1049</v>
      </c>
      <c r="E37" s="10">
        <f>SUM(E27:E36)</f>
        <v>1103</v>
      </c>
      <c r="F37" s="11"/>
      <c r="G37" s="11"/>
      <c r="H37" s="12">
        <f t="shared" ref="H37:J37" si="13">SUM(H27:H36)</f>
        <v>29216</v>
      </c>
      <c r="I37" s="12">
        <f>SUM(I27:I36)</f>
        <v>44120</v>
      </c>
      <c r="J37" s="12">
        <f t="shared" si="13"/>
        <v>73336</v>
      </c>
      <c r="K37" s="57"/>
      <c r="L37" s="57"/>
      <c r="M37" s="39"/>
    </row>
    <row r="38" spans="1:13" ht="15.75" x14ac:dyDescent="0.25">
      <c r="A38" s="13"/>
      <c r="B38" s="48" t="s">
        <v>35</v>
      </c>
      <c r="C38" s="49"/>
      <c r="D38" s="14">
        <f>SUM(+D17+D26+D37)</f>
        <v>2575</v>
      </c>
      <c r="E38" s="14">
        <f>SUM(+E17+E26+E37)</f>
        <v>2588</v>
      </c>
      <c r="F38" s="15"/>
      <c r="G38" s="15"/>
      <c r="H38" s="20">
        <f>SUM(+H17+H26+H37)</f>
        <v>76438</v>
      </c>
      <c r="I38" s="20">
        <f>SUM(+I17+I26+I37)</f>
        <v>103520</v>
      </c>
      <c r="J38" s="20">
        <f>SUM(+J17+J26+J37)</f>
        <v>179958</v>
      </c>
      <c r="K38" s="58"/>
      <c r="L38" s="58"/>
    </row>
  </sheetData>
  <mergeCells count="9">
    <mergeCell ref="K6:K38"/>
    <mergeCell ref="L6:L38"/>
    <mergeCell ref="C2:G2"/>
    <mergeCell ref="C3:G3"/>
    <mergeCell ref="C4:E4"/>
    <mergeCell ref="B38:C38"/>
    <mergeCell ref="A18:A25"/>
    <mergeCell ref="A6:A16"/>
    <mergeCell ref="A27:A3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>
      <selection activeCell="G12" sqref="G12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1" max="11" width="9.5703125" bestFit="1" customWidth="1"/>
  </cols>
  <sheetData>
    <row r="1" spans="1:10" ht="15.75" thickBot="1" x14ac:dyDescent="0.3"/>
    <row r="2" spans="1:10" ht="16.149999999999999" customHeight="1" thickBot="1" x14ac:dyDescent="0.3">
      <c r="C2" s="44" t="s">
        <v>40</v>
      </c>
      <c r="D2" s="45"/>
      <c r="E2" s="45"/>
      <c r="F2" s="45"/>
      <c r="G2" s="46"/>
    </row>
    <row r="3" spans="1:10" ht="16.5" thickBot="1" x14ac:dyDescent="0.3">
      <c r="C3" s="44"/>
      <c r="D3" s="45"/>
      <c r="E3" s="45"/>
      <c r="F3" s="45"/>
      <c r="G3" s="46"/>
    </row>
    <row r="4" spans="1:10" ht="15.75" x14ac:dyDescent="0.25">
      <c r="A4" s="1"/>
      <c r="B4" s="1"/>
      <c r="C4" s="47"/>
      <c r="D4" s="47"/>
      <c r="E4" s="47"/>
      <c r="F4" s="1"/>
      <c r="G4" s="1"/>
      <c r="H4" s="1"/>
      <c r="I4" s="1"/>
      <c r="J4" s="1"/>
    </row>
    <row r="5" spans="1:10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16</v>
      </c>
      <c r="G5" s="2" t="s">
        <v>17</v>
      </c>
      <c r="H5" s="2" t="s">
        <v>7</v>
      </c>
      <c r="I5" s="2" t="s">
        <v>8</v>
      </c>
      <c r="J5" s="2" t="s">
        <v>9</v>
      </c>
    </row>
    <row r="6" spans="1:10" ht="15.75" x14ac:dyDescent="0.25">
      <c r="A6" s="51" t="s">
        <v>36</v>
      </c>
      <c r="B6" s="21" t="s">
        <v>32</v>
      </c>
      <c r="C6" s="19" t="s">
        <v>28</v>
      </c>
      <c r="D6" s="22">
        <v>30</v>
      </c>
      <c r="E6" s="23"/>
      <c r="F6" s="24"/>
      <c r="G6" s="24"/>
      <c r="H6" s="24"/>
      <c r="I6" s="24"/>
      <c r="J6" s="24"/>
    </row>
    <row r="7" spans="1:10" ht="15.75" x14ac:dyDescent="0.25">
      <c r="A7" s="52"/>
      <c r="B7" s="18" t="s">
        <v>32</v>
      </c>
      <c r="C7" s="19" t="s">
        <v>12</v>
      </c>
      <c r="D7" s="4">
        <v>401</v>
      </c>
      <c r="E7" s="5"/>
      <c r="F7" s="17"/>
      <c r="G7" s="17"/>
      <c r="H7" s="24"/>
      <c r="I7" s="17"/>
      <c r="J7" s="24"/>
    </row>
    <row r="8" spans="1:10" ht="15.75" x14ac:dyDescent="0.25">
      <c r="A8" s="52"/>
      <c r="B8" s="18" t="s">
        <v>33</v>
      </c>
      <c r="C8" s="19" t="s">
        <v>12</v>
      </c>
      <c r="D8" s="4">
        <v>7</v>
      </c>
      <c r="E8" s="5"/>
      <c r="F8" s="17"/>
      <c r="G8" s="17"/>
      <c r="H8" s="17"/>
      <c r="I8" s="17"/>
      <c r="J8" s="17"/>
    </row>
    <row r="9" spans="1:10" ht="15.75" x14ac:dyDescent="0.25">
      <c r="A9" s="52"/>
      <c r="B9" s="18" t="s">
        <v>32</v>
      </c>
      <c r="C9" s="19" t="s">
        <v>13</v>
      </c>
      <c r="D9" s="4">
        <v>83</v>
      </c>
      <c r="E9" s="6">
        <v>138</v>
      </c>
      <c r="F9" s="17"/>
      <c r="G9" s="17"/>
      <c r="H9" s="17"/>
      <c r="I9" s="17"/>
      <c r="J9" s="17"/>
    </row>
    <row r="10" spans="1:10" ht="15.75" x14ac:dyDescent="0.25">
      <c r="A10" s="52"/>
      <c r="B10" s="18" t="s">
        <v>33</v>
      </c>
      <c r="C10" s="19" t="s">
        <v>13</v>
      </c>
      <c r="D10" s="4">
        <v>5</v>
      </c>
      <c r="E10" s="5">
        <v>8</v>
      </c>
      <c r="F10" s="16"/>
      <c r="G10" s="17"/>
      <c r="H10" s="37"/>
      <c r="I10" s="17"/>
      <c r="J10" s="17"/>
    </row>
    <row r="11" spans="1:10" ht="15.75" x14ac:dyDescent="0.25">
      <c r="A11" s="52"/>
      <c r="B11" s="40" t="s">
        <v>32</v>
      </c>
      <c r="C11" s="19" t="s">
        <v>29</v>
      </c>
      <c r="D11" s="4">
        <v>250</v>
      </c>
      <c r="E11" s="5">
        <v>417</v>
      </c>
      <c r="F11" s="16"/>
      <c r="G11" s="17"/>
      <c r="H11" s="37"/>
      <c r="I11" s="37"/>
      <c r="J11" s="37"/>
    </row>
    <row r="12" spans="1:10" ht="15.75" x14ac:dyDescent="0.25">
      <c r="A12" s="52"/>
      <c r="B12" s="40" t="s">
        <v>33</v>
      </c>
      <c r="C12" s="19" t="s">
        <v>29</v>
      </c>
      <c r="D12" s="4">
        <v>33</v>
      </c>
      <c r="E12" s="5">
        <v>55</v>
      </c>
      <c r="F12" s="16"/>
      <c r="G12" s="17"/>
      <c r="H12" s="37"/>
      <c r="I12" s="37"/>
      <c r="J12" s="37"/>
    </row>
    <row r="13" spans="1:10" ht="15.75" x14ac:dyDescent="0.25">
      <c r="A13" s="52"/>
      <c r="B13" s="40" t="s">
        <v>32</v>
      </c>
      <c r="C13" s="19" t="s">
        <v>30</v>
      </c>
      <c r="D13" s="4">
        <v>117</v>
      </c>
      <c r="E13" s="5"/>
      <c r="F13" s="16"/>
      <c r="G13" s="17"/>
      <c r="H13" s="37"/>
      <c r="I13" s="37"/>
      <c r="J13" s="37"/>
    </row>
    <row r="14" spans="1:10" ht="15.75" x14ac:dyDescent="0.25">
      <c r="A14" s="52"/>
      <c r="B14" s="40" t="s">
        <v>32</v>
      </c>
      <c r="C14" s="19" t="s">
        <v>10</v>
      </c>
      <c r="D14" s="4">
        <v>300</v>
      </c>
      <c r="E14" s="5">
        <v>545</v>
      </c>
      <c r="F14" s="16"/>
      <c r="G14" s="17"/>
      <c r="H14" s="37"/>
      <c r="I14" s="37"/>
      <c r="J14" s="37"/>
    </row>
    <row r="15" spans="1:10" ht="15.75" x14ac:dyDescent="0.25">
      <c r="A15" s="52"/>
      <c r="B15" s="40" t="s">
        <v>33</v>
      </c>
      <c r="C15" s="19" t="s">
        <v>10</v>
      </c>
      <c r="D15" s="4">
        <v>30</v>
      </c>
      <c r="E15" s="5">
        <v>55</v>
      </c>
      <c r="F15" s="16"/>
      <c r="G15" s="17"/>
      <c r="H15" s="37"/>
      <c r="I15" s="37"/>
      <c r="J15" s="37"/>
    </row>
    <row r="16" spans="1:10" ht="15.75" x14ac:dyDescent="0.25">
      <c r="A16" s="52"/>
      <c r="B16" s="40" t="s">
        <v>37</v>
      </c>
      <c r="C16" s="19" t="s">
        <v>10</v>
      </c>
      <c r="D16" s="4">
        <v>2</v>
      </c>
      <c r="E16" s="5">
        <v>4</v>
      </c>
      <c r="F16" s="16"/>
      <c r="G16" s="17"/>
      <c r="H16" s="37"/>
      <c r="I16" s="37"/>
      <c r="J16" s="37"/>
    </row>
    <row r="17" spans="1:10" ht="15.75" x14ac:dyDescent="0.25">
      <c r="A17" s="7"/>
      <c r="B17" s="8"/>
      <c r="C17" s="9" t="s">
        <v>11</v>
      </c>
      <c r="D17" s="10">
        <f>SUM(D6:D16)</f>
        <v>1258</v>
      </c>
      <c r="E17" s="10">
        <f>SUM(E6:E16)</f>
        <v>1222</v>
      </c>
      <c r="F17" s="11"/>
      <c r="G17" s="11"/>
      <c r="H17" s="12">
        <f t="shared" ref="H17:J17" si="0">SUM(H6:H16)</f>
        <v>0</v>
      </c>
      <c r="I17" s="12">
        <f t="shared" si="0"/>
        <v>0</v>
      </c>
      <c r="J17" s="12">
        <f t="shared" si="0"/>
        <v>0</v>
      </c>
    </row>
    <row r="18" spans="1:10" ht="15.75" x14ac:dyDescent="0.25">
      <c r="A18" s="50" t="s">
        <v>38</v>
      </c>
      <c r="B18" s="21" t="s">
        <v>32</v>
      </c>
      <c r="C18" s="19" t="s">
        <v>28</v>
      </c>
      <c r="D18" s="22">
        <v>7</v>
      </c>
      <c r="E18" s="23"/>
      <c r="F18" s="17"/>
      <c r="G18" s="17"/>
      <c r="H18" s="17"/>
      <c r="I18" s="17"/>
      <c r="J18" s="17"/>
    </row>
    <row r="19" spans="1:10" ht="15.75" x14ac:dyDescent="0.25">
      <c r="A19" s="50"/>
      <c r="B19" s="18" t="s">
        <v>32</v>
      </c>
      <c r="C19" s="19" t="s">
        <v>12</v>
      </c>
      <c r="D19" s="4">
        <v>83</v>
      </c>
      <c r="E19" s="5"/>
      <c r="F19" s="17"/>
      <c r="G19" s="17"/>
      <c r="H19" s="17"/>
      <c r="I19" s="17"/>
      <c r="J19" s="17"/>
    </row>
    <row r="20" spans="1:10" ht="15.75" x14ac:dyDescent="0.25">
      <c r="A20" s="50"/>
      <c r="B20" s="18" t="s">
        <v>33</v>
      </c>
      <c r="C20" s="19" t="s">
        <v>12</v>
      </c>
      <c r="D20" s="4">
        <v>1</v>
      </c>
      <c r="E20" s="5"/>
      <c r="F20" s="17"/>
      <c r="G20" s="17"/>
      <c r="H20" s="17"/>
      <c r="I20" s="17"/>
      <c r="J20" s="17"/>
    </row>
    <row r="21" spans="1:10" ht="15.75" x14ac:dyDescent="0.25">
      <c r="A21" s="50"/>
      <c r="B21" s="18" t="s">
        <v>32</v>
      </c>
      <c r="C21" s="19" t="s">
        <v>13</v>
      </c>
      <c r="D21" s="4">
        <v>15</v>
      </c>
      <c r="E21" s="6">
        <v>25</v>
      </c>
      <c r="F21" s="17"/>
      <c r="G21" s="17"/>
      <c r="H21" s="17"/>
      <c r="I21" s="17"/>
      <c r="J21" s="17"/>
    </row>
    <row r="22" spans="1:10" ht="15.75" x14ac:dyDescent="0.25">
      <c r="A22" s="50"/>
      <c r="B22" s="40" t="s">
        <v>32</v>
      </c>
      <c r="C22" s="19" t="s">
        <v>29</v>
      </c>
      <c r="D22" s="4">
        <v>60</v>
      </c>
      <c r="E22" s="5">
        <v>100</v>
      </c>
      <c r="F22" s="17"/>
      <c r="G22" s="17"/>
      <c r="H22" s="17"/>
      <c r="I22" s="17"/>
      <c r="J22" s="17"/>
    </row>
    <row r="23" spans="1:10" ht="15.75" x14ac:dyDescent="0.25">
      <c r="A23" s="50"/>
      <c r="B23" s="40" t="s">
        <v>32</v>
      </c>
      <c r="C23" s="19" t="s">
        <v>30</v>
      </c>
      <c r="D23" s="4">
        <v>26</v>
      </c>
      <c r="E23" s="5"/>
      <c r="F23" s="17"/>
      <c r="G23" s="17"/>
      <c r="H23" s="37"/>
      <c r="I23" s="37"/>
      <c r="J23" s="37"/>
    </row>
    <row r="24" spans="1:10" ht="15.75" x14ac:dyDescent="0.25">
      <c r="A24" s="50"/>
      <c r="B24" s="40" t="s">
        <v>32</v>
      </c>
      <c r="C24" s="19" t="s">
        <v>10</v>
      </c>
      <c r="D24" s="4">
        <v>70</v>
      </c>
      <c r="E24" s="5">
        <v>127</v>
      </c>
      <c r="F24" s="17"/>
      <c r="G24" s="17"/>
      <c r="H24" s="37"/>
      <c r="I24" s="37"/>
      <c r="J24" s="37"/>
    </row>
    <row r="25" spans="1:10" ht="15.75" x14ac:dyDescent="0.25">
      <c r="A25" s="50"/>
      <c r="B25" s="40" t="s">
        <v>33</v>
      </c>
      <c r="C25" s="19" t="s">
        <v>10</v>
      </c>
      <c r="D25" s="4">
        <v>6</v>
      </c>
      <c r="E25" s="5">
        <v>11</v>
      </c>
      <c r="F25" s="17"/>
      <c r="G25" s="17"/>
      <c r="H25" s="37"/>
      <c r="I25" s="37"/>
      <c r="J25" s="37"/>
    </row>
    <row r="26" spans="1:10" ht="15.75" x14ac:dyDescent="0.25">
      <c r="A26" s="38"/>
      <c r="B26" s="8"/>
      <c r="C26" s="9" t="s">
        <v>11</v>
      </c>
      <c r="D26" s="10">
        <f>SUM(D18:D25)</f>
        <v>268</v>
      </c>
      <c r="E26" s="10">
        <f>SUM(E18:E25)</f>
        <v>263</v>
      </c>
      <c r="F26" s="11"/>
      <c r="G26" s="11"/>
      <c r="H26" s="12">
        <f>SUM(H18:H25)</f>
        <v>0</v>
      </c>
      <c r="I26" s="12">
        <f>SUM(I18:I25)</f>
        <v>0</v>
      </c>
      <c r="J26" s="12">
        <f>SUM(J18:J25)</f>
        <v>0</v>
      </c>
    </row>
    <row r="27" spans="1:10" ht="15.75" x14ac:dyDescent="0.25">
      <c r="A27" s="53" t="s">
        <v>39</v>
      </c>
      <c r="B27" s="41" t="s">
        <v>32</v>
      </c>
      <c r="C27" s="19" t="s">
        <v>28</v>
      </c>
      <c r="D27" s="42">
        <v>11</v>
      </c>
      <c r="E27" s="42"/>
      <c r="F27" s="16"/>
      <c r="G27" s="16"/>
      <c r="H27" s="17"/>
      <c r="I27" s="17"/>
      <c r="J27" s="17"/>
    </row>
    <row r="28" spans="1:10" ht="15.75" x14ac:dyDescent="0.25">
      <c r="A28" s="54"/>
      <c r="B28" s="41" t="s">
        <v>32</v>
      </c>
      <c r="C28" s="19" t="s">
        <v>12</v>
      </c>
      <c r="D28" s="42">
        <v>316</v>
      </c>
      <c r="E28" s="42"/>
      <c r="F28" s="16"/>
      <c r="G28" s="16"/>
      <c r="H28" s="17"/>
      <c r="I28" s="17"/>
      <c r="J28" s="17"/>
    </row>
    <row r="29" spans="1:10" ht="15.75" x14ac:dyDescent="0.25">
      <c r="A29" s="54"/>
      <c r="B29" s="41" t="s">
        <v>33</v>
      </c>
      <c r="C29" s="19" t="s">
        <v>12</v>
      </c>
      <c r="D29" s="42">
        <v>7</v>
      </c>
      <c r="E29" s="42"/>
      <c r="F29" s="16"/>
      <c r="G29" s="16"/>
      <c r="H29" s="17"/>
      <c r="I29" s="17"/>
      <c r="J29" s="17"/>
    </row>
    <row r="30" spans="1:10" ht="15.75" x14ac:dyDescent="0.25">
      <c r="A30" s="54"/>
      <c r="B30" s="41" t="s">
        <v>32</v>
      </c>
      <c r="C30" s="19" t="s">
        <v>13</v>
      </c>
      <c r="D30" s="42">
        <v>85</v>
      </c>
      <c r="E30" s="42">
        <v>142</v>
      </c>
      <c r="F30" s="16"/>
      <c r="G30" s="16"/>
      <c r="H30" s="17"/>
      <c r="I30" s="17"/>
      <c r="J30" s="17"/>
    </row>
    <row r="31" spans="1:10" ht="15.75" x14ac:dyDescent="0.25">
      <c r="A31" s="54"/>
      <c r="B31" s="41" t="s">
        <v>33</v>
      </c>
      <c r="C31" s="19" t="s">
        <v>13</v>
      </c>
      <c r="D31" s="42">
        <v>7</v>
      </c>
      <c r="E31" s="42">
        <v>12</v>
      </c>
      <c r="F31" s="16"/>
      <c r="G31" s="16"/>
      <c r="H31" s="17"/>
      <c r="I31" s="17"/>
      <c r="J31" s="17"/>
    </row>
    <row r="32" spans="1:10" ht="15.75" x14ac:dyDescent="0.25">
      <c r="A32" s="54"/>
      <c r="B32" s="41" t="s">
        <v>32</v>
      </c>
      <c r="C32" s="19" t="s">
        <v>29</v>
      </c>
      <c r="D32" s="42">
        <v>200</v>
      </c>
      <c r="E32" s="42">
        <v>333</v>
      </c>
      <c r="F32" s="16"/>
      <c r="G32" s="16"/>
      <c r="H32" s="17"/>
      <c r="I32" s="17"/>
      <c r="J32" s="17"/>
    </row>
    <row r="33" spans="1:10" ht="15.75" x14ac:dyDescent="0.25">
      <c r="A33" s="54"/>
      <c r="B33" s="41" t="s">
        <v>33</v>
      </c>
      <c r="C33" s="19" t="s">
        <v>29</v>
      </c>
      <c r="D33" s="42">
        <v>21</v>
      </c>
      <c r="E33" s="42">
        <v>35</v>
      </c>
      <c r="F33" s="16"/>
      <c r="G33" s="16"/>
      <c r="H33" s="17"/>
      <c r="I33" s="17"/>
      <c r="J33" s="17"/>
    </row>
    <row r="34" spans="1:10" ht="15.75" x14ac:dyDescent="0.25">
      <c r="A34" s="54"/>
      <c r="B34" s="41" t="s">
        <v>32</v>
      </c>
      <c r="C34" s="16" t="s">
        <v>30</v>
      </c>
      <c r="D34" s="42">
        <v>82</v>
      </c>
      <c r="E34" s="42"/>
      <c r="F34" s="16"/>
      <c r="G34" s="16"/>
      <c r="H34" s="17"/>
      <c r="I34" s="17"/>
      <c r="J34" s="17"/>
    </row>
    <row r="35" spans="1:10" ht="15.75" x14ac:dyDescent="0.25">
      <c r="A35" s="54"/>
      <c r="B35" s="41" t="s">
        <v>32</v>
      </c>
      <c r="C35" s="19" t="s">
        <v>10</v>
      </c>
      <c r="D35" s="42">
        <v>300</v>
      </c>
      <c r="E35" s="42">
        <v>545</v>
      </c>
      <c r="F35" s="16"/>
      <c r="G35" s="16"/>
      <c r="H35" s="17"/>
      <c r="I35" s="17"/>
      <c r="J35" s="17"/>
    </row>
    <row r="36" spans="1:10" ht="15.75" x14ac:dyDescent="0.25">
      <c r="A36" s="55"/>
      <c r="B36" s="41" t="s">
        <v>33</v>
      </c>
      <c r="C36" s="19" t="s">
        <v>10</v>
      </c>
      <c r="D36" s="42">
        <v>20</v>
      </c>
      <c r="E36" s="42">
        <v>36</v>
      </c>
      <c r="F36" s="16"/>
      <c r="G36" s="16"/>
      <c r="H36" s="17"/>
      <c r="I36" s="17"/>
      <c r="J36" s="17"/>
    </row>
    <row r="37" spans="1:10" ht="15.75" x14ac:dyDescent="0.25">
      <c r="A37" s="38"/>
      <c r="B37" s="8"/>
      <c r="C37" s="9" t="s">
        <v>11</v>
      </c>
      <c r="D37" s="10">
        <f>SUM(D27:D36)</f>
        <v>1049</v>
      </c>
      <c r="E37" s="10">
        <f>SUM(E27:E36)</f>
        <v>1103</v>
      </c>
      <c r="F37" s="11"/>
      <c r="G37" s="11"/>
      <c r="H37" s="12">
        <f t="shared" ref="H37:J37" si="1">SUM(H27:H36)</f>
        <v>0</v>
      </c>
      <c r="I37" s="12">
        <f t="shared" si="1"/>
        <v>0</v>
      </c>
      <c r="J37" s="12">
        <f t="shared" si="1"/>
        <v>0</v>
      </c>
    </row>
    <row r="38" spans="1:10" ht="15.75" x14ac:dyDescent="0.25">
      <c r="A38" s="13"/>
      <c r="B38" s="48" t="s">
        <v>35</v>
      </c>
      <c r="C38" s="49"/>
      <c r="D38" s="14">
        <f>SUM(+D17+D26+D37)</f>
        <v>2575</v>
      </c>
      <c r="E38" s="14">
        <f>SUM(+E17+E26+E37)</f>
        <v>2588</v>
      </c>
      <c r="F38" s="15"/>
      <c r="G38" s="15"/>
      <c r="H38" s="20">
        <f>SUM(+H17+H26)</f>
        <v>0</v>
      </c>
      <c r="I38" s="20">
        <f>SUM(+I17+I26)</f>
        <v>0</v>
      </c>
      <c r="J38" s="20">
        <f>SUM(+J17+J26)</f>
        <v>0</v>
      </c>
    </row>
  </sheetData>
  <mergeCells count="7">
    <mergeCell ref="A6:A16"/>
    <mergeCell ref="A18:A25"/>
    <mergeCell ref="A27:A36"/>
    <mergeCell ref="B38:C38"/>
    <mergeCell ref="C2:G2"/>
    <mergeCell ref="C3:G3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7"/>
  <sheetViews>
    <sheetView workbookViewId="0">
      <selection activeCell="H14" sqref="H14"/>
    </sheetView>
  </sheetViews>
  <sheetFormatPr defaultRowHeight="15" x14ac:dyDescent="0.25"/>
  <cols>
    <col min="2" max="2" width="14.140625" customWidth="1"/>
  </cols>
  <sheetData>
    <row r="2" spans="2:7" x14ac:dyDescent="0.25">
      <c r="B2" s="59" t="s">
        <v>41</v>
      </c>
      <c r="C2" s="59"/>
      <c r="D2" s="59"/>
      <c r="E2" s="59"/>
      <c r="F2" s="59"/>
      <c r="G2" s="59"/>
    </row>
    <row r="3" spans="2:7" x14ac:dyDescent="0.25">
      <c r="B3" s="59" t="s">
        <v>18</v>
      </c>
      <c r="C3" s="59"/>
      <c r="D3" s="59"/>
      <c r="E3" s="59"/>
      <c r="F3" s="59"/>
      <c r="G3" s="59"/>
    </row>
    <row r="4" spans="2:7" x14ac:dyDescent="0.25">
      <c r="B4" s="26"/>
      <c r="C4" s="26"/>
      <c r="D4" s="26"/>
      <c r="E4" s="26"/>
      <c r="F4" s="26"/>
      <c r="G4" s="27"/>
    </row>
    <row r="5" spans="2:7" x14ac:dyDescent="0.25">
      <c r="B5" s="26"/>
      <c r="C5" s="26"/>
      <c r="D5" s="26"/>
      <c r="E5" s="26"/>
      <c r="F5" s="26"/>
      <c r="G5" s="27"/>
    </row>
    <row r="6" spans="2:7" x14ac:dyDescent="0.25">
      <c r="B6" s="59" t="s">
        <v>19</v>
      </c>
      <c r="C6" s="59"/>
      <c r="D6" s="59"/>
      <c r="E6" s="59"/>
      <c r="F6" s="59"/>
      <c r="G6" s="59"/>
    </row>
    <row r="7" spans="2:7" ht="15.75" thickBot="1" x14ac:dyDescent="0.3">
      <c r="B7" s="27"/>
      <c r="C7" s="27"/>
      <c r="D7" s="27"/>
      <c r="E7" s="27"/>
      <c r="F7" s="27"/>
      <c r="G7" s="27"/>
    </row>
    <row r="8" spans="2:7" x14ac:dyDescent="0.25">
      <c r="B8" s="60" t="s">
        <v>42</v>
      </c>
      <c r="C8" s="63" t="s">
        <v>31</v>
      </c>
      <c r="D8" s="63"/>
      <c r="E8" s="63"/>
      <c r="F8" s="63"/>
      <c r="G8" s="65" t="s">
        <v>20</v>
      </c>
    </row>
    <row r="9" spans="2:7" x14ac:dyDescent="0.25">
      <c r="B9" s="61"/>
      <c r="C9" s="64"/>
      <c r="D9" s="64"/>
      <c r="E9" s="64"/>
      <c r="F9" s="64"/>
      <c r="G9" s="66"/>
    </row>
    <row r="10" spans="2:7" ht="15.75" thickBot="1" x14ac:dyDescent="0.3">
      <c r="B10" s="62"/>
      <c r="C10" s="28" t="s">
        <v>21</v>
      </c>
      <c r="D10" s="28" t="s">
        <v>22</v>
      </c>
      <c r="E10" s="28" t="s">
        <v>23</v>
      </c>
      <c r="F10" s="28" t="s">
        <v>24</v>
      </c>
      <c r="G10" s="67"/>
    </row>
    <row r="11" spans="2:7" ht="60.75" customHeight="1" x14ac:dyDescent="0.25">
      <c r="B11" s="29" t="s">
        <v>43</v>
      </c>
      <c r="C11" s="30">
        <v>400</v>
      </c>
      <c r="D11" s="30">
        <v>800</v>
      </c>
      <c r="E11" s="30">
        <v>800</v>
      </c>
      <c r="F11" s="30">
        <v>575</v>
      </c>
      <c r="G11" s="31">
        <f>SUM(C11:F11)</f>
        <v>2575</v>
      </c>
    </row>
    <row r="12" spans="2:7" x14ac:dyDescent="0.25">
      <c r="B12" s="32"/>
      <c r="C12" s="33"/>
      <c r="D12" s="33"/>
      <c r="E12" s="33"/>
      <c r="F12" s="33"/>
      <c r="G12" s="31"/>
    </row>
    <row r="13" spans="2:7" x14ac:dyDescent="0.25">
      <c r="B13" s="34" t="s">
        <v>25</v>
      </c>
      <c r="C13" s="32">
        <f>SUM(C11:C12)</f>
        <v>400</v>
      </c>
      <c r="D13" s="32">
        <f>SUM(D11:D12)</f>
        <v>800</v>
      </c>
      <c r="E13" s="32">
        <f>SUM(E11:E12)</f>
        <v>800</v>
      </c>
      <c r="F13" s="32">
        <f>SUM(F11)</f>
        <v>575</v>
      </c>
      <c r="G13" s="32">
        <f>SUM(C13:F13)</f>
        <v>2575</v>
      </c>
    </row>
    <row r="14" spans="2:7" x14ac:dyDescent="0.25">
      <c r="B14" s="27"/>
      <c r="C14" s="27"/>
      <c r="D14" s="27"/>
      <c r="E14" s="27"/>
      <c r="F14" s="27"/>
      <c r="G14" s="27"/>
    </row>
    <row r="17" spans="2:7" ht="15.75" x14ac:dyDescent="0.25">
      <c r="B17" s="35" t="s">
        <v>26</v>
      </c>
      <c r="C17" s="35"/>
      <c r="E17" s="35"/>
      <c r="F17" s="35" t="s">
        <v>27</v>
      </c>
      <c r="G17" s="36"/>
    </row>
  </sheetData>
  <mergeCells count="6">
    <mergeCell ref="B2:G2"/>
    <mergeCell ref="B3:G3"/>
    <mergeCell ref="B6:G6"/>
    <mergeCell ref="B8:B10"/>
    <mergeCell ref="C8:F9"/>
    <mergeCell ref="G8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2024-11-11T07:09:13Z</dcterms:modified>
</cp:coreProperties>
</file>