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16" yWindow="65416" windowWidth="20730" windowHeight="11160" activeTab="2"/>
  </bookViews>
  <sheets>
    <sheet name="Приложение №1" sheetId="1" r:id="rId1"/>
    <sheet name="Приложение № 2" sheetId="2" r:id="rId2"/>
    <sheet name="Приложение №3" sheetId="3" r:id="rId3"/>
  </sheets>
  <definedNames>
    <definedName name="_xlnm.Print_Area" localSheetId="0">'Приложение №1'!$A$1:$L$40</definedName>
  </definedNames>
  <calcPr calcId="145621"/>
  <extLst/>
</workbook>
</file>

<file path=xl/sharedStrings.xml><?xml version="1.0" encoding="utf-8"?>
<sst xmlns="http://schemas.openxmlformats.org/spreadsheetml/2006/main" count="171" uniqueCount="50">
  <si>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</si>
  <si>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</si>
  <si>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</si>
  <si>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</si>
  <si>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</si>
  <si>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</si>
  <si>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</si>
  <si>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ак</t>
  </si>
  <si>
    <t>Трупи за бичене 18-29см.</t>
  </si>
  <si>
    <t>Технологична дървесина от Средна</t>
  </si>
  <si>
    <t>Дърва за огрев</t>
  </si>
  <si>
    <t>Всичко за подотдела</t>
  </si>
  <si>
    <t>срлп</t>
  </si>
  <si>
    <t>гбр</t>
  </si>
  <si>
    <t>едрлп</t>
  </si>
  <si>
    <t>Всичко ТП ДЛС "Черни Лом" - 2024 г.</t>
  </si>
  <si>
    <t>График за добив на дървесина по тримесечия</t>
  </si>
  <si>
    <t>ТП ДГС, ДЛС</t>
  </si>
  <si>
    <t>ОБЩО</t>
  </si>
  <si>
    <t>І</t>
  </si>
  <si>
    <t>ІІ</t>
  </si>
  <si>
    <t>ІІІ</t>
  </si>
  <si>
    <t>ІV</t>
  </si>
  <si>
    <t>ТП ДЛС "Черни лом" гр. Попово</t>
  </si>
  <si>
    <t>ВСИЧКО:</t>
  </si>
  <si>
    <t>КУПУВАЧ:………………</t>
  </si>
  <si>
    <r>
      <t>тримесечие - 20</t>
    </r>
    <r>
      <rPr>
        <b/>
        <sz val="11"/>
        <color rgb="FFFF0000"/>
        <rFont val="Cambria"/>
        <family val="1"/>
        <scheme val="major"/>
      </rPr>
      <t>24</t>
    </r>
    <r>
      <rPr>
        <b/>
        <sz val="11"/>
        <color theme="1"/>
        <rFont val="Cambria"/>
        <family val="1"/>
        <scheme val="major"/>
      </rPr>
      <t xml:space="preserve"> г., пл.куб.м.</t>
    </r>
  </si>
  <si>
    <t>ПРОДАВАЧ: ………………</t>
  </si>
  <si>
    <t>181 а</t>
  </si>
  <si>
    <t>тп - I 214</t>
  </si>
  <si>
    <t>169 в</t>
  </si>
  <si>
    <t>Трупи за бичене 30-49см.</t>
  </si>
  <si>
    <t>180 а</t>
  </si>
  <si>
    <t>ОЗМ</t>
  </si>
  <si>
    <t>пляс</t>
  </si>
  <si>
    <t>цр</t>
  </si>
  <si>
    <t>180 б</t>
  </si>
  <si>
    <t>ПРИЛОЖЕНИЕ № 1 ЗА ОБЕКТ 2-22-2024</t>
  </si>
  <si>
    <t>Гаранция за участие - 5% / лв./</t>
  </si>
  <si>
    <t>ПРИЛОЖЕНИЕ № 2 ЗА ОБЕКТ 2-22-2024</t>
  </si>
  <si>
    <t xml:space="preserve">ПРИЛОЖЕНИЕ № 3 ЗА ОБЕКТ №2-22-2024 </t>
  </si>
  <si>
    <t>Достигната цена лв./пл.м3 без ДДС</t>
  </si>
  <si>
    <t>Достигната цена лв./пр.м3 без ДДС</t>
  </si>
  <si>
    <t>Обща  начална цена. лв. без ДДС/ пл.м3</t>
  </si>
  <si>
    <t>Обща начална  цена. лв. без ДДС/ пр.м3</t>
  </si>
  <si>
    <t>Обща  начана цена. лв. без ДДС</t>
  </si>
  <si>
    <t>Обща  достигнатацена. лв. без ДДС/ пл.м3</t>
  </si>
  <si>
    <t>Обща  достигната цена. лв. без ДДС/ пр.м3</t>
  </si>
  <si>
    <t>Обща  достигнатацена. лв. без ДДС</t>
  </si>
  <si>
    <t>Стъпка на наддаване в лв. (1%)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</si>
</sst>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0" fontId="1" fillId="0" borderId="0" xfId="20">
      <alignment/>
      <protection/>
    </xf>
    <xf numFmtId="0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" xfId="2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3" fillId="2" borderId="2" xfId="20" applyNumberFormat="1" applyFont="1" applyFill="1" applyBorder="1" applyAlignment="1" applyProtection="1">
      <alignment vertical="top"/>
      <protection/>
    </xf>
    <xf numFmtId="1" fontId="3" fillId="2" borderId="2" xfId="20" applyNumberFormat="1" applyFont="1" applyFill="1" applyBorder="1" applyAlignment="1" applyProtection="1">
      <alignment vertical="top"/>
      <protection/>
    </xf>
    <xf numFmtId="2" fontId="3" fillId="2" borderId="1" xfId="20" applyNumberFormat="1" applyFont="1" applyFill="1" applyBorder="1" applyAlignment="1">
      <alignment/>
      <protection/>
    </xf>
    <xf numFmtId="0" fontId="5" fillId="0" borderId="1" xfId="0" applyFont="1" applyBorder="1" applyAlignment="1">
      <alignment/>
    </xf>
    <xf numFmtId="0" fontId="5" fillId="4" borderId="1" xfId="0" applyFont="1" applyFill="1" applyBorder="1" applyAlignment="1">
      <alignment wrapText="1"/>
    </xf>
    <xf numFmtId="0" fontId="3" fillId="0" borderId="2" xfId="20" applyNumberFormat="1" applyFont="1" applyFill="1" applyBorder="1" applyAlignment="1" applyProtection="1">
      <alignment vertical="top"/>
      <protection/>
    </xf>
    <xf numFmtId="1" fontId="3" fillId="0" borderId="2" xfId="20" applyNumberFormat="1" applyFont="1" applyFill="1" applyBorder="1" applyAlignment="1" applyProtection="1">
      <alignment vertical="top"/>
      <protection/>
    </xf>
    <xf numFmtId="0" fontId="3" fillId="0" borderId="1" xfId="20" applyFont="1" applyBorder="1" applyAlignment="1">
      <alignment/>
      <protection/>
    </xf>
    <xf numFmtId="2" fontId="3" fillId="0" borderId="1" xfId="20" applyNumberFormat="1" applyFont="1" applyBorder="1" applyAlignment="1">
      <alignment/>
      <protection/>
    </xf>
    <xf numFmtId="2" fontId="3" fillId="0" borderId="2" xfId="20" applyNumberFormat="1" applyFont="1" applyBorder="1" applyAlignment="1">
      <alignment/>
      <protection/>
    </xf>
    <xf numFmtId="0" fontId="3" fillId="5" borderId="3" xfId="20" applyNumberFormat="1" applyFont="1" applyFill="1" applyBorder="1" applyAlignment="1" applyProtection="1">
      <alignment vertical="center" wrapText="1"/>
      <protection/>
    </xf>
    <xf numFmtId="0" fontId="3" fillId="5" borderId="4" xfId="20" applyNumberFormat="1" applyFont="1" applyFill="1" applyBorder="1" applyAlignment="1" applyProtection="1">
      <alignment vertical="top"/>
      <protection/>
    </xf>
    <xf numFmtId="0" fontId="6" fillId="5" borderId="2" xfId="20" applyFont="1" applyFill="1" applyBorder="1" applyAlignment="1">
      <alignment/>
      <protection/>
    </xf>
    <xf numFmtId="1" fontId="6" fillId="5" borderId="2" xfId="20" applyNumberFormat="1" applyFont="1" applyFill="1" applyBorder="1" applyAlignment="1" applyProtection="1">
      <alignment/>
      <protection/>
    </xf>
    <xf numFmtId="0" fontId="3" fillId="5" borderId="1" xfId="20" applyFont="1" applyFill="1" applyBorder="1" applyAlignment="1">
      <alignment/>
      <protection/>
    </xf>
    <xf numFmtId="2" fontId="6" fillId="5" borderId="2" xfId="20" applyNumberFormat="1" applyFont="1" applyFill="1" applyBorder="1" applyAlignment="1" applyProtection="1">
      <alignment/>
      <protection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5" xfId="20" applyNumberFormat="1" applyFont="1" applyFill="1" applyBorder="1" applyAlignment="1" applyProtection="1">
      <alignment horizontal="center" vertical="center" wrapText="1"/>
      <protection/>
    </xf>
    <xf numFmtId="0" fontId="3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5" fillId="8" borderId="1" xfId="0" applyFont="1" applyFill="1" applyBorder="1" applyAlignment="1">
      <alignment wrapText="1"/>
    </xf>
    <xf numFmtId="2" fontId="3" fillId="2" borderId="2" xfId="20" applyNumberFormat="1" applyFont="1" applyFill="1" applyBorder="1" applyAlignment="1">
      <alignment/>
      <protection/>
    </xf>
    <xf numFmtId="0" fontId="3" fillId="0" borderId="6" xfId="20" applyNumberFormat="1" applyFont="1" applyFill="1" applyBorder="1" applyAlignment="1" applyProtection="1">
      <alignment horizontal="center" vertical="center" wrapText="1"/>
      <protection/>
    </xf>
    <xf numFmtId="2" fontId="3" fillId="2" borderId="6" xfId="20" applyNumberFormat="1" applyFont="1" applyFill="1" applyBorder="1" applyAlignment="1">
      <alignment/>
      <protection/>
    </xf>
    <xf numFmtId="2" fontId="3" fillId="0" borderId="6" xfId="20" applyNumberFormat="1" applyFont="1" applyBorder="1" applyAlignment="1">
      <alignment/>
      <protection/>
    </xf>
    <xf numFmtId="2" fontId="6" fillId="5" borderId="4" xfId="20" applyNumberFormat="1" applyFont="1" applyFill="1" applyBorder="1" applyAlignment="1" applyProtection="1">
      <alignment/>
      <protection/>
    </xf>
    <xf numFmtId="0" fontId="3" fillId="5" borderId="5" xfId="20" applyNumberFormat="1" applyFont="1" applyFill="1" applyBorder="1" applyAlignment="1" applyProtection="1">
      <alignment vertical="center" wrapText="1"/>
      <protection/>
    </xf>
    <xf numFmtId="0" fontId="3" fillId="5" borderId="7" xfId="20" applyNumberFormat="1" applyFont="1" applyFill="1" applyBorder="1" applyAlignment="1" applyProtection="1">
      <alignment vertical="top"/>
      <protection/>
    </xf>
    <xf numFmtId="0" fontId="6" fillId="5" borderId="8" xfId="20" applyFont="1" applyFill="1" applyBorder="1" applyAlignment="1">
      <alignment/>
      <protection/>
    </xf>
    <xf numFmtId="1" fontId="6" fillId="5" borderId="8" xfId="20" applyNumberFormat="1" applyFont="1" applyFill="1" applyBorder="1" applyAlignment="1" applyProtection="1">
      <alignment/>
      <protection/>
    </xf>
    <xf numFmtId="0" fontId="3" fillId="5" borderId="9" xfId="20" applyFont="1" applyFill="1" applyBorder="1" applyAlignment="1">
      <alignment/>
      <protection/>
    </xf>
    <xf numFmtId="2" fontId="6" fillId="5" borderId="8" xfId="20" applyNumberFormat="1" applyFont="1" applyFill="1" applyBorder="1" applyAlignment="1" applyProtection="1">
      <alignment/>
      <protection/>
    </xf>
    <xf numFmtId="2" fontId="6" fillId="5" borderId="7" xfId="20" applyNumberFormat="1" applyFont="1" applyFill="1" applyBorder="1" applyAlignment="1" applyProtection="1">
      <alignment/>
      <protection/>
    </xf>
    <xf numFmtId="0" fontId="7" fillId="9" borderId="10" xfId="0" applyFont="1" applyFill="1" applyBorder="1"/>
    <xf numFmtId="1" fontId="6" fillId="9" borderId="11" xfId="20" applyNumberFormat="1" applyFont="1" applyFill="1" applyBorder="1" applyAlignment="1" applyProtection="1">
      <alignment vertical="top"/>
      <protection/>
    </xf>
    <xf numFmtId="0" fontId="7" fillId="9" borderId="11" xfId="0" applyFont="1" applyFill="1" applyBorder="1" applyAlignment="1">
      <alignment/>
    </xf>
    <xf numFmtId="2" fontId="6" fillId="9" borderId="11" xfId="20" applyNumberFormat="1" applyFont="1" applyFill="1" applyBorder="1" applyAlignment="1" applyProtection="1">
      <alignment vertical="top"/>
      <protection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5" xfId="0" applyFont="1" applyBorder="1"/>
    <xf numFmtId="0" fontId="7" fillId="9" borderId="12" xfId="0" applyFont="1" applyFill="1" applyBorder="1"/>
    <xf numFmtId="1" fontId="6" fillId="9" borderId="13" xfId="20" applyNumberFormat="1" applyFont="1" applyFill="1" applyBorder="1" applyAlignment="1" applyProtection="1">
      <alignment vertical="top"/>
      <protection/>
    </xf>
    <xf numFmtId="0" fontId="7" fillId="9" borderId="13" xfId="0" applyFont="1" applyFill="1" applyBorder="1" applyAlignment="1">
      <alignment/>
    </xf>
    <xf numFmtId="2" fontId="6" fillId="9" borderId="13" xfId="20" applyNumberFormat="1" applyFont="1" applyFill="1" applyBorder="1" applyAlignment="1" applyProtection="1">
      <alignment vertical="top"/>
      <protection/>
    </xf>
    <xf numFmtId="2" fontId="2" fillId="0" borderId="14" xfId="0" applyNumberFormat="1" applyFont="1" applyBorder="1"/>
    <xf numFmtId="0" fontId="14" fillId="0" borderId="1" xfId="0" applyFont="1" applyBorder="1" applyAlignment="1">
      <alignment horizontal="center" wrapText="1"/>
    </xf>
    <xf numFmtId="0" fontId="0" fillId="0" borderId="9" xfId="0" applyBorder="1"/>
    <xf numFmtId="0" fontId="0" fillId="0" borderId="5" xfId="0" applyBorder="1"/>
    <xf numFmtId="2" fontId="2" fillId="0" borderId="15" xfId="0" applyNumberFormat="1" applyFont="1" applyBorder="1"/>
    <xf numFmtId="0" fontId="6" fillId="9" borderId="16" xfId="20" applyFont="1" applyFill="1" applyBorder="1" applyAlignment="1">
      <alignment horizontal="center" vertical="center"/>
      <protection/>
    </xf>
    <xf numFmtId="0" fontId="6" fillId="9" borderId="17" xfId="20" applyFont="1" applyFill="1" applyBorder="1" applyAlignment="1">
      <alignment horizontal="center" vertical="center"/>
      <protection/>
    </xf>
    <xf numFmtId="0" fontId="2" fillId="10" borderId="10" xfId="20" applyFont="1" applyFill="1" applyBorder="1" applyAlignment="1">
      <alignment horizontal="center" vertical="center" wrapText="1"/>
      <protection/>
    </xf>
    <xf numFmtId="0" fontId="2" fillId="10" borderId="16" xfId="20" applyFont="1" applyFill="1" applyBorder="1" applyAlignment="1">
      <alignment horizontal="center" vertical="center" wrapText="1"/>
      <protection/>
    </xf>
    <xf numFmtId="0" fontId="2" fillId="10" borderId="18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4" fillId="10" borderId="5" xfId="0" applyFont="1" applyFill="1" applyBorder="1" applyAlignment="1">
      <alignment horizontal="center" vertical="center"/>
    </xf>
    <xf numFmtId="0" fontId="6" fillId="9" borderId="19" xfId="20" applyFont="1" applyFill="1" applyBorder="1" applyAlignment="1">
      <alignment horizontal="center" vertical="center"/>
      <protection/>
    </xf>
    <xf numFmtId="0" fontId="6" fillId="9" borderId="20" xfId="2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"/>
  <sheetViews>
    <sheetView view="pageBreakPreview" zoomScaleSheetLayoutView="100" workbookViewId="0" topLeftCell="A28">
      <selection activeCell="U32" sqref="U32"/>
    </sheetView>
  </sheetViews>
  <sheetFormatPr defaultColWidth="9.140625" defaultRowHeight="15"/>
  <cols>
    <col min="1" max="1" width="10.8515625" style="0" customWidth="1"/>
    <col min="2" max="2" width="9.57421875" style="0" customWidth="1"/>
    <col min="3" max="3" width="38.28125" style="0" customWidth="1"/>
    <col min="4" max="4" width="12.28125" style="0" customWidth="1"/>
    <col min="5" max="5" width="11.8515625" style="0" customWidth="1"/>
    <col min="6" max="6" width="10.421875" style="0" customWidth="1"/>
    <col min="7" max="7" width="10.00390625" style="0" customWidth="1"/>
    <col min="8" max="8" width="10.57421875" style="0" customWidth="1"/>
    <col min="9" max="9" width="11.28125" style="0" customWidth="1"/>
    <col min="10" max="10" width="12.00390625" style="0" customWidth="1"/>
    <col min="11" max="11" width="11.7109375" style="57" customWidth="1"/>
  </cols>
  <sheetData>
    <row r="1" ht="16.5" thickBot="1"/>
    <row r="2" spans="3:7" ht="16.15" customHeight="1" thickBot="1">
      <c r="C2" s="71" t="s">
        <v>37</v>
      </c>
      <c r="D2" s="72"/>
      <c r="E2" s="72"/>
      <c r="F2" s="72"/>
      <c r="G2" s="73"/>
    </row>
    <row r="3" spans="3:7" ht="16.5" thickBot="1">
      <c r="C3" s="71"/>
      <c r="D3" s="72"/>
      <c r="E3" s="72"/>
      <c r="F3" s="72"/>
      <c r="G3" s="73"/>
    </row>
    <row r="4" spans="1:10" ht="15">
      <c r="A4" s="1"/>
      <c r="B4" s="1"/>
      <c r="C4" s="74"/>
      <c r="D4" s="74"/>
      <c r="E4" s="74"/>
      <c r="F4" s="1"/>
      <c r="G4" s="1"/>
      <c r="H4" s="1"/>
      <c r="I4" s="1"/>
      <c r="J4" s="1"/>
    </row>
    <row r="5" spans="1:12" ht="78.75">
      <c r="A5" s="2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43</v>
      </c>
      <c r="I5" s="2" t="s">
        <v>44</v>
      </c>
      <c r="J5" s="42" t="s">
        <v>45</v>
      </c>
      <c r="K5" s="58" t="s">
        <v>38</v>
      </c>
      <c r="L5" s="65" t="s">
        <v>49</v>
      </c>
    </row>
    <row r="6" spans="1:12" ht="15">
      <c r="A6" s="36"/>
      <c r="B6" s="2"/>
      <c r="C6" s="3"/>
      <c r="D6" s="37"/>
      <c r="E6" s="37"/>
      <c r="F6" s="2"/>
      <c r="G6" s="2"/>
      <c r="H6" s="2"/>
      <c r="I6" s="2"/>
      <c r="J6" s="42"/>
      <c r="K6" s="59"/>
      <c r="L6" s="66"/>
    </row>
    <row r="7" spans="1:12" ht="15">
      <c r="A7" s="75" t="s">
        <v>28</v>
      </c>
      <c r="B7" s="4" t="s">
        <v>29</v>
      </c>
      <c r="C7" s="5" t="s">
        <v>8</v>
      </c>
      <c r="D7" s="6">
        <v>5</v>
      </c>
      <c r="E7" s="7"/>
      <c r="F7" s="8">
        <f>95-40</f>
        <v>55</v>
      </c>
      <c r="G7" s="8"/>
      <c r="H7" s="8">
        <f aca="true" t="shared" si="0" ref="H7">D7*F7</f>
        <v>275</v>
      </c>
      <c r="I7" s="8"/>
      <c r="J7" s="43">
        <f>H7</f>
        <v>275</v>
      </c>
      <c r="K7" s="59"/>
      <c r="L7" s="67"/>
    </row>
    <row r="8" spans="1:12" ht="15">
      <c r="A8" s="75"/>
      <c r="B8" s="38" t="s">
        <v>29</v>
      </c>
      <c r="C8" s="10" t="s">
        <v>9</v>
      </c>
      <c r="D8" s="11">
        <v>6</v>
      </c>
      <c r="E8" s="12">
        <f>+D8/0.6</f>
        <v>10</v>
      </c>
      <c r="F8" s="13"/>
      <c r="G8" s="14">
        <f>47-22</f>
        <v>25</v>
      </c>
      <c r="H8" s="14"/>
      <c r="I8" s="14">
        <f>E8*G8</f>
        <v>250</v>
      </c>
      <c r="J8" s="44">
        <f>I8</f>
        <v>250</v>
      </c>
      <c r="K8" s="59"/>
      <c r="L8" s="67"/>
    </row>
    <row r="9" spans="1:12" ht="15">
      <c r="A9" s="75"/>
      <c r="B9" s="38" t="s">
        <v>29</v>
      </c>
      <c r="C9" s="10" t="s">
        <v>10</v>
      </c>
      <c r="D9" s="11">
        <v>7</v>
      </c>
      <c r="E9" s="12">
        <v>13</v>
      </c>
      <c r="F9" s="13"/>
      <c r="G9" s="14">
        <f>47-22</f>
        <v>25</v>
      </c>
      <c r="H9" s="15"/>
      <c r="I9" s="14">
        <f aca="true" t="shared" si="1" ref="I9">E9*G9</f>
        <v>325</v>
      </c>
      <c r="J9" s="44">
        <f aca="true" t="shared" si="2" ref="J9">I9</f>
        <v>325</v>
      </c>
      <c r="K9" s="59"/>
      <c r="L9" s="67"/>
    </row>
    <row r="10" spans="1:12" ht="15">
      <c r="A10" s="16"/>
      <c r="B10" s="17"/>
      <c r="C10" s="18" t="s">
        <v>11</v>
      </c>
      <c r="D10" s="19">
        <f>SUM(D7:D9)</f>
        <v>18</v>
      </c>
      <c r="E10" s="19">
        <f>SUM(E7:E9)</f>
        <v>23</v>
      </c>
      <c r="F10" s="20"/>
      <c r="G10" s="20"/>
      <c r="H10" s="21">
        <f>SUM(H7:H9)</f>
        <v>275</v>
      </c>
      <c r="I10" s="21">
        <f>SUM(I7:I9)</f>
        <v>575</v>
      </c>
      <c r="J10" s="45">
        <f>SUM(J7:J9)</f>
        <v>850</v>
      </c>
      <c r="K10" s="59"/>
      <c r="L10" s="67"/>
    </row>
    <row r="11" spans="1:12" ht="15">
      <c r="A11" s="75" t="s">
        <v>30</v>
      </c>
      <c r="B11" s="4" t="s">
        <v>7</v>
      </c>
      <c r="C11" s="5" t="s">
        <v>8</v>
      </c>
      <c r="D11" s="6">
        <v>13</v>
      </c>
      <c r="E11" s="7"/>
      <c r="F11" s="8">
        <f>110-40</f>
        <v>70</v>
      </c>
      <c r="G11" s="8"/>
      <c r="H11" s="8">
        <f aca="true" t="shared" si="3" ref="H11">D11*F11</f>
        <v>910</v>
      </c>
      <c r="I11" s="8"/>
      <c r="J11" s="43">
        <f>H11</f>
        <v>910</v>
      </c>
      <c r="K11" s="59"/>
      <c r="L11" s="67"/>
    </row>
    <row r="12" spans="1:12" ht="15">
      <c r="A12" s="75"/>
      <c r="B12" s="9" t="s">
        <v>7</v>
      </c>
      <c r="C12" s="10" t="s">
        <v>9</v>
      </c>
      <c r="D12" s="11">
        <v>12</v>
      </c>
      <c r="E12" s="12">
        <v>20</v>
      </c>
      <c r="F12" s="13"/>
      <c r="G12" s="14">
        <f>53-22</f>
        <v>31</v>
      </c>
      <c r="H12" s="14"/>
      <c r="I12" s="14">
        <f>E12*G12</f>
        <v>620</v>
      </c>
      <c r="J12" s="44">
        <f>I12</f>
        <v>620</v>
      </c>
      <c r="K12" s="59"/>
      <c r="L12" s="67"/>
    </row>
    <row r="13" spans="1:12" ht="15">
      <c r="A13" s="75"/>
      <c r="B13" s="9" t="s">
        <v>7</v>
      </c>
      <c r="C13" s="10" t="s">
        <v>10</v>
      </c>
      <c r="D13" s="11">
        <v>26</v>
      </c>
      <c r="E13" s="12">
        <v>47</v>
      </c>
      <c r="F13" s="14"/>
      <c r="G13" s="14">
        <f>53-22</f>
        <v>31</v>
      </c>
      <c r="H13" s="15"/>
      <c r="I13" s="14">
        <f aca="true" t="shared" si="4" ref="I13">E13*G13</f>
        <v>1457</v>
      </c>
      <c r="J13" s="44">
        <f aca="true" t="shared" si="5" ref="J13">I13</f>
        <v>1457</v>
      </c>
      <c r="K13" s="59"/>
      <c r="L13" s="67"/>
    </row>
    <row r="14" spans="1:12" ht="15">
      <c r="A14" s="16"/>
      <c r="B14" s="17"/>
      <c r="C14" s="18" t="s">
        <v>11</v>
      </c>
      <c r="D14" s="19">
        <f>SUM(D11:D13)</f>
        <v>51</v>
      </c>
      <c r="E14" s="19">
        <f>SUM(E11:E13)</f>
        <v>67</v>
      </c>
      <c r="F14" s="20"/>
      <c r="G14" s="20"/>
      <c r="H14" s="21">
        <f>SUM(H11:H13)</f>
        <v>910</v>
      </c>
      <c r="I14" s="21">
        <f>SUM(I11:I13)</f>
        <v>2077</v>
      </c>
      <c r="J14" s="45">
        <f>SUM(J11:J13)</f>
        <v>2987</v>
      </c>
      <c r="K14" s="59"/>
      <c r="L14" s="67"/>
    </row>
    <row r="15" spans="1:12" ht="15">
      <c r="A15" s="75" t="s">
        <v>32</v>
      </c>
      <c r="B15" s="4" t="s">
        <v>12</v>
      </c>
      <c r="C15" s="5" t="s">
        <v>31</v>
      </c>
      <c r="D15" s="6">
        <v>21</v>
      </c>
      <c r="E15" s="7"/>
      <c r="F15" s="8">
        <f>110-40</f>
        <v>70</v>
      </c>
      <c r="G15" s="8"/>
      <c r="H15" s="8">
        <f aca="true" t="shared" si="6" ref="H15:H16">D15*F15</f>
        <v>1470</v>
      </c>
      <c r="I15" s="8"/>
      <c r="J15" s="43">
        <f aca="true" t="shared" si="7" ref="J15:J20">H15</f>
        <v>1470</v>
      </c>
      <c r="K15" s="59"/>
      <c r="L15" s="67"/>
    </row>
    <row r="16" spans="1:12" ht="15">
      <c r="A16" s="75"/>
      <c r="B16" s="4" t="s">
        <v>12</v>
      </c>
      <c r="C16" s="5" t="s">
        <v>8</v>
      </c>
      <c r="D16" s="6">
        <v>201</v>
      </c>
      <c r="E16" s="7"/>
      <c r="F16" s="8">
        <f>95-40</f>
        <v>55</v>
      </c>
      <c r="G16" s="8"/>
      <c r="H16" s="8">
        <f t="shared" si="6"/>
        <v>11055</v>
      </c>
      <c r="I16" s="8"/>
      <c r="J16" s="43">
        <f t="shared" si="7"/>
        <v>11055</v>
      </c>
      <c r="K16" s="59"/>
      <c r="L16" s="67"/>
    </row>
    <row r="17" spans="1:12" ht="15">
      <c r="A17" s="75"/>
      <c r="B17" s="4" t="s">
        <v>34</v>
      </c>
      <c r="C17" s="5" t="s">
        <v>8</v>
      </c>
      <c r="D17" s="6">
        <v>3</v>
      </c>
      <c r="E17" s="7"/>
      <c r="F17" s="8">
        <f>145-40</f>
        <v>105</v>
      </c>
      <c r="G17" s="8"/>
      <c r="H17" s="8">
        <f aca="true" t="shared" si="8" ref="H17:H19">D17*F17</f>
        <v>315</v>
      </c>
      <c r="I17" s="8"/>
      <c r="J17" s="43">
        <f t="shared" si="7"/>
        <v>315</v>
      </c>
      <c r="K17" s="59"/>
      <c r="L17" s="67"/>
    </row>
    <row r="18" spans="1:12" ht="15">
      <c r="A18" s="75"/>
      <c r="B18" s="4" t="s">
        <v>13</v>
      </c>
      <c r="C18" s="5" t="s">
        <v>8</v>
      </c>
      <c r="D18" s="6">
        <v>2</v>
      </c>
      <c r="E18" s="7"/>
      <c r="F18" s="8">
        <f>115-40</f>
        <v>75</v>
      </c>
      <c r="G18" s="8"/>
      <c r="H18" s="8">
        <f t="shared" si="8"/>
        <v>150</v>
      </c>
      <c r="I18" s="8"/>
      <c r="J18" s="43">
        <f t="shared" si="7"/>
        <v>150</v>
      </c>
      <c r="K18" s="59"/>
      <c r="L18" s="67"/>
    </row>
    <row r="19" spans="1:12" ht="15">
      <c r="A19" s="75"/>
      <c r="B19" s="4" t="s">
        <v>35</v>
      </c>
      <c r="C19" s="5" t="s">
        <v>31</v>
      </c>
      <c r="D19" s="6">
        <v>1</v>
      </c>
      <c r="E19" s="7"/>
      <c r="F19" s="8">
        <f>120-40</f>
        <v>80</v>
      </c>
      <c r="G19" s="8"/>
      <c r="H19" s="8">
        <f t="shared" si="8"/>
        <v>80</v>
      </c>
      <c r="I19" s="8"/>
      <c r="J19" s="43">
        <f t="shared" si="7"/>
        <v>80</v>
      </c>
      <c r="K19" s="59"/>
      <c r="L19" s="67"/>
    </row>
    <row r="20" spans="1:12" ht="15">
      <c r="A20" s="75"/>
      <c r="B20" s="4" t="s">
        <v>35</v>
      </c>
      <c r="C20" s="5" t="s">
        <v>8</v>
      </c>
      <c r="D20" s="6">
        <v>5</v>
      </c>
      <c r="E20" s="7"/>
      <c r="F20" s="8">
        <f>115-40</f>
        <v>75</v>
      </c>
      <c r="G20" s="8"/>
      <c r="H20" s="8">
        <f aca="true" t="shared" si="9" ref="H20">D20*F20</f>
        <v>375</v>
      </c>
      <c r="I20" s="8"/>
      <c r="J20" s="43">
        <f t="shared" si="7"/>
        <v>375</v>
      </c>
      <c r="K20" s="59"/>
      <c r="L20" s="67"/>
    </row>
    <row r="21" spans="1:12" ht="15">
      <c r="A21" s="75"/>
      <c r="B21" s="9" t="s">
        <v>12</v>
      </c>
      <c r="C21" s="10" t="s">
        <v>9</v>
      </c>
      <c r="D21" s="11">
        <v>52</v>
      </c>
      <c r="E21" s="12">
        <v>87</v>
      </c>
      <c r="F21" s="13"/>
      <c r="G21" s="14">
        <f>47-22</f>
        <v>25</v>
      </c>
      <c r="H21" s="14"/>
      <c r="I21" s="14">
        <f>E21*G21</f>
        <v>2175</v>
      </c>
      <c r="J21" s="44">
        <f>I21</f>
        <v>2175</v>
      </c>
      <c r="K21" s="59"/>
      <c r="L21" s="67"/>
    </row>
    <row r="22" spans="1:12" ht="15">
      <c r="A22" s="75"/>
      <c r="B22" s="9" t="s">
        <v>13</v>
      </c>
      <c r="C22" s="10" t="s">
        <v>9</v>
      </c>
      <c r="D22" s="11">
        <v>2</v>
      </c>
      <c r="E22" s="12">
        <v>3</v>
      </c>
      <c r="F22" s="13"/>
      <c r="G22" s="14">
        <f>64-22</f>
        <v>42</v>
      </c>
      <c r="H22" s="14"/>
      <c r="I22" s="14">
        <f aca="true" t="shared" si="10" ref="I22:I29">E22*G22</f>
        <v>126</v>
      </c>
      <c r="J22" s="44">
        <f aca="true" t="shared" si="11" ref="J22:J29">I22</f>
        <v>126</v>
      </c>
      <c r="K22" s="59"/>
      <c r="L22" s="67"/>
    </row>
    <row r="23" spans="1:12" ht="15">
      <c r="A23" s="75"/>
      <c r="B23" s="9" t="s">
        <v>35</v>
      </c>
      <c r="C23" s="10" t="s">
        <v>9</v>
      </c>
      <c r="D23" s="11">
        <v>4</v>
      </c>
      <c r="E23" s="12">
        <v>7</v>
      </c>
      <c r="F23" s="13"/>
      <c r="G23" s="14">
        <f>64-22</f>
        <v>42</v>
      </c>
      <c r="H23" s="14"/>
      <c r="I23" s="14">
        <f aca="true" t="shared" si="12" ref="I23">E23*G23</f>
        <v>294</v>
      </c>
      <c r="J23" s="44">
        <f aca="true" t="shared" si="13" ref="J23">I23</f>
        <v>294</v>
      </c>
      <c r="K23" s="59"/>
      <c r="L23" s="67"/>
    </row>
    <row r="24" spans="1:12" ht="15">
      <c r="A24" s="75"/>
      <c r="B24" s="39" t="s">
        <v>12</v>
      </c>
      <c r="C24" s="40" t="s">
        <v>33</v>
      </c>
      <c r="D24" s="6">
        <v>100</v>
      </c>
      <c r="E24" s="7"/>
      <c r="F24" s="8">
        <f>110-40</f>
        <v>70</v>
      </c>
      <c r="G24" s="8"/>
      <c r="H24" s="8">
        <f aca="true" t="shared" si="14" ref="H24">D24*F24</f>
        <v>7000</v>
      </c>
      <c r="I24" s="8"/>
      <c r="J24" s="43">
        <f>H24</f>
        <v>7000</v>
      </c>
      <c r="K24" s="59"/>
      <c r="L24" s="67"/>
    </row>
    <row r="25" spans="1:12" ht="15">
      <c r="A25" s="75"/>
      <c r="B25" s="39" t="s">
        <v>35</v>
      </c>
      <c r="C25" s="40" t="s">
        <v>33</v>
      </c>
      <c r="D25" s="6">
        <v>4</v>
      </c>
      <c r="E25" s="7"/>
      <c r="F25" s="8">
        <f>110-40</f>
        <v>70</v>
      </c>
      <c r="G25" s="8"/>
      <c r="H25" s="41"/>
      <c r="I25" s="8"/>
      <c r="J25" s="43"/>
      <c r="K25" s="59"/>
      <c r="L25" s="67"/>
    </row>
    <row r="26" spans="1:12" ht="15">
      <c r="A26" s="75"/>
      <c r="B26" s="9" t="s">
        <v>12</v>
      </c>
      <c r="C26" s="10" t="s">
        <v>10</v>
      </c>
      <c r="D26" s="11">
        <f>327-100</f>
        <v>227</v>
      </c>
      <c r="E26" s="12">
        <v>413</v>
      </c>
      <c r="F26" s="14"/>
      <c r="G26" s="14">
        <f>47-22</f>
        <v>25</v>
      </c>
      <c r="H26" s="15"/>
      <c r="I26" s="14">
        <f t="shared" si="10"/>
        <v>10325</v>
      </c>
      <c r="J26" s="44">
        <f t="shared" si="11"/>
        <v>10325</v>
      </c>
      <c r="K26" s="59"/>
      <c r="L26" s="67"/>
    </row>
    <row r="27" spans="1:12" ht="15">
      <c r="A27" s="75"/>
      <c r="B27" s="9" t="s">
        <v>34</v>
      </c>
      <c r="C27" s="10" t="s">
        <v>10</v>
      </c>
      <c r="D27" s="11">
        <v>12</v>
      </c>
      <c r="E27" s="12">
        <v>22</v>
      </c>
      <c r="F27" s="14"/>
      <c r="G27" s="14">
        <f>64-22</f>
        <v>42</v>
      </c>
      <c r="H27" s="15"/>
      <c r="I27" s="14">
        <f t="shared" si="10"/>
        <v>924</v>
      </c>
      <c r="J27" s="44">
        <f t="shared" si="11"/>
        <v>924</v>
      </c>
      <c r="K27" s="59"/>
      <c r="L27" s="67"/>
    </row>
    <row r="28" spans="1:12" ht="15">
      <c r="A28" s="75"/>
      <c r="B28" s="9" t="s">
        <v>13</v>
      </c>
      <c r="C28" s="10" t="s">
        <v>10</v>
      </c>
      <c r="D28" s="11">
        <v>39</v>
      </c>
      <c r="E28" s="12">
        <v>71</v>
      </c>
      <c r="F28" s="14"/>
      <c r="G28" s="14">
        <f>64-22</f>
        <v>42</v>
      </c>
      <c r="H28" s="15"/>
      <c r="I28" s="14">
        <f aca="true" t="shared" si="15" ref="I28">E28*G28</f>
        <v>2982</v>
      </c>
      <c r="J28" s="44">
        <f aca="true" t="shared" si="16" ref="J28">I28</f>
        <v>2982</v>
      </c>
      <c r="K28" s="59"/>
      <c r="L28" s="67"/>
    </row>
    <row r="29" spans="1:12" ht="15">
      <c r="A29" s="75"/>
      <c r="B29" s="9" t="s">
        <v>35</v>
      </c>
      <c r="C29" s="10" t="s">
        <v>10</v>
      </c>
      <c r="D29" s="11">
        <v>20</v>
      </c>
      <c r="E29" s="12">
        <v>36</v>
      </c>
      <c r="F29" s="14"/>
      <c r="G29" s="14">
        <f>64-22</f>
        <v>42</v>
      </c>
      <c r="H29" s="15"/>
      <c r="I29" s="14">
        <f t="shared" si="10"/>
        <v>1512</v>
      </c>
      <c r="J29" s="44">
        <f t="shared" si="11"/>
        <v>1512</v>
      </c>
      <c r="K29" s="59"/>
      <c r="L29" s="67"/>
    </row>
    <row r="30" spans="1:12" ht="15">
      <c r="A30" s="16"/>
      <c r="B30" s="17"/>
      <c r="C30" s="18" t="s">
        <v>11</v>
      </c>
      <c r="D30" s="19">
        <f>SUM(D15:D29)</f>
        <v>693</v>
      </c>
      <c r="E30" s="19">
        <f>SUM(E15:E29)</f>
        <v>639</v>
      </c>
      <c r="F30" s="20"/>
      <c r="G30" s="20"/>
      <c r="H30" s="21">
        <f>SUM(H15:H29)</f>
        <v>20445</v>
      </c>
      <c r="I30" s="21">
        <f>SUM(I15:I29)</f>
        <v>18338</v>
      </c>
      <c r="J30" s="45">
        <f>SUM(J15:J29)</f>
        <v>38783</v>
      </c>
      <c r="K30" s="59"/>
      <c r="L30" s="67"/>
    </row>
    <row r="31" spans="1:12" ht="15">
      <c r="A31" s="75" t="s">
        <v>36</v>
      </c>
      <c r="B31" s="4" t="s">
        <v>14</v>
      </c>
      <c r="C31" s="5" t="s">
        <v>31</v>
      </c>
      <c r="D31" s="6">
        <v>12</v>
      </c>
      <c r="E31" s="7"/>
      <c r="F31" s="8">
        <f>110-40</f>
        <v>70</v>
      </c>
      <c r="G31" s="8"/>
      <c r="H31" s="8">
        <f aca="true" t="shared" si="17" ref="H31:H33">D31*F31</f>
        <v>840</v>
      </c>
      <c r="I31" s="8"/>
      <c r="J31" s="43">
        <f aca="true" t="shared" si="18" ref="J31:J33">H31</f>
        <v>840</v>
      </c>
      <c r="K31" s="59"/>
      <c r="L31" s="67"/>
    </row>
    <row r="32" spans="1:12" ht="15">
      <c r="A32" s="75"/>
      <c r="B32" s="4" t="s">
        <v>14</v>
      </c>
      <c r="C32" s="5" t="s">
        <v>8</v>
      </c>
      <c r="D32" s="6">
        <v>242</v>
      </c>
      <c r="E32" s="7"/>
      <c r="F32" s="8">
        <f>95-40</f>
        <v>55</v>
      </c>
      <c r="G32" s="8"/>
      <c r="H32" s="8">
        <f t="shared" si="17"/>
        <v>13310</v>
      </c>
      <c r="I32" s="8"/>
      <c r="J32" s="43">
        <f t="shared" si="18"/>
        <v>13310</v>
      </c>
      <c r="K32" s="59"/>
      <c r="L32" s="67"/>
    </row>
    <row r="33" spans="1:12" ht="15">
      <c r="A33" s="75"/>
      <c r="B33" s="4" t="s">
        <v>35</v>
      </c>
      <c r="C33" s="5" t="s">
        <v>8</v>
      </c>
      <c r="D33" s="6">
        <v>1</v>
      </c>
      <c r="E33" s="7"/>
      <c r="F33" s="8">
        <f>115-40</f>
        <v>75</v>
      </c>
      <c r="G33" s="8"/>
      <c r="H33" s="8">
        <f t="shared" si="17"/>
        <v>75</v>
      </c>
      <c r="I33" s="8"/>
      <c r="J33" s="43">
        <f t="shared" si="18"/>
        <v>75</v>
      </c>
      <c r="K33" s="59"/>
      <c r="L33" s="67"/>
    </row>
    <row r="34" spans="1:12" ht="15">
      <c r="A34" s="75"/>
      <c r="B34" s="9" t="s">
        <v>14</v>
      </c>
      <c r="C34" s="10" t="s">
        <v>9</v>
      </c>
      <c r="D34" s="11">
        <v>114</v>
      </c>
      <c r="E34" s="12">
        <v>190</v>
      </c>
      <c r="F34" s="13"/>
      <c r="G34" s="14">
        <f>47-22</f>
        <v>25</v>
      </c>
      <c r="H34" s="14"/>
      <c r="I34" s="14">
        <f>E34*G34</f>
        <v>4750</v>
      </c>
      <c r="J34" s="44">
        <f>I34</f>
        <v>4750</v>
      </c>
      <c r="K34" s="59"/>
      <c r="L34" s="67"/>
    </row>
    <row r="35" spans="1:12" ht="15">
      <c r="A35" s="75"/>
      <c r="B35" s="39" t="s">
        <v>14</v>
      </c>
      <c r="C35" s="40" t="s">
        <v>33</v>
      </c>
      <c r="D35" s="6">
        <v>124</v>
      </c>
      <c r="E35" s="7"/>
      <c r="F35" s="8">
        <f>110-40</f>
        <v>70</v>
      </c>
      <c r="G35" s="8"/>
      <c r="H35" s="8">
        <f aca="true" t="shared" si="19" ref="H35">D35*F35</f>
        <v>8680</v>
      </c>
      <c r="I35" s="8"/>
      <c r="J35" s="43">
        <f>H35</f>
        <v>8680</v>
      </c>
      <c r="K35" s="59"/>
      <c r="L35" s="67"/>
    </row>
    <row r="36" spans="1:12" ht="15">
      <c r="A36" s="75"/>
      <c r="B36" s="9" t="s">
        <v>14</v>
      </c>
      <c r="C36" s="10" t="s">
        <v>10</v>
      </c>
      <c r="D36" s="11">
        <f>414-124</f>
        <v>290</v>
      </c>
      <c r="E36" s="12">
        <v>527</v>
      </c>
      <c r="F36" s="14"/>
      <c r="G36" s="14">
        <f>47-22</f>
        <v>25</v>
      </c>
      <c r="H36" s="15"/>
      <c r="I36" s="14">
        <f aca="true" t="shared" si="20" ref="I36:I38">E36*G36</f>
        <v>13175</v>
      </c>
      <c r="J36" s="44">
        <f aca="true" t="shared" si="21" ref="J36:J38">I36</f>
        <v>13175</v>
      </c>
      <c r="K36" s="59"/>
      <c r="L36" s="67"/>
    </row>
    <row r="37" spans="1:12" ht="15">
      <c r="A37" s="75"/>
      <c r="B37" s="9" t="s">
        <v>13</v>
      </c>
      <c r="C37" s="10" t="s">
        <v>10</v>
      </c>
      <c r="D37" s="11">
        <v>17</v>
      </c>
      <c r="E37" s="12">
        <v>31</v>
      </c>
      <c r="F37" s="14"/>
      <c r="G37" s="14">
        <f>64-22</f>
        <v>42</v>
      </c>
      <c r="H37" s="15"/>
      <c r="I37" s="14">
        <f t="shared" si="20"/>
        <v>1302</v>
      </c>
      <c r="J37" s="44">
        <f t="shared" si="21"/>
        <v>1302</v>
      </c>
      <c r="K37" s="59"/>
      <c r="L37" s="67"/>
    </row>
    <row r="38" spans="1:12" ht="15">
      <c r="A38" s="75"/>
      <c r="B38" s="9" t="s">
        <v>35</v>
      </c>
      <c r="C38" s="10" t="s">
        <v>10</v>
      </c>
      <c r="D38" s="11">
        <v>19</v>
      </c>
      <c r="E38" s="12">
        <v>35</v>
      </c>
      <c r="F38" s="14"/>
      <c r="G38" s="14">
        <f>64-22</f>
        <v>42</v>
      </c>
      <c r="H38" s="15"/>
      <c r="I38" s="14">
        <f t="shared" si="20"/>
        <v>1470</v>
      </c>
      <c r="J38" s="44">
        <f t="shared" si="21"/>
        <v>1470</v>
      </c>
      <c r="K38" s="59"/>
      <c r="L38" s="67"/>
    </row>
    <row r="39" spans="1:12" ht="16.5" thickBot="1">
      <c r="A39" s="46"/>
      <c r="B39" s="47"/>
      <c r="C39" s="48" t="s">
        <v>11</v>
      </c>
      <c r="D39" s="49">
        <f>SUM(D31:D38)</f>
        <v>819</v>
      </c>
      <c r="E39" s="49">
        <f>SUM(E31:E38)</f>
        <v>783</v>
      </c>
      <c r="F39" s="50"/>
      <c r="G39" s="50"/>
      <c r="H39" s="51">
        <f>SUM(H31:H38)</f>
        <v>22905</v>
      </c>
      <c r="I39" s="51">
        <f>SUM(I31:I38)</f>
        <v>20697</v>
      </c>
      <c r="J39" s="52">
        <f>SUM(J31:J38)</f>
        <v>43602</v>
      </c>
      <c r="K39" s="59"/>
      <c r="L39" s="67"/>
    </row>
    <row r="40" spans="1:12" ht="16.5" thickBot="1">
      <c r="A40" s="53"/>
      <c r="B40" s="69" t="s">
        <v>15</v>
      </c>
      <c r="C40" s="70"/>
      <c r="D40" s="54">
        <f>+D39+D30+D14+D10</f>
        <v>1581</v>
      </c>
      <c r="E40" s="54">
        <f>+E39+E30+E14+E10</f>
        <v>1512</v>
      </c>
      <c r="F40" s="55"/>
      <c r="G40" s="55"/>
      <c r="H40" s="56">
        <f>+H39+H30+H14+H10</f>
        <v>44535</v>
      </c>
      <c r="I40" s="56">
        <f>+I39+I30+I14+I10</f>
        <v>41687</v>
      </c>
      <c r="J40" s="56">
        <f>+J39+J30+J14+J10</f>
        <v>86222</v>
      </c>
      <c r="K40" s="64">
        <f>+J40*5/100</f>
        <v>4311.1</v>
      </c>
      <c r="L40" s="68">
        <v>862</v>
      </c>
    </row>
    <row r="51" ht="15">
      <c r="K51"/>
    </row>
  </sheetData>
  <mergeCells count="8">
    <mergeCell ref="B40:C40"/>
    <mergeCell ref="C2:G2"/>
    <mergeCell ref="C3:G3"/>
    <mergeCell ref="C4:E4"/>
    <mergeCell ref="A7:A9"/>
    <mergeCell ref="A11:A13"/>
    <mergeCell ref="A15:A29"/>
    <mergeCell ref="A31:A38"/>
  </mergeCells>
  <printOptions horizontalCentered="1"/>
  <pageMargins left="0.11811023622047245" right="0" top="0.35433070866141736" bottom="0.7480314960629921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workbookViewId="0" topLeftCell="A1">
      <selection activeCell="K5" sqref="K5"/>
    </sheetView>
  </sheetViews>
  <sheetFormatPr defaultColWidth="9.140625" defaultRowHeight="15"/>
  <cols>
    <col min="1" max="1" width="10.8515625" style="0" customWidth="1"/>
    <col min="2" max="2" width="9.57421875" style="0" customWidth="1"/>
    <col min="3" max="3" width="38.28125" style="0" customWidth="1"/>
    <col min="4" max="4" width="12.28125" style="0" customWidth="1"/>
    <col min="5" max="5" width="11.8515625" style="0" customWidth="1"/>
    <col min="6" max="6" width="10.421875" style="0" customWidth="1"/>
    <col min="7" max="7" width="10.00390625" style="0" customWidth="1"/>
    <col min="8" max="8" width="10.57421875" style="0" customWidth="1"/>
    <col min="9" max="9" width="11.28125" style="0" customWidth="1"/>
    <col min="10" max="10" width="12.00390625" style="0" customWidth="1"/>
  </cols>
  <sheetData>
    <row r="1" ht="15.75" thickBot="1"/>
    <row r="2" spans="3:7" ht="16.15" customHeight="1" thickBot="1">
      <c r="C2" s="71" t="s">
        <v>39</v>
      </c>
      <c r="D2" s="72"/>
      <c r="E2" s="72"/>
      <c r="F2" s="72"/>
      <c r="G2" s="73"/>
    </row>
    <row r="3" spans="3:7" ht="16.5" thickBot="1">
      <c r="C3" s="71"/>
      <c r="D3" s="72"/>
      <c r="E3" s="72"/>
      <c r="F3" s="72"/>
      <c r="G3" s="73"/>
    </row>
    <row r="4" spans="1:10" ht="15.75">
      <c r="A4" s="1"/>
      <c r="B4" s="1"/>
      <c r="C4" s="74"/>
      <c r="D4" s="74"/>
      <c r="E4" s="74"/>
      <c r="F4" s="1"/>
      <c r="G4" s="1"/>
      <c r="H4" s="1"/>
      <c r="I4" s="1"/>
      <c r="J4" s="1"/>
    </row>
    <row r="5" spans="1:10" ht="94.5">
      <c r="A5" s="2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2" t="s">
        <v>41</v>
      </c>
      <c r="G5" s="2" t="s">
        <v>42</v>
      </c>
      <c r="H5" s="2" t="s">
        <v>46</v>
      </c>
      <c r="I5" s="2" t="s">
        <v>47</v>
      </c>
      <c r="J5" s="2" t="s">
        <v>48</v>
      </c>
    </row>
    <row r="6" spans="1:10" ht="15.75">
      <c r="A6" s="36"/>
      <c r="B6" s="2"/>
      <c r="C6" s="3"/>
      <c r="D6" s="37"/>
      <c r="E6" s="37"/>
      <c r="F6" s="2"/>
      <c r="G6" s="2"/>
      <c r="H6" s="2"/>
      <c r="I6" s="2"/>
      <c r="J6" s="2"/>
    </row>
    <row r="7" spans="1:10" ht="15.75">
      <c r="A7" s="75" t="s">
        <v>28</v>
      </c>
      <c r="B7" s="4" t="s">
        <v>29</v>
      </c>
      <c r="C7" s="5" t="s">
        <v>8</v>
      </c>
      <c r="D7" s="6">
        <v>5</v>
      </c>
      <c r="E7" s="7"/>
      <c r="F7" s="8"/>
      <c r="G7" s="8"/>
      <c r="H7" s="8">
        <f aca="true" t="shared" si="0" ref="H7">D7*F7</f>
        <v>0</v>
      </c>
      <c r="I7" s="8"/>
      <c r="J7" s="8">
        <f>H7</f>
        <v>0</v>
      </c>
    </row>
    <row r="8" spans="1:10" ht="15.75">
      <c r="A8" s="75"/>
      <c r="B8" s="38" t="s">
        <v>29</v>
      </c>
      <c r="C8" s="10" t="s">
        <v>9</v>
      </c>
      <c r="D8" s="11">
        <v>6</v>
      </c>
      <c r="E8" s="12">
        <f>+D8/0.6</f>
        <v>10</v>
      </c>
      <c r="F8" s="13"/>
      <c r="G8" s="14"/>
      <c r="H8" s="14"/>
      <c r="I8" s="14">
        <f>E8*G8</f>
        <v>0</v>
      </c>
      <c r="J8" s="14">
        <f>I8</f>
        <v>0</v>
      </c>
    </row>
    <row r="9" spans="1:10" ht="15.75">
      <c r="A9" s="75"/>
      <c r="B9" s="38" t="s">
        <v>29</v>
      </c>
      <c r="C9" s="10" t="s">
        <v>10</v>
      </c>
      <c r="D9" s="11">
        <v>7</v>
      </c>
      <c r="E9" s="12">
        <v>13</v>
      </c>
      <c r="F9" s="13"/>
      <c r="G9" s="14"/>
      <c r="H9" s="15"/>
      <c r="I9" s="14">
        <f aca="true" t="shared" si="1" ref="I9">E9*G9</f>
        <v>0</v>
      </c>
      <c r="J9" s="14">
        <f aca="true" t="shared" si="2" ref="J9">I9</f>
        <v>0</v>
      </c>
    </row>
    <row r="10" spans="1:10" ht="15.75">
      <c r="A10" s="16"/>
      <c r="B10" s="17"/>
      <c r="C10" s="18" t="s">
        <v>11</v>
      </c>
      <c r="D10" s="19">
        <f>SUM(D7:D9)</f>
        <v>18</v>
      </c>
      <c r="E10" s="19">
        <f>SUM(E7:E9)</f>
        <v>23</v>
      </c>
      <c r="F10" s="20"/>
      <c r="G10" s="20"/>
      <c r="H10" s="21">
        <f>SUM(H7:H9)</f>
        <v>0</v>
      </c>
      <c r="I10" s="21">
        <f>SUM(I7:I9)</f>
        <v>0</v>
      </c>
      <c r="J10" s="21">
        <f>SUM(J7:J9)</f>
        <v>0</v>
      </c>
    </row>
    <row r="11" spans="1:10" ht="15.75">
      <c r="A11" s="75" t="s">
        <v>30</v>
      </c>
      <c r="B11" s="4" t="s">
        <v>7</v>
      </c>
      <c r="C11" s="5" t="s">
        <v>8</v>
      </c>
      <c r="D11" s="6">
        <v>13</v>
      </c>
      <c r="E11" s="7"/>
      <c r="F11" s="8"/>
      <c r="G11" s="8"/>
      <c r="H11" s="8">
        <f aca="true" t="shared" si="3" ref="H11">D11*F11</f>
        <v>0</v>
      </c>
      <c r="I11" s="8"/>
      <c r="J11" s="8">
        <f>H11</f>
        <v>0</v>
      </c>
    </row>
    <row r="12" spans="1:10" ht="15.75">
      <c r="A12" s="75"/>
      <c r="B12" s="9" t="s">
        <v>7</v>
      </c>
      <c r="C12" s="10" t="s">
        <v>9</v>
      </c>
      <c r="D12" s="11">
        <v>12</v>
      </c>
      <c r="E12" s="12">
        <v>20</v>
      </c>
      <c r="F12" s="13"/>
      <c r="G12" s="14"/>
      <c r="H12" s="14"/>
      <c r="I12" s="14">
        <f>E12*G12</f>
        <v>0</v>
      </c>
      <c r="J12" s="14">
        <f>I12</f>
        <v>0</v>
      </c>
    </row>
    <row r="13" spans="1:10" ht="15.75">
      <c r="A13" s="75"/>
      <c r="B13" s="9" t="s">
        <v>7</v>
      </c>
      <c r="C13" s="10" t="s">
        <v>10</v>
      </c>
      <c r="D13" s="11">
        <v>26</v>
      </c>
      <c r="E13" s="12">
        <v>47</v>
      </c>
      <c r="F13" s="14"/>
      <c r="G13" s="14"/>
      <c r="H13" s="15"/>
      <c r="I13" s="14">
        <f aca="true" t="shared" si="4" ref="I13">E13*G13</f>
        <v>0</v>
      </c>
      <c r="J13" s="14">
        <f aca="true" t="shared" si="5" ref="J13">I13</f>
        <v>0</v>
      </c>
    </row>
    <row r="14" spans="1:10" ht="15.75">
      <c r="A14" s="16"/>
      <c r="B14" s="17"/>
      <c r="C14" s="18" t="s">
        <v>11</v>
      </c>
      <c r="D14" s="19">
        <f>SUM(D11:D13)</f>
        <v>51</v>
      </c>
      <c r="E14" s="19">
        <f>SUM(E11:E13)</f>
        <v>67</v>
      </c>
      <c r="F14" s="20"/>
      <c r="G14" s="20"/>
      <c r="H14" s="21">
        <f>SUM(H11:H13)</f>
        <v>0</v>
      </c>
      <c r="I14" s="21">
        <f>SUM(I11:I13)</f>
        <v>0</v>
      </c>
      <c r="J14" s="21">
        <f>SUM(J11:J13)</f>
        <v>0</v>
      </c>
    </row>
    <row r="15" spans="1:10" ht="15.75">
      <c r="A15" s="75" t="s">
        <v>32</v>
      </c>
      <c r="B15" s="4" t="s">
        <v>12</v>
      </c>
      <c r="C15" s="5" t="s">
        <v>31</v>
      </c>
      <c r="D15" s="6">
        <v>21</v>
      </c>
      <c r="E15" s="7"/>
      <c r="F15" s="8"/>
      <c r="G15" s="8"/>
      <c r="H15" s="8">
        <f aca="true" t="shared" si="6" ref="H15:H20">D15*F15</f>
        <v>0</v>
      </c>
      <c r="I15" s="8"/>
      <c r="J15" s="8">
        <f aca="true" t="shared" si="7" ref="J15:J20">H15</f>
        <v>0</v>
      </c>
    </row>
    <row r="16" spans="1:10" ht="15.75">
      <c r="A16" s="75"/>
      <c r="B16" s="4" t="s">
        <v>12</v>
      </c>
      <c r="C16" s="5" t="s">
        <v>8</v>
      </c>
      <c r="D16" s="6">
        <v>201</v>
      </c>
      <c r="E16" s="7"/>
      <c r="F16" s="8"/>
      <c r="G16" s="8"/>
      <c r="H16" s="8">
        <f t="shared" si="6"/>
        <v>0</v>
      </c>
      <c r="I16" s="8"/>
      <c r="J16" s="8">
        <f t="shared" si="7"/>
        <v>0</v>
      </c>
    </row>
    <row r="17" spans="1:10" ht="15.75">
      <c r="A17" s="75"/>
      <c r="B17" s="4" t="s">
        <v>34</v>
      </c>
      <c r="C17" s="5" t="s">
        <v>8</v>
      </c>
      <c r="D17" s="6">
        <v>3</v>
      </c>
      <c r="E17" s="7"/>
      <c r="F17" s="8"/>
      <c r="G17" s="8"/>
      <c r="H17" s="8">
        <f t="shared" si="6"/>
        <v>0</v>
      </c>
      <c r="I17" s="8"/>
      <c r="J17" s="8">
        <f t="shared" si="7"/>
        <v>0</v>
      </c>
    </row>
    <row r="18" spans="1:10" ht="15.75">
      <c r="A18" s="75"/>
      <c r="B18" s="4" t="s">
        <v>13</v>
      </c>
      <c r="C18" s="5" t="s">
        <v>8</v>
      </c>
      <c r="D18" s="6">
        <v>2</v>
      </c>
      <c r="E18" s="7"/>
      <c r="F18" s="8"/>
      <c r="G18" s="8"/>
      <c r="H18" s="8">
        <f t="shared" si="6"/>
        <v>0</v>
      </c>
      <c r="I18" s="8"/>
      <c r="J18" s="8">
        <f t="shared" si="7"/>
        <v>0</v>
      </c>
    </row>
    <row r="19" spans="1:10" ht="15.75">
      <c r="A19" s="75"/>
      <c r="B19" s="4" t="s">
        <v>35</v>
      </c>
      <c r="C19" s="5" t="s">
        <v>31</v>
      </c>
      <c r="D19" s="6">
        <v>1</v>
      </c>
      <c r="E19" s="7"/>
      <c r="F19" s="8"/>
      <c r="G19" s="8"/>
      <c r="H19" s="8">
        <f t="shared" si="6"/>
        <v>0</v>
      </c>
      <c r="I19" s="8"/>
      <c r="J19" s="8">
        <f t="shared" si="7"/>
        <v>0</v>
      </c>
    </row>
    <row r="20" spans="1:10" ht="15.75">
      <c r="A20" s="75"/>
      <c r="B20" s="4" t="s">
        <v>35</v>
      </c>
      <c r="C20" s="5" t="s">
        <v>8</v>
      </c>
      <c r="D20" s="6">
        <v>5</v>
      </c>
      <c r="E20" s="7"/>
      <c r="F20" s="8"/>
      <c r="G20" s="8"/>
      <c r="H20" s="8">
        <f t="shared" si="6"/>
        <v>0</v>
      </c>
      <c r="I20" s="8"/>
      <c r="J20" s="8">
        <f t="shared" si="7"/>
        <v>0</v>
      </c>
    </row>
    <row r="21" spans="1:10" ht="15.75">
      <c r="A21" s="75"/>
      <c r="B21" s="9" t="s">
        <v>12</v>
      </c>
      <c r="C21" s="10" t="s">
        <v>9</v>
      </c>
      <c r="D21" s="11">
        <v>52</v>
      </c>
      <c r="E21" s="12">
        <v>87</v>
      </c>
      <c r="F21" s="13"/>
      <c r="G21" s="14"/>
      <c r="H21" s="14"/>
      <c r="I21" s="14">
        <f>E21*G21</f>
        <v>0</v>
      </c>
      <c r="J21" s="14">
        <f>I21</f>
        <v>0</v>
      </c>
    </row>
    <row r="22" spans="1:10" ht="15.75">
      <c r="A22" s="75"/>
      <c r="B22" s="9" t="s">
        <v>13</v>
      </c>
      <c r="C22" s="10" t="s">
        <v>9</v>
      </c>
      <c r="D22" s="11">
        <v>2</v>
      </c>
      <c r="E22" s="12">
        <v>3</v>
      </c>
      <c r="F22" s="13"/>
      <c r="G22" s="14"/>
      <c r="H22" s="14"/>
      <c r="I22" s="14">
        <f aca="true" t="shared" si="8" ref="I22:I29">E22*G22</f>
        <v>0</v>
      </c>
      <c r="J22" s="14">
        <f aca="true" t="shared" si="9" ref="J22:J29">I22</f>
        <v>0</v>
      </c>
    </row>
    <row r="23" spans="1:10" ht="15.75">
      <c r="A23" s="75"/>
      <c r="B23" s="9" t="s">
        <v>35</v>
      </c>
      <c r="C23" s="10" t="s">
        <v>9</v>
      </c>
      <c r="D23" s="11">
        <v>4</v>
      </c>
      <c r="E23" s="12">
        <v>7</v>
      </c>
      <c r="F23" s="13"/>
      <c r="G23" s="14"/>
      <c r="H23" s="14"/>
      <c r="I23" s="14">
        <f t="shared" si="8"/>
        <v>0</v>
      </c>
      <c r="J23" s="14">
        <f t="shared" si="9"/>
        <v>0</v>
      </c>
    </row>
    <row r="24" spans="1:10" ht="15.75">
      <c r="A24" s="75"/>
      <c r="B24" s="39" t="s">
        <v>12</v>
      </c>
      <c r="C24" s="40" t="s">
        <v>33</v>
      </c>
      <c r="D24" s="6">
        <v>100</v>
      </c>
      <c r="E24" s="7"/>
      <c r="F24" s="8"/>
      <c r="G24" s="8"/>
      <c r="H24" s="8">
        <f aca="true" t="shared" si="10" ref="H24">D24*F24</f>
        <v>0</v>
      </c>
      <c r="I24" s="8"/>
      <c r="J24" s="8">
        <f>H24</f>
        <v>0</v>
      </c>
    </row>
    <row r="25" spans="1:10" ht="15.75">
      <c r="A25" s="75"/>
      <c r="B25" s="39" t="s">
        <v>35</v>
      </c>
      <c r="C25" s="40" t="s">
        <v>33</v>
      </c>
      <c r="D25" s="6">
        <v>4</v>
      </c>
      <c r="E25" s="7"/>
      <c r="F25" s="8"/>
      <c r="G25" s="8"/>
      <c r="H25" s="41"/>
      <c r="I25" s="8"/>
      <c r="J25" s="8"/>
    </row>
    <row r="26" spans="1:10" ht="15.75">
      <c r="A26" s="75"/>
      <c r="B26" s="9" t="s">
        <v>12</v>
      </c>
      <c r="C26" s="10" t="s">
        <v>10</v>
      </c>
      <c r="D26" s="11">
        <f>327-100</f>
        <v>227</v>
      </c>
      <c r="E26" s="12">
        <v>413</v>
      </c>
      <c r="F26" s="14"/>
      <c r="G26" s="14"/>
      <c r="H26" s="15"/>
      <c r="I26" s="14">
        <f t="shared" si="8"/>
        <v>0</v>
      </c>
      <c r="J26" s="14">
        <f t="shared" si="9"/>
        <v>0</v>
      </c>
    </row>
    <row r="27" spans="1:10" ht="15.75">
      <c r="A27" s="75"/>
      <c r="B27" s="9" t="s">
        <v>34</v>
      </c>
      <c r="C27" s="10" t="s">
        <v>10</v>
      </c>
      <c r="D27" s="11">
        <v>12</v>
      </c>
      <c r="E27" s="12">
        <v>22</v>
      </c>
      <c r="F27" s="14"/>
      <c r="G27" s="14"/>
      <c r="H27" s="15"/>
      <c r="I27" s="14">
        <f t="shared" si="8"/>
        <v>0</v>
      </c>
      <c r="J27" s="14">
        <f t="shared" si="9"/>
        <v>0</v>
      </c>
    </row>
    <row r="28" spans="1:10" ht="15.75">
      <c r="A28" s="75"/>
      <c r="B28" s="9" t="s">
        <v>13</v>
      </c>
      <c r="C28" s="10" t="s">
        <v>10</v>
      </c>
      <c r="D28" s="11">
        <v>39</v>
      </c>
      <c r="E28" s="12">
        <v>71</v>
      </c>
      <c r="F28" s="14"/>
      <c r="G28" s="14"/>
      <c r="H28" s="15"/>
      <c r="I28" s="14">
        <f t="shared" si="8"/>
        <v>0</v>
      </c>
      <c r="J28" s="14">
        <f t="shared" si="9"/>
        <v>0</v>
      </c>
    </row>
    <row r="29" spans="1:10" ht="15.75">
      <c r="A29" s="75"/>
      <c r="B29" s="9" t="s">
        <v>35</v>
      </c>
      <c r="C29" s="10" t="s">
        <v>10</v>
      </c>
      <c r="D29" s="11">
        <v>20</v>
      </c>
      <c r="E29" s="12">
        <v>36</v>
      </c>
      <c r="F29" s="14"/>
      <c r="G29" s="14"/>
      <c r="H29" s="15"/>
      <c r="I29" s="14">
        <f t="shared" si="8"/>
        <v>0</v>
      </c>
      <c r="J29" s="14">
        <f t="shared" si="9"/>
        <v>0</v>
      </c>
    </row>
    <row r="30" spans="1:10" ht="15.75">
      <c r="A30" s="16"/>
      <c r="B30" s="17"/>
      <c r="C30" s="18" t="s">
        <v>11</v>
      </c>
      <c r="D30" s="19">
        <f>SUM(D15:D29)</f>
        <v>693</v>
      </c>
      <c r="E30" s="19">
        <f>SUM(E15:E29)</f>
        <v>639</v>
      </c>
      <c r="F30" s="20"/>
      <c r="G30" s="20"/>
      <c r="H30" s="21">
        <f>SUM(H15:H29)</f>
        <v>0</v>
      </c>
      <c r="I30" s="21">
        <f>SUM(I15:I29)</f>
        <v>0</v>
      </c>
      <c r="J30" s="21">
        <f>SUM(J15:J29)</f>
        <v>0</v>
      </c>
    </row>
    <row r="31" spans="1:10" ht="15.75">
      <c r="A31" s="75" t="s">
        <v>36</v>
      </c>
      <c r="B31" s="4" t="s">
        <v>14</v>
      </c>
      <c r="C31" s="5" t="s">
        <v>31</v>
      </c>
      <c r="D31" s="6">
        <v>12</v>
      </c>
      <c r="E31" s="7"/>
      <c r="F31" s="8"/>
      <c r="G31" s="8"/>
      <c r="H31" s="8">
        <f aca="true" t="shared" si="11" ref="H31:H32">D31*F31</f>
        <v>0</v>
      </c>
      <c r="I31" s="8"/>
      <c r="J31" s="8">
        <f aca="true" t="shared" si="12" ref="J31:J32">H31</f>
        <v>0</v>
      </c>
    </row>
    <row r="32" spans="1:10" ht="15.75">
      <c r="A32" s="75"/>
      <c r="B32" s="4" t="s">
        <v>14</v>
      </c>
      <c r="C32" s="5" t="s">
        <v>8</v>
      </c>
      <c r="D32" s="6">
        <v>242</v>
      </c>
      <c r="E32" s="7"/>
      <c r="F32" s="8"/>
      <c r="G32" s="8"/>
      <c r="H32" s="8">
        <f t="shared" si="11"/>
        <v>0</v>
      </c>
      <c r="I32" s="8"/>
      <c r="J32" s="8">
        <f t="shared" si="12"/>
        <v>0</v>
      </c>
    </row>
    <row r="33" spans="1:10" ht="15.75">
      <c r="A33" s="75"/>
      <c r="B33" s="4" t="s">
        <v>35</v>
      </c>
      <c r="C33" s="5" t="s">
        <v>8</v>
      </c>
      <c r="D33" s="6">
        <v>1</v>
      </c>
      <c r="E33" s="7"/>
      <c r="F33" s="8"/>
      <c r="G33" s="8"/>
      <c r="H33" s="8"/>
      <c r="I33" s="8"/>
      <c r="J33" s="8"/>
    </row>
    <row r="34" spans="1:10" ht="15.75">
      <c r="A34" s="75"/>
      <c r="B34" s="9" t="s">
        <v>14</v>
      </c>
      <c r="C34" s="10" t="s">
        <v>9</v>
      </c>
      <c r="D34" s="11">
        <v>114</v>
      </c>
      <c r="E34" s="12">
        <v>190</v>
      </c>
      <c r="F34" s="13"/>
      <c r="G34" s="14"/>
      <c r="H34" s="14"/>
      <c r="I34" s="14">
        <f>E34*G34</f>
        <v>0</v>
      </c>
      <c r="J34" s="14">
        <f>I34</f>
        <v>0</v>
      </c>
    </row>
    <row r="35" spans="1:10" ht="15.75">
      <c r="A35" s="75"/>
      <c r="B35" s="39" t="s">
        <v>14</v>
      </c>
      <c r="C35" s="40" t="s">
        <v>33</v>
      </c>
      <c r="D35" s="6">
        <v>124</v>
      </c>
      <c r="E35" s="7"/>
      <c r="F35" s="8"/>
      <c r="G35" s="8"/>
      <c r="H35" s="8">
        <f aca="true" t="shared" si="13" ref="H35">D35*F35</f>
        <v>0</v>
      </c>
      <c r="I35" s="8"/>
      <c r="J35" s="8">
        <f>H35</f>
        <v>0</v>
      </c>
    </row>
    <row r="36" spans="1:10" ht="15.75">
      <c r="A36" s="75"/>
      <c r="B36" s="9" t="s">
        <v>14</v>
      </c>
      <c r="C36" s="10" t="s">
        <v>10</v>
      </c>
      <c r="D36" s="11">
        <f>414-124</f>
        <v>290</v>
      </c>
      <c r="E36" s="12">
        <v>527</v>
      </c>
      <c r="F36" s="14"/>
      <c r="G36" s="14"/>
      <c r="H36" s="15"/>
      <c r="I36" s="14">
        <f aca="true" t="shared" si="14" ref="I36:I38">E36*G36</f>
        <v>0</v>
      </c>
      <c r="J36" s="14">
        <f aca="true" t="shared" si="15" ref="J36:J38">I36</f>
        <v>0</v>
      </c>
    </row>
    <row r="37" spans="1:10" ht="15.75">
      <c r="A37" s="75"/>
      <c r="B37" s="9" t="s">
        <v>13</v>
      </c>
      <c r="C37" s="10" t="s">
        <v>10</v>
      </c>
      <c r="D37" s="11">
        <v>17</v>
      </c>
      <c r="E37" s="12">
        <v>31</v>
      </c>
      <c r="F37" s="14"/>
      <c r="G37" s="14"/>
      <c r="H37" s="15"/>
      <c r="I37" s="14">
        <f t="shared" si="14"/>
        <v>0</v>
      </c>
      <c r="J37" s="14">
        <f t="shared" si="15"/>
        <v>0</v>
      </c>
    </row>
    <row r="38" spans="1:10" ht="15.75">
      <c r="A38" s="75"/>
      <c r="B38" s="9" t="s">
        <v>35</v>
      </c>
      <c r="C38" s="10" t="s">
        <v>10</v>
      </c>
      <c r="D38" s="11">
        <v>19</v>
      </c>
      <c r="E38" s="12">
        <v>35</v>
      </c>
      <c r="F38" s="14"/>
      <c r="G38" s="14"/>
      <c r="H38" s="15"/>
      <c r="I38" s="14">
        <f t="shared" si="14"/>
        <v>0</v>
      </c>
      <c r="J38" s="14">
        <f t="shared" si="15"/>
        <v>0</v>
      </c>
    </row>
    <row r="39" spans="1:10" ht="16.5" thickBot="1">
      <c r="A39" s="46"/>
      <c r="B39" s="47"/>
      <c r="C39" s="48" t="s">
        <v>11</v>
      </c>
      <c r="D39" s="49">
        <f>SUM(D31:D38)</f>
        <v>819</v>
      </c>
      <c r="E39" s="49">
        <f>SUM(E31:E38)</f>
        <v>783</v>
      </c>
      <c r="F39" s="50"/>
      <c r="G39" s="50"/>
      <c r="H39" s="51">
        <f>SUM(H31:H38)</f>
        <v>0</v>
      </c>
      <c r="I39" s="51">
        <f>SUM(I31:I38)</f>
        <v>0</v>
      </c>
      <c r="J39" s="51">
        <f>SUM(J31:J38)</f>
        <v>0</v>
      </c>
    </row>
    <row r="40" spans="1:10" ht="15.75">
      <c r="A40" s="60"/>
      <c r="B40" s="76" t="s">
        <v>15</v>
      </c>
      <c r="C40" s="77"/>
      <c r="D40" s="61">
        <f>+D39+D30+D14+D10</f>
        <v>1581</v>
      </c>
      <c r="E40" s="61">
        <f>+E39+E30+E14+E10</f>
        <v>1512</v>
      </c>
      <c r="F40" s="62"/>
      <c r="G40" s="62"/>
      <c r="H40" s="63">
        <f>+H39+H30+H14+H10</f>
        <v>0</v>
      </c>
      <c r="I40" s="63">
        <f>+I39+I30+I14+I10</f>
        <v>0</v>
      </c>
      <c r="J40" s="63">
        <f>+J39+J30+J14+J10</f>
        <v>0</v>
      </c>
    </row>
  </sheetData>
  <mergeCells count="8">
    <mergeCell ref="A15:A29"/>
    <mergeCell ref="A31:A38"/>
    <mergeCell ref="B40:C40"/>
    <mergeCell ref="C2:G2"/>
    <mergeCell ref="C3:G3"/>
    <mergeCell ref="C4:E4"/>
    <mergeCell ref="A7:A9"/>
    <mergeCell ref="A11:A13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workbookViewId="0" topLeftCell="A1">
      <selection activeCell="G10" sqref="G10"/>
    </sheetView>
  </sheetViews>
  <sheetFormatPr defaultColWidth="9.140625" defaultRowHeight="15"/>
  <cols>
    <col min="2" max="2" width="18.00390625" style="0" customWidth="1"/>
    <col min="3" max="3" width="10.57421875" style="0" customWidth="1"/>
  </cols>
  <sheetData>
    <row r="3" spans="2:7" ht="15">
      <c r="B3" s="78" t="s">
        <v>40</v>
      </c>
      <c r="C3" s="78"/>
      <c r="D3" s="78"/>
      <c r="E3" s="78"/>
      <c r="F3" s="78"/>
      <c r="G3" s="78"/>
    </row>
    <row r="4" spans="2:7" ht="15">
      <c r="B4" s="23"/>
      <c r="C4" s="23"/>
      <c r="D4" s="23"/>
      <c r="E4" s="23"/>
      <c r="F4" s="23"/>
      <c r="G4" s="24"/>
    </row>
    <row r="5" spans="2:7" ht="15">
      <c r="B5" s="78" t="s">
        <v>16</v>
      </c>
      <c r="C5" s="78"/>
      <c r="D5" s="78"/>
      <c r="E5" s="78"/>
      <c r="F5" s="78"/>
      <c r="G5" s="78"/>
    </row>
    <row r="6" spans="2:7" ht="15">
      <c r="B6" s="24"/>
      <c r="C6" s="24"/>
      <c r="D6" s="24"/>
      <c r="E6" s="24"/>
      <c r="F6" s="24"/>
      <c r="G6" s="24"/>
    </row>
    <row r="7" spans="2:7" ht="15">
      <c r="B7" s="79" t="s">
        <v>17</v>
      </c>
      <c r="C7" s="80" t="s">
        <v>26</v>
      </c>
      <c r="D7" s="80"/>
      <c r="E7" s="80"/>
      <c r="F7" s="80"/>
      <c r="G7" s="81" t="s">
        <v>18</v>
      </c>
    </row>
    <row r="8" spans="2:7" ht="15">
      <c r="B8" s="79"/>
      <c r="C8" s="80"/>
      <c r="D8" s="80"/>
      <c r="E8" s="80"/>
      <c r="F8" s="80"/>
      <c r="G8" s="81"/>
    </row>
    <row r="9" spans="2:7" ht="15">
      <c r="B9" s="79"/>
      <c r="C9" s="25" t="s">
        <v>19</v>
      </c>
      <c r="D9" s="25" t="s">
        <v>20</v>
      </c>
      <c r="E9" s="25" t="s">
        <v>21</v>
      </c>
      <c r="F9" s="25" t="s">
        <v>22</v>
      </c>
      <c r="G9" s="81"/>
    </row>
    <row r="10" spans="2:7" ht="28.5">
      <c r="B10" s="32" t="s">
        <v>23</v>
      </c>
      <c r="C10" s="26"/>
      <c r="D10" s="26">
        <v>200</v>
      </c>
      <c r="E10" s="26">
        <v>800</v>
      </c>
      <c r="F10" s="33">
        <v>581</v>
      </c>
      <c r="G10" s="34">
        <f>SUM(C10:F10)</f>
        <v>1581</v>
      </c>
    </row>
    <row r="11" spans="2:7" ht="15">
      <c r="B11" s="25"/>
      <c r="C11" s="26"/>
      <c r="D11" s="26"/>
      <c r="E11" s="26"/>
      <c r="F11" s="26"/>
      <c r="G11" s="25"/>
    </row>
    <row r="12" spans="2:7" ht="15">
      <c r="B12" s="25"/>
      <c r="C12" s="26"/>
      <c r="D12" s="26"/>
      <c r="E12" s="26"/>
      <c r="F12" s="26"/>
      <c r="G12" s="25"/>
    </row>
    <row r="13" spans="2:7" ht="15">
      <c r="B13" s="25"/>
      <c r="C13" s="26"/>
      <c r="D13" s="26"/>
      <c r="E13" s="26"/>
      <c r="F13" s="26"/>
      <c r="G13" s="25"/>
    </row>
    <row r="14" spans="2:7" ht="15">
      <c r="B14" s="26"/>
      <c r="C14" s="26"/>
      <c r="D14" s="26"/>
      <c r="E14" s="26"/>
      <c r="F14" s="26"/>
      <c r="G14" s="25"/>
    </row>
    <row r="15" spans="2:7" ht="15">
      <c r="B15" s="26"/>
      <c r="C15" s="26"/>
      <c r="D15" s="26"/>
      <c r="E15" s="26"/>
      <c r="F15" s="26"/>
      <c r="G15" s="25"/>
    </row>
    <row r="16" spans="2:7" ht="15">
      <c r="B16" s="26"/>
      <c r="C16" s="26"/>
      <c r="D16" s="26"/>
      <c r="E16" s="26"/>
      <c r="F16" s="26"/>
      <c r="G16" s="25"/>
    </row>
    <row r="17" spans="2:7" ht="15">
      <c r="B17" s="27" t="s">
        <v>24</v>
      </c>
      <c r="C17" s="25">
        <f>SUM(C10:C16)</f>
        <v>0</v>
      </c>
      <c r="D17" s="25">
        <f aca="true" t="shared" si="0" ref="D17:G17">SUM(D10:D16)</f>
        <v>200</v>
      </c>
      <c r="E17" s="25">
        <f t="shared" si="0"/>
        <v>800</v>
      </c>
      <c r="F17" s="25">
        <f t="shared" si="0"/>
        <v>581</v>
      </c>
      <c r="G17" s="25">
        <f t="shared" si="0"/>
        <v>1581</v>
      </c>
    </row>
    <row r="18" spans="2:7" ht="15">
      <c r="B18" s="24"/>
      <c r="C18" s="24"/>
      <c r="D18" s="24"/>
      <c r="E18" s="24"/>
      <c r="F18" s="24"/>
      <c r="G18" s="24"/>
    </row>
    <row r="19" spans="2:7" ht="15">
      <c r="B19" s="24"/>
      <c r="C19" s="24"/>
      <c r="D19" s="24"/>
      <c r="E19" s="24"/>
      <c r="F19" s="24"/>
      <c r="G19" s="24"/>
    </row>
    <row r="20" spans="2:7" ht="15">
      <c r="B20" s="24"/>
      <c r="C20" s="24"/>
      <c r="D20" s="24"/>
      <c r="E20" s="24"/>
      <c r="F20" s="24"/>
      <c r="G20" s="24"/>
    </row>
    <row r="21" spans="1:7" ht="15.75">
      <c r="A21" s="22" t="s">
        <v>27</v>
      </c>
      <c r="B21" s="28"/>
      <c r="C21" s="29"/>
      <c r="D21" s="29"/>
      <c r="E21" s="35" t="s">
        <v>25</v>
      </c>
      <c r="F21" s="22"/>
      <c r="G21" s="29"/>
    </row>
    <row r="22" spans="5:6" ht="15.75" customHeight="1">
      <c r="E22" s="30"/>
      <c r="F22" s="30"/>
    </row>
    <row r="23" spans="5:6" ht="15">
      <c r="E23" s="31"/>
      <c r="F23" s="31"/>
    </row>
    <row r="24" spans="5:6" ht="15">
      <c r="E24" s="30"/>
      <c r="F24" s="30"/>
    </row>
  </sheetData>
  <mergeCells count="5">
    <mergeCell ref="B3:G3"/>
    <mergeCell ref="B5:G5"/>
    <mergeCell ref="B7:B9"/>
    <mergeCell ref="C7:F8"/>
    <mergeCell ref="G7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2024-03-21T08:13:36Z</dcterms:modified>
  <cp:category/>
  <cp:version/>
  <cp:contentType/>
  <cp:contentStatus/>
</cp:coreProperties>
</file>