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 defaultThemeVersion="124226"/>
  <bookViews>
    <workbookView xWindow="65431" yWindow="65431" windowWidth="23250" windowHeight="12570" activeTab="0"/>
  </bookViews>
  <sheets>
    <sheet name="Прил 1 нач цени" sheetId="7" r:id="rId1"/>
    <sheet name="Прил 2 дост цени" sheetId="8" r:id="rId2"/>
    <sheet name="Прил 3 График за изпълн" sheetId="9" r:id="rId3"/>
  </sheets>
  <definedNames/>
  <calcPr calcId="145621"/>
  <extLst/>
</workbook>
</file>

<file path=xl/sharedStrings.xml><?xml version="1.0" encoding="utf-8"?>
<sst xmlns="http://schemas.openxmlformats.org/spreadsheetml/2006/main" count="806" uniqueCount="62">
  <si>
    <t>Сортимент</t>
  </si>
  <si>
    <t>2.………………………</t>
  </si>
  <si>
    <t xml:space="preserve">ЗА ПРОДАВАЧ: 1.……………                                   </t>
  </si>
  <si>
    <t xml:space="preserve"> ЗА КУПУВАЧ:…………</t>
  </si>
  <si>
    <t>х</t>
  </si>
  <si>
    <t>…......................................................................................-
…....................................................</t>
  </si>
  <si>
    <t>Инж. …....... – директор на
…..................................</t>
  </si>
  <si>
    <t>….......................... . – гл. счетоводител на ….........</t>
  </si>
  <si>
    <t>към Договор № ….... / ….................... 20…... Год</t>
  </si>
  <si>
    <t>ТП ДГС, ДЛС</t>
  </si>
  <si>
    <t xml:space="preserve">ПРИЛОЖЕНИЕ 3 </t>
  </si>
  <si>
    <t>към Договор №…... от …...........20…. г.</t>
  </si>
  <si>
    <t>№ на
ел. търг,
обект</t>
  </si>
  <si>
    <t>I-во</t>
  </si>
  <si>
    <t>II-ро</t>
  </si>
  <si>
    <t>III-то</t>
  </si>
  <si>
    <t>IV-то</t>
  </si>
  <si>
    <t>Обшо за ТП</t>
  </si>
  <si>
    <t>Общо количество,
пл.куб.м</t>
  </si>
  <si>
    <r>
      <t xml:space="preserve">График за покупко-продажба на </t>
    </r>
    <r>
      <rPr>
        <b/>
        <sz val="12"/>
        <color rgb="FFFF0000"/>
        <rFont val="Times New Roman"/>
        <family val="1"/>
      </rPr>
      <t xml:space="preserve">прогнозни количества стояща дървесина на корен </t>
    </r>
    <r>
      <rPr>
        <b/>
        <sz val="12"/>
        <rFont val="Times New Roman"/>
        <family val="1"/>
      </rPr>
      <t>по тримесечия на 2023 година</t>
    </r>
  </si>
  <si>
    <t>ПРИЛОЖЕНИЕ №2 (ДОСТИГНАТИ ЦЕНИ)
ТП "ДГС Търговище"</t>
  </si>
  <si>
    <t>Трупи за бичене над 30</t>
  </si>
  <si>
    <r>
      <t>пл.м</t>
    </r>
    <r>
      <rPr>
        <vertAlign val="superscript"/>
        <sz val="10"/>
        <rFont val="Times New Roman"/>
        <family val="1"/>
      </rPr>
      <t>3</t>
    </r>
  </si>
  <si>
    <t>Трупи за бичене от 18-29</t>
  </si>
  <si>
    <t>Технологична дървесина от ЕСД</t>
  </si>
  <si>
    <r>
      <t>пр.м</t>
    </r>
    <r>
      <rPr>
        <vertAlign val="superscript"/>
        <sz val="10"/>
        <rFont val="Times New Roman"/>
        <family val="1"/>
      </rPr>
      <t>3</t>
    </r>
  </si>
  <si>
    <t xml:space="preserve">Технологична дървесина от ССД </t>
  </si>
  <si>
    <t>Технологична дървесина от ДСД</t>
  </si>
  <si>
    <t>Технологична дървесина от ДО</t>
  </si>
  <si>
    <t>Дърва за огрев</t>
  </si>
  <si>
    <t>ОБЩО</t>
  </si>
  <si>
    <t>гбр</t>
  </si>
  <si>
    <t>срлп</t>
  </si>
  <si>
    <t>цр</t>
  </si>
  <si>
    <t>мжд</t>
  </si>
  <si>
    <r>
      <t>Прогнозно количество дървесина по сортиментна ведомост от ГП за 2023 г. пл.м</t>
    </r>
    <r>
      <rPr>
        <vertAlign val="superscript"/>
        <sz val="9"/>
        <rFont val="Times New Roman"/>
        <family val="1"/>
      </rPr>
      <t>3</t>
    </r>
  </si>
  <si>
    <t>Коеф. на плътност, съгласно Прил. №7 от Наредба №1</t>
  </si>
  <si>
    <t>мярка</t>
  </si>
  <si>
    <t>Отдел и под-отдел</t>
  </si>
  <si>
    <t>Обща начална  цена, лв. без ДДС</t>
  </si>
  <si>
    <t xml:space="preserve">Единична цена за продажба на стояща дървесина на корен,  лв, без ДДС                                   </t>
  </si>
  <si>
    <t>ПРИЛОЖЕНИЕ №1 (НАЧАЛНИ ЦЕНИ)
ТП "ДГС ТЪРГОВИЩЕ"</t>
  </si>
  <si>
    <t xml:space="preserve">Изчислено прогнозно количество дървесина </t>
  </si>
  <si>
    <t>Всичко ТП ДГС ТЪРГОВИЩЕ</t>
  </si>
  <si>
    <t>Дървесен   вид</t>
  </si>
  <si>
    <t>Обща достигната цена, лв. без ДДС</t>
  </si>
  <si>
    <t>за обект № 16-2-2023, ТП "ДГС Търговище"</t>
  </si>
  <si>
    <t>164 "ж"</t>
  </si>
  <si>
    <t>бк</t>
  </si>
  <si>
    <t>трп</t>
  </si>
  <si>
    <t>здб</t>
  </si>
  <si>
    <t>пкл</t>
  </si>
  <si>
    <t>Общо за подотдел 164 "ж"</t>
  </si>
  <si>
    <t>228 "г"</t>
  </si>
  <si>
    <t>Общо за подотдел 228 "г"</t>
  </si>
  <si>
    <t>228 "д"</t>
  </si>
  <si>
    <t>Общо за подотдел 228 "д"</t>
  </si>
  <si>
    <t>230 "г"</t>
  </si>
  <si>
    <t>Общо за подотдел 230 "г"</t>
  </si>
  <si>
    <t>16-2-2023</t>
  </si>
  <si>
    <t>ОБЕКТ 16-2-2023</t>
  </si>
  <si>
    <t>Тримесечие на 2023 год. / прогнозно количество дървесиан (пл.куб.м)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</si>
</sst>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л_в_._-;\-* #,##0.00\ _л_в_._-;_-* &quot;-&quot;??\ _л_в_.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53">
    <border>
      <left/>
      <right/>
      <top/>
      <bottom/>
      <diagonal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/>
    </xf>
    <xf numFmtId="0" fontId="0" fillId="0" borderId="0">
      <alignment/>
      <protection/>
    </xf>
  </cellStyleXfs>
  <cellXfs count="146">
    <xf numFmtId="0" fontId="0" fillId="0" borderId="0" xfId="0"/>
    <xf numFmtId="0" fontId="5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20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3" fillId="0" borderId="0" xfId="0" applyFont="1" applyAlignment="1">
      <alignment vertical="top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20" applyFont="1" applyFill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/>
    <xf numFmtId="0" fontId="6" fillId="0" borderId="0" xfId="0" applyFont="1" applyAlignment="1">
      <alignment vertical="top"/>
    </xf>
    <xf numFmtId="0" fontId="9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 applyAlignment="1">
      <alignment vertical="top"/>
    </xf>
    <xf numFmtId="0" fontId="12" fillId="2" borderId="0" xfId="0" applyFont="1" applyFill="1" applyAlignment="1">
      <alignment vertical="top"/>
    </xf>
    <xf numFmtId="2" fontId="12" fillId="2" borderId="0" xfId="0" applyNumberFormat="1" applyFont="1" applyFill="1" applyAlignment="1">
      <alignment vertical="top"/>
    </xf>
    <xf numFmtId="0" fontId="1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3" xfId="0" applyFont="1" applyFill="1" applyBorder="1" applyAlignment="1">
      <alignment horizontal="left"/>
    </xf>
    <xf numFmtId="1" fontId="16" fillId="0" borderId="4" xfId="0" applyNumberFormat="1" applyFont="1" applyFill="1" applyBorder="1" applyAlignment="1" applyProtection="1">
      <alignment vertical="top"/>
      <protection/>
    </xf>
    <xf numFmtId="1" fontId="4" fillId="0" borderId="5" xfId="0" applyNumberFormat="1" applyFont="1" applyFill="1" applyBorder="1" applyAlignment="1">
      <alignment/>
    </xf>
    <xf numFmtId="2" fontId="4" fillId="0" borderId="6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7" xfId="0" applyFont="1" applyFill="1" applyBorder="1" applyAlignment="1">
      <alignment horizontal="left"/>
    </xf>
    <xf numFmtId="2" fontId="16" fillId="0" borderId="8" xfId="0" applyNumberFormat="1" applyFont="1" applyFill="1" applyBorder="1" applyAlignment="1" applyProtection="1">
      <alignment vertical="top"/>
      <protection/>
    </xf>
    <xf numFmtId="1" fontId="4" fillId="0" borderId="9" xfId="0" applyNumberFormat="1" applyFont="1" applyFill="1" applyBorder="1" applyAlignment="1">
      <alignment/>
    </xf>
    <xf numFmtId="0" fontId="4" fillId="0" borderId="2" xfId="0" applyNumberFormat="1" applyFont="1" applyFill="1" applyBorder="1" applyAlignment="1" applyProtection="1">
      <alignment vertical="top"/>
      <protection/>
    </xf>
    <xf numFmtId="2" fontId="4" fillId="0" borderId="2" xfId="0" applyNumberFormat="1" applyFont="1" applyFill="1" applyBorder="1" applyAlignment="1" applyProtection="1">
      <alignment vertical="top"/>
      <protection/>
    </xf>
    <xf numFmtId="1" fontId="16" fillId="0" borderId="8" xfId="0" applyNumberFormat="1" applyFont="1" applyFill="1" applyBorder="1" applyAlignment="1" applyProtection="1">
      <alignment vertical="top"/>
      <protection/>
    </xf>
    <xf numFmtId="0" fontId="4" fillId="0" borderId="2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1" fontId="16" fillId="0" borderId="9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4" fillId="0" borderId="12" xfId="0" applyNumberFormat="1" applyFont="1" applyFill="1" applyBorder="1" applyAlignment="1" applyProtection="1">
      <alignment vertical="top"/>
      <protection/>
    </xf>
    <xf numFmtId="0" fontId="18" fillId="3" borderId="13" xfId="0" applyNumberFormat="1" applyFont="1" applyFill="1" applyBorder="1" applyAlignment="1" applyProtection="1">
      <alignment vertical="top"/>
      <protection/>
    </xf>
    <xf numFmtId="1" fontId="16" fillId="3" borderId="14" xfId="0" applyNumberFormat="1" applyFont="1" applyFill="1" applyBorder="1" applyAlignment="1" applyProtection="1">
      <alignment vertical="top"/>
      <protection/>
    </xf>
    <xf numFmtId="1" fontId="18" fillId="3" borderId="15" xfId="0" applyNumberFormat="1" applyFont="1" applyFill="1" applyBorder="1" applyAlignment="1" applyProtection="1">
      <alignment horizontal="center" vertical="top"/>
      <protection/>
    </xf>
    <xf numFmtId="0" fontId="4" fillId="3" borderId="16" xfId="0" applyNumberFormat="1" applyFont="1" applyFill="1" applyBorder="1" applyAlignment="1" applyProtection="1">
      <alignment vertical="top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/>
    </xf>
    <xf numFmtId="1" fontId="4" fillId="0" borderId="16" xfId="0" applyNumberFormat="1" applyFont="1" applyFill="1" applyBorder="1" applyAlignment="1" applyProtection="1">
      <alignment horizontal="center" vertical="center" wrapText="1"/>
      <protection/>
    </xf>
    <xf numFmtId="1" fontId="4" fillId="0" borderId="18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2" fontId="16" fillId="0" borderId="20" xfId="0" applyNumberFormat="1" applyFont="1" applyFill="1" applyBorder="1" applyAlignment="1" applyProtection="1">
      <alignment vertical="top"/>
      <protection/>
    </xf>
    <xf numFmtId="2" fontId="16" fillId="0" borderId="21" xfId="0" applyNumberFormat="1" applyFont="1" applyFill="1" applyBorder="1" applyAlignment="1" applyProtection="1">
      <alignment vertical="top"/>
      <protection/>
    </xf>
    <xf numFmtId="2" fontId="16" fillId="0" borderId="21" xfId="0" applyNumberFormat="1" applyFont="1" applyFill="1" applyBorder="1" applyAlignment="1">
      <alignment/>
    </xf>
    <xf numFmtId="2" fontId="18" fillId="0" borderId="21" xfId="0" applyNumberFormat="1" applyFont="1" applyFill="1" applyBorder="1" applyAlignment="1">
      <alignment/>
    </xf>
    <xf numFmtId="2" fontId="18" fillId="0" borderId="22" xfId="0" applyNumberFormat="1" applyFont="1" applyFill="1" applyBorder="1" applyAlignment="1">
      <alignment/>
    </xf>
    <xf numFmtId="2" fontId="18" fillId="3" borderId="23" xfId="0" applyNumberFormat="1" applyFont="1" applyFill="1" applyBorder="1" applyAlignment="1" applyProtection="1">
      <alignment vertical="top"/>
      <protection/>
    </xf>
    <xf numFmtId="0" fontId="7" fillId="4" borderId="16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right" vertical="center"/>
    </xf>
    <xf numFmtId="2" fontId="7" fillId="4" borderId="17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/>
    </xf>
    <xf numFmtId="0" fontId="16" fillId="0" borderId="24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1" fontId="16" fillId="0" borderId="27" xfId="0" applyNumberFormat="1" applyFont="1" applyFill="1" applyBorder="1" applyAlignment="1" applyProtection="1">
      <alignment vertical="top"/>
      <protection/>
    </xf>
    <xf numFmtId="0" fontId="18" fillId="3" borderId="19" xfId="0" applyNumberFormat="1" applyFont="1" applyFill="1" applyBorder="1" applyAlignment="1" applyProtection="1">
      <alignment horizontal="center" vertical="top"/>
      <protection/>
    </xf>
    <xf numFmtId="0" fontId="7" fillId="4" borderId="13" xfId="20" applyFont="1" applyFill="1" applyBorder="1" applyAlignment="1">
      <alignment horizontal="center" vertical="center"/>
      <protection/>
    </xf>
    <xf numFmtId="0" fontId="7" fillId="4" borderId="16" xfId="20" applyFont="1" applyFill="1" applyBorder="1" applyAlignment="1">
      <alignment horizontal="center" vertical="center"/>
      <protection/>
    </xf>
    <xf numFmtId="49" fontId="14" fillId="0" borderId="28" xfId="0" applyNumberFormat="1" applyFont="1" applyFill="1" applyBorder="1" applyAlignment="1" applyProtection="1">
      <alignment horizontal="center" vertical="center" wrapText="1"/>
      <protection/>
    </xf>
    <xf numFmtId="49" fontId="14" fillId="0" borderId="29" xfId="0" applyNumberFormat="1" applyFont="1" applyFill="1" applyBorder="1" applyAlignment="1" applyProtection="1">
      <alignment horizontal="center" vertical="center" wrapText="1"/>
      <protection/>
    </xf>
    <xf numFmtId="49" fontId="14" fillId="0" borderId="30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>
      <alignment horizontal="center" vertical="justify"/>
    </xf>
    <xf numFmtId="0" fontId="15" fillId="0" borderId="10" xfId="0" applyFont="1" applyFill="1" applyBorder="1" applyAlignment="1">
      <alignment horizontal="center" vertical="justify"/>
    </xf>
    <xf numFmtId="0" fontId="15" fillId="0" borderId="2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2" fontId="4" fillId="0" borderId="26" xfId="0" applyNumberFormat="1" applyFont="1" applyFill="1" applyBorder="1" applyAlignment="1" applyProtection="1">
      <alignment horizontal="center" vertical="top"/>
      <protection/>
    </xf>
    <xf numFmtId="2" fontId="4" fillId="0" borderId="9" xfId="0" applyNumberFormat="1" applyFont="1" applyFill="1" applyBorder="1" applyAlignment="1" applyProtection="1">
      <alignment horizontal="center" vertical="top"/>
      <protection/>
    </xf>
    <xf numFmtId="0" fontId="15" fillId="0" borderId="11" xfId="0" applyFont="1" applyFill="1" applyBorder="1" applyAlignment="1">
      <alignment horizontal="center" vertical="justify"/>
    </xf>
    <xf numFmtId="0" fontId="15" fillId="0" borderId="12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2" fontId="4" fillId="0" borderId="32" xfId="0" applyNumberFormat="1" applyFont="1" applyFill="1" applyBorder="1" applyAlignment="1" applyProtection="1">
      <alignment horizontal="center" vertical="top"/>
      <protection/>
    </xf>
    <xf numFmtId="2" fontId="4" fillId="0" borderId="33" xfId="0" applyNumberFormat="1" applyFont="1" applyFill="1" applyBorder="1" applyAlignment="1" applyProtection="1">
      <alignment horizontal="center" vertical="top"/>
      <protection/>
    </xf>
    <xf numFmtId="0" fontId="15" fillId="3" borderId="34" xfId="0" applyNumberFormat="1" applyFont="1" applyFill="1" applyBorder="1" applyAlignment="1" applyProtection="1">
      <alignment horizontal="center" vertical="top"/>
      <protection/>
    </xf>
    <xf numFmtId="0" fontId="15" fillId="3" borderId="18" xfId="0" applyNumberFormat="1" applyFont="1" applyFill="1" applyBorder="1" applyAlignment="1" applyProtection="1">
      <alignment horizontal="center" vertical="top"/>
      <protection/>
    </xf>
    <xf numFmtId="0" fontId="15" fillId="3" borderId="23" xfId="0" applyNumberFormat="1" applyFont="1" applyFill="1" applyBorder="1" applyAlignment="1" applyProtection="1">
      <alignment horizontal="center" vertical="top"/>
      <protection/>
    </xf>
    <xf numFmtId="0" fontId="7" fillId="0" borderId="34" xfId="20" applyFont="1" applyFill="1" applyBorder="1" applyAlignment="1">
      <alignment horizontal="center" vertical="center" wrapText="1"/>
      <protection/>
    </xf>
    <xf numFmtId="0" fontId="7" fillId="0" borderId="18" xfId="20" applyFont="1" applyFill="1" applyBorder="1" applyAlignment="1">
      <alignment horizontal="center" vertical="center" wrapText="1"/>
      <protection/>
    </xf>
    <xf numFmtId="0" fontId="7" fillId="0" borderId="23" xfId="20" applyFont="1" applyFill="1" applyBorder="1" applyAlignment="1">
      <alignment horizontal="center" vertical="center" wrapText="1"/>
      <protection/>
    </xf>
    <xf numFmtId="1" fontId="4" fillId="0" borderId="35" xfId="0" applyNumberFormat="1" applyFont="1" applyFill="1" applyBorder="1" applyAlignment="1" applyProtection="1">
      <alignment horizontal="center" vertical="center" wrapText="1"/>
      <protection/>
    </xf>
    <xf numFmtId="1" fontId="4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38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40" xfId="0" applyNumberFormat="1" applyFont="1" applyFill="1" applyBorder="1" applyAlignment="1" applyProtection="1">
      <alignment horizontal="center" vertical="center"/>
      <protection/>
    </xf>
    <xf numFmtId="0" fontId="4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NumberFormat="1" applyFont="1" applyFill="1" applyBorder="1" applyAlignment="1" applyProtection="1">
      <alignment horizontal="center" vertical="center" wrapText="1"/>
      <protection/>
    </xf>
    <xf numFmtId="49" fontId="4" fillId="0" borderId="38" xfId="0" applyNumberFormat="1" applyFont="1" applyFill="1" applyBorder="1" applyAlignment="1" applyProtection="1">
      <alignment horizontal="center" vertical="center" wrapText="1"/>
      <protection/>
    </xf>
    <xf numFmtId="49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43" xfId="0" applyNumberFormat="1" applyFont="1" applyFill="1" applyBorder="1" applyAlignment="1" applyProtection="1">
      <alignment horizontal="center" vertical="center"/>
      <protection/>
    </xf>
    <xf numFmtId="0" fontId="4" fillId="0" borderId="44" xfId="0" applyNumberFormat="1" applyFont="1" applyFill="1" applyBorder="1" applyAlignment="1" applyProtection="1">
      <alignment horizontal="center" vertical="center"/>
      <protection/>
    </xf>
    <xf numFmtId="1" fontId="4" fillId="0" borderId="45" xfId="0" applyNumberFormat="1" applyFont="1" applyFill="1" applyBorder="1" applyAlignment="1" applyProtection="1">
      <alignment horizontal="center" vertical="center" wrapText="1"/>
      <protection/>
    </xf>
    <xf numFmtId="1" fontId="4" fillId="0" borderId="46" xfId="0" applyNumberFormat="1" applyFont="1" applyFill="1" applyBorder="1" applyAlignment="1" applyProtection="1">
      <alignment horizontal="center" vertical="center" wrapText="1"/>
      <protection/>
    </xf>
    <xf numFmtId="0" fontId="7" fillId="3" borderId="47" xfId="20" applyFont="1" applyFill="1" applyBorder="1" applyAlignment="1">
      <alignment horizontal="center" vertical="center" wrapText="1"/>
      <protection/>
    </xf>
    <xf numFmtId="0" fontId="7" fillId="3" borderId="48" xfId="20" applyFont="1" applyFill="1" applyBorder="1" applyAlignment="1">
      <alignment horizontal="center" vertical="center" wrapText="1"/>
      <protection/>
    </xf>
    <xf numFmtId="0" fontId="7" fillId="3" borderId="49" xfId="20" applyFont="1" applyFill="1" applyBorder="1" applyAlignment="1">
      <alignment horizontal="center" vertical="center" wrapText="1"/>
      <protection/>
    </xf>
    <xf numFmtId="0" fontId="7" fillId="0" borderId="50" xfId="20" applyFont="1" applyFill="1" applyBorder="1" applyAlignment="1">
      <alignment horizontal="center" vertical="center" wrapText="1"/>
      <protection/>
    </xf>
    <xf numFmtId="0" fontId="7" fillId="3" borderId="34" xfId="20" applyFont="1" applyFill="1" applyBorder="1" applyAlignment="1">
      <alignment horizontal="center" vertical="center" wrapText="1"/>
      <protection/>
    </xf>
    <xf numFmtId="0" fontId="7" fillId="3" borderId="18" xfId="20" applyFont="1" applyFill="1" applyBorder="1" applyAlignment="1">
      <alignment horizontal="center" vertical="center" wrapText="1"/>
      <protection/>
    </xf>
    <xf numFmtId="0" fontId="7" fillId="3" borderId="23" xfId="20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51" xfId="20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center" vertical="top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  <cellStyle name="Запетая 2" xfId="21"/>
    <cellStyle name="Normal_Sheet1" xfId="22"/>
    <cellStyle name="Normal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7"/>
  <sheetViews>
    <sheetView tabSelected="1" workbookViewId="0" topLeftCell="A1">
      <selection activeCell="A8" sqref="A8:A152"/>
    </sheetView>
  </sheetViews>
  <sheetFormatPr defaultColWidth="9.140625" defaultRowHeight="15"/>
  <cols>
    <col min="1" max="1" width="8.8515625" style="8" customWidth="1"/>
    <col min="2" max="2" width="7.7109375" style="8" customWidth="1"/>
    <col min="3" max="3" width="8.421875" style="8" customWidth="1"/>
    <col min="4" max="4" width="32.28125" style="8" customWidth="1"/>
    <col min="5" max="5" width="14.28125" style="8" customWidth="1"/>
    <col min="6" max="6" width="9.57421875" style="8" customWidth="1"/>
    <col min="7" max="7" width="7.7109375" style="8" customWidth="1"/>
    <col min="8" max="8" width="11.421875" style="8" customWidth="1"/>
    <col min="9" max="9" width="13.57421875" style="8" customWidth="1"/>
    <col min="10" max="10" width="12.140625" style="9" customWidth="1"/>
    <col min="11" max="11" width="8.8515625" style="16" customWidth="1"/>
  </cols>
  <sheetData>
    <row r="1" spans="1:9" ht="15.75" thickBot="1">
      <c r="A1" s="14"/>
      <c r="B1" s="14"/>
      <c r="C1" s="14"/>
      <c r="D1" s="14"/>
      <c r="E1" s="14"/>
      <c r="F1" s="14"/>
      <c r="G1" s="14"/>
      <c r="H1" s="14"/>
      <c r="I1" s="14"/>
    </row>
    <row r="2" spans="1:10" ht="34.15" customHeight="1" thickBot="1">
      <c r="A2" s="97" t="s">
        <v>41</v>
      </c>
      <c r="B2" s="98"/>
      <c r="C2" s="98"/>
      <c r="D2" s="98"/>
      <c r="E2" s="98"/>
      <c r="F2" s="98"/>
      <c r="G2" s="98"/>
      <c r="H2" s="98"/>
      <c r="I2" s="98"/>
      <c r="J2" s="99"/>
    </row>
    <row r="3" spans="1:9" ht="15.75" hidden="1" thickBot="1">
      <c r="A3" s="14"/>
      <c r="B3" s="14"/>
      <c r="C3" s="14"/>
      <c r="D3" s="120" t="s">
        <v>8</v>
      </c>
      <c r="E3" s="121"/>
      <c r="F3" s="121"/>
      <c r="G3" s="122"/>
      <c r="H3" s="14"/>
      <c r="I3" s="14"/>
    </row>
    <row r="4" spans="1:9" ht="15.75" thickBot="1">
      <c r="A4" s="10"/>
      <c r="B4" s="10"/>
      <c r="C4" s="10"/>
      <c r="D4" s="123"/>
      <c r="E4" s="123"/>
      <c r="F4" s="10"/>
      <c r="G4" s="10"/>
      <c r="H4" s="10"/>
      <c r="I4" s="14"/>
    </row>
    <row r="5" spans="1:10" s="34" customFormat="1" ht="13.5" customHeight="1">
      <c r="A5" s="104" t="s">
        <v>12</v>
      </c>
      <c r="B5" s="106" t="s">
        <v>38</v>
      </c>
      <c r="C5" s="108" t="s">
        <v>44</v>
      </c>
      <c r="D5" s="110" t="s">
        <v>0</v>
      </c>
      <c r="E5" s="112" t="s">
        <v>35</v>
      </c>
      <c r="F5" s="114" t="s">
        <v>36</v>
      </c>
      <c r="G5" s="116" t="s">
        <v>37</v>
      </c>
      <c r="H5" s="118" t="s">
        <v>42</v>
      </c>
      <c r="I5" s="102" t="s">
        <v>40</v>
      </c>
      <c r="J5" s="100" t="s">
        <v>39</v>
      </c>
    </row>
    <row r="6" spans="1:10" s="34" customFormat="1" ht="74.25" customHeight="1" thickBot="1">
      <c r="A6" s="105"/>
      <c r="B6" s="107"/>
      <c r="C6" s="109"/>
      <c r="D6" s="111"/>
      <c r="E6" s="113"/>
      <c r="F6" s="115"/>
      <c r="G6" s="117"/>
      <c r="H6" s="119"/>
      <c r="I6" s="103"/>
      <c r="J6" s="101"/>
    </row>
    <row r="7" spans="1:10" s="60" customFormat="1" ht="13.5" thickBot="1">
      <c r="A7" s="61">
        <v>1</v>
      </c>
      <c r="B7" s="62">
        <f>A7+1</f>
        <v>2</v>
      </c>
      <c r="C7" s="53">
        <f aca="true" t="shared" si="0" ref="C7:H7">B7+1</f>
        <v>3</v>
      </c>
      <c r="D7" s="54">
        <f t="shared" si="0"/>
        <v>4</v>
      </c>
      <c r="E7" s="55">
        <f t="shared" si="0"/>
        <v>5</v>
      </c>
      <c r="F7" s="56">
        <f>E7+1</f>
        <v>6</v>
      </c>
      <c r="G7" s="57">
        <f>F7+1</f>
        <v>7</v>
      </c>
      <c r="H7" s="58">
        <f t="shared" si="0"/>
        <v>8</v>
      </c>
      <c r="I7" s="59">
        <f>H7+1</f>
        <v>9</v>
      </c>
      <c r="J7" s="56">
        <f>I7+1</f>
        <v>10</v>
      </c>
    </row>
    <row r="8" spans="1:10" s="34" customFormat="1" ht="15.75" customHeight="1">
      <c r="A8" s="80" t="s">
        <v>59</v>
      </c>
      <c r="B8" s="83" t="s">
        <v>47</v>
      </c>
      <c r="C8" s="72" t="s">
        <v>31</v>
      </c>
      <c r="D8" s="30" t="s">
        <v>21</v>
      </c>
      <c r="E8" s="73">
        <v>1</v>
      </c>
      <c r="F8" s="31"/>
      <c r="G8" s="74" t="s">
        <v>22</v>
      </c>
      <c r="H8" s="32">
        <f aca="true" t="shared" si="1" ref="H8:H13">E8</f>
        <v>1</v>
      </c>
      <c r="I8" s="33">
        <f>120-35</f>
        <v>85</v>
      </c>
      <c r="J8" s="63">
        <f aca="true" t="shared" si="2" ref="J8:J13">H8*I8</f>
        <v>85</v>
      </c>
    </row>
    <row r="9" spans="1:10" s="34" customFormat="1" ht="15.75" customHeight="1">
      <c r="A9" s="81"/>
      <c r="B9" s="84"/>
      <c r="C9" s="41" t="s">
        <v>48</v>
      </c>
      <c r="D9" s="30" t="s">
        <v>21</v>
      </c>
      <c r="E9" s="42">
        <v>1</v>
      </c>
      <c r="F9" s="40"/>
      <c r="G9" s="75" t="s">
        <v>22</v>
      </c>
      <c r="H9" s="37">
        <f t="shared" si="1"/>
        <v>1</v>
      </c>
      <c r="I9" s="33">
        <f>155-35</f>
        <v>120</v>
      </c>
      <c r="J9" s="64">
        <f t="shared" si="2"/>
        <v>120</v>
      </c>
    </row>
    <row r="10" spans="1:10" s="34" customFormat="1" ht="15.75" customHeight="1">
      <c r="A10" s="81"/>
      <c r="B10" s="84"/>
      <c r="C10" s="41" t="s">
        <v>32</v>
      </c>
      <c r="D10" s="30" t="s">
        <v>21</v>
      </c>
      <c r="E10" s="42"/>
      <c r="F10" s="40"/>
      <c r="G10" s="75" t="s">
        <v>22</v>
      </c>
      <c r="H10" s="37">
        <f t="shared" si="1"/>
        <v>0</v>
      </c>
      <c r="I10" s="33">
        <f>110-35</f>
        <v>75</v>
      </c>
      <c r="J10" s="64">
        <f t="shared" si="2"/>
        <v>0</v>
      </c>
    </row>
    <row r="11" spans="1:10" s="34" customFormat="1" ht="15.75" customHeight="1">
      <c r="A11" s="81"/>
      <c r="B11" s="84"/>
      <c r="C11" s="41" t="s">
        <v>49</v>
      </c>
      <c r="D11" s="30" t="s">
        <v>21</v>
      </c>
      <c r="E11" s="42">
        <v>73</v>
      </c>
      <c r="F11" s="40"/>
      <c r="G11" s="75" t="s">
        <v>22</v>
      </c>
      <c r="H11" s="37">
        <f t="shared" si="1"/>
        <v>73</v>
      </c>
      <c r="I11" s="33">
        <f>110-35</f>
        <v>75</v>
      </c>
      <c r="J11" s="64">
        <f t="shared" si="2"/>
        <v>5475</v>
      </c>
    </row>
    <row r="12" spans="1:10" s="34" customFormat="1" ht="15.75" customHeight="1">
      <c r="A12" s="81"/>
      <c r="B12" s="84"/>
      <c r="C12" s="41" t="s">
        <v>50</v>
      </c>
      <c r="D12" s="30" t="s">
        <v>21</v>
      </c>
      <c r="E12" s="42">
        <v>1</v>
      </c>
      <c r="F12" s="40"/>
      <c r="G12" s="75" t="s">
        <v>22</v>
      </c>
      <c r="H12" s="37">
        <f t="shared" si="1"/>
        <v>1</v>
      </c>
      <c r="I12" s="33">
        <f>195-35</f>
        <v>160</v>
      </c>
      <c r="J12" s="64">
        <f t="shared" si="2"/>
        <v>160</v>
      </c>
    </row>
    <row r="13" spans="1:10" s="34" customFormat="1" ht="15.75" customHeight="1">
      <c r="A13" s="81"/>
      <c r="B13" s="84"/>
      <c r="C13" s="41" t="s">
        <v>51</v>
      </c>
      <c r="D13" s="30" t="s">
        <v>21</v>
      </c>
      <c r="E13" s="42"/>
      <c r="F13" s="40"/>
      <c r="G13" s="75" t="s">
        <v>22</v>
      </c>
      <c r="H13" s="37">
        <f t="shared" si="1"/>
        <v>0</v>
      </c>
      <c r="I13" s="33">
        <f>120-35</f>
        <v>85</v>
      </c>
      <c r="J13" s="64">
        <f t="shared" si="2"/>
        <v>0</v>
      </c>
    </row>
    <row r="14" spans="1:10" s="34" customFormat="1" ht="12.75" customHeight="1">
      <c r="A14" s="81"/>
      <c r="B14" s="84"/>
      <c r="C14" s="43"/>
      <c r="D14" s="44" t="s">
        <v>30</v>
      </c>
      <c r="E14" s="42">
        <f>SUM(E8:E13)</f>
        <v>76</v>
      </c>
      <c r="F14" s="40"/>
      <c r="G14" s="75"/>
      <c r="H14" s="45">
        <f>SUM(H8:H13)</f>
        <v>76</v>
      </c>
      <c r="I14" s="38"/>
      <c r="J14" s="65">
        <f>SUM(J8:J13)</f>
        <v>5840</v>
      </c>
    </row>
    <row r="15" spans="1:10" s="34" customFormat="1" ht="15.75" customHeight="1">
      <c r="A15" s="81"/>
      <c r="B15" s="84"/>
      <c r="C15" s="41" t="s">
        <v>31</v>
      </c>
      <c r="D15" s="30" t="s">
        <v>23</v>
      </c>
      <c r="E15" s="42">
        <v>1</v>
      </c>
      <c r="F15" s="40"/>
      <c r="G15" s="75" t="s">
        <v>22</v>
      </c>
      <c r="H15" s="37">
        <f aca="true" t="shared" si="3" ref="H15:H20">E15</f>
        <v>1</v>
      </c>
      <c r="I15" s="33">
        <f>117-35</f>
        <v>82</v>
      </c>
      <c r="J15" s="64">
        <f aca="true" t="shared" si="4" ref="J15:J20">H15*I15</f>
        <v>82</v>
      </c>
    </row>
    <row r="16" spans="1:10" s="34" customFormat="1" ht="15.75" customHeight="1">
      <c r="A16" s="81"/>
      <c r="B16" s="84"/>
      <c r="C16" s="41" t="s">
        <v>48</v>
      </c>
      <c r="D16" s="30" t="s">
        <v>23</v>
      </c>
      <c r="E16" s="42">
        <v>5</v>
      </c>
      <c r="F16" s="40"/>
      <c r="G16" s="75" t="s">
        <v>22</v>
      </c>
      <c r="H16" s="37">
        <f t="shared" si="3"/>
        <v>5</v>
      </c>
      <c r="I16" s="33">
        <f>120-35</f>
        <v>85</v>
      </c>
      <c r="J16" s="64">
        <f t="shared" si="4"/>
        <v>425</v>
      </c>
    </row>
    <row r="17" spans="1:10" s="34" customFormat="1" ht="15.75" customHeight="1">
      <c r="A17" s="81"/>
      <c r="B17" s="84"/>
      <c r="C17" s="41" t="s">
        <v>32</v>
      </c>
      <c r="D17" s="30" t="s">
        <v>23</v>
      </c>
      <c r="E17" s="42">
        <v>1</v>
      </c>
      <c r="F17" s="40"/>
      <c r="G17" s="75" t="s">
        <v>22</v>
      </c>
      <c r="H17" s="37">
        <f t="shared" si="3"/>
        <v>1</v>
      </c>
      <c r="I17" s="33">
        <f>90-35</f>
        <v>55</v>
      </c>
      <c r="J17" s="64">
        <f t="shared" si="4"/>
        <v>55</v>
      </c>
    </row>
    <row r="18" spans="1:10" s="34" customFormat="1" ht="15.75" customHeight="1">
      <c r="A18" s="81"/>
      <c r="B18" s="84"/>
      <c r="C18" s="41" t="s">
        <v>49</v>
      </c>
      <c r="D18" s="30" t="s">
        <v>23</v>
      </c>
      <c r="E18" s="42">
        <v>26</v>
      </c>
      <c r="F18" s="40"/>
      <c r="G18" s="75" t="s">
        <v>22</v>
      </c>
      <c r="H18" s="37">
        <f t="shared" si="3"/>
        <v>26</v>
      </c>
      <c r="I18" s="33">
        <f>90-35</f>
        <v>55</v>
      </c>
      <c r="J18" s="64">
        <f t="shared" si="4"/>
        <v>1430</v>
      </c>
    </row>
    <row r="19" spans="1:10" s="34" customFormat="1" ht="15.75" customHeight="1">
      <c r="A19" s="81"/>
      <c r="B19" s="84"/>
      <c r="C19" s="41" t="s">
        <v>50</v>
      </c>
      <c r="D19" s="30" t="s">
        <v>23</v>
      </c>
      <c r="E19" s="42">
        <v>1</v>
      </c>
      <c r="F19" s="40"/>
      <c r="G19" s="75" t="s">
        <v>22</v>
      </c>
      <c r="H19" s="37">
        <f t="shared" si="3"/>
        <v>1</v>
      </c>
      <c r="I19" s="33">
        <f>120-35</f>
        <v>85</v>
      </c>
      <c r="J19" s="64">
        <f t="shared" si="4"/>
        <v>85</v>
      </c>
    </row>
    <row r="20" spans="1:10" s="34" customFormat="1" ht="15.75" customHeight="1">
      <c r="A20" s="81"/>
      <c r="B20" s="84"/>
      <c r="C20" s="41" t="s">
        <v>51</v>
      </c>
      <c r="D20" s="30" t="s">
        <v>23</v>
      </c>
      <c r="E20" s="42">
        <v>0</v>
      </c>
      <c r="F20" s="40"/>
      <c r="G20" s="75" t="s">
        <v>22</v>
      </c>
      <c r="H20" s="37">
        <f t="shared" si="3"/>
        <v>0</v>
      </c>
      <c r="I20" s="33">
        <f>117-35</f>
        <v>82</v>
      </c>
      <c r="J20" s="64">
        <f t="shared" si="4"/>
        <v>0</v>
      </c>
    </row>
    <row r="21" spans="1:10" s="34" customFormat="1" ht="12.75" customHeight="1">
      <c r="A21" s="81"/>
      <c r="B21" s="84"/>
      <c r="C21" s="43"/>
      <c r="D21" s="44" t="s">
        <v>30</v>
      </c>
      <c r="E21" s="42">
        <f>SUM(E15:E20)</f>
        <v>34</v>
      </c>
      <c r="F21" s="40"/>
      <c r="G21" s="75"/>
      <c r="H21" s="45">
        <f>SUM(H15:H20)</f>
        <v>34</v>
      </c>
      <c r="I21" s="38"/>
      <c r="J21" s="65">
        <f>SUM(J15:J20)</f>
        <v>2077</v>
      </c>
    </row>
    <row r="22" spans="1:10" s="34" customFormat="1" ht="15.75" customHeight="1">
      <c r="A22" s="81"/>
      <c r="B22" s="84"/>
      <c r="C22" s="41" t="s">
        <v>31</v>
      </c>
      <c r="D22" s="35" t="s">
        <v>24</v>
      </c>
      <c r="E22" s="42">
        <v>15</v>
      </c>
      <c r="F22" s="36">
        <v>0.6</v>
      </c>
      <c r="G22" s="75" t="s">
        <v>25</v>
      </c>
      <c r="H22" s="37">
        <f aca="true" t="shared" si="5" ref="H22:H27">ROUND(E22/F22,0)</f>
        <v>25</v>
      </c>
      <c r="I22" s="33">
        <f aca="true" t="shared" si="6" ref="I22:I27">70-21</f>
        <v>49</v>
      </c>
      <c r="J22" s="64">
        <f aca="true" t="shared" si="7" ref="J22:J27">H22*I22</f>
        <v>1225</v>
      </c>
    </row>
    <row r="23" spans="1:10" s="34" customFormat="1" ht="15.75" customHeight="1">
      <c r="A23" s="81"/>
      <c r="B23" s="84"/>
      <c r="C23" s="41" t="s">
        <v>48</v>
      </c>
      <c r="D23" s="35" t="s">
        <v>24</v>
      </c>
      <c r="E23" s="42">
        <v>2</v>
      </c>
      <c r="F23" s="36">
        <v>0.6</v>
      </c>
      <c r="G23" s="75" t="s">
        <v>25</v>
      </c>
      <c r="H23" s="37">
        <f t="shared" si="5"/>
        <v>3</v>
      </c>
      <c r="I23" s="33">
        <f t="shared" si="6"/>
        <v>49</v>
      </c>
      <c r="J23" s="64">
        <f t="shared" si="7"/>
        <v>147</v>
      </c>
    </row>
    <row r="24" spans="1:10" s="34" customFormat="1" ht="15.75" customHeight="1">
      <c r="A24" s="81"/>
      <c r="B24" s="84"/>
      <c r="C24" s="41" t="s">
        <v>32</v>
      </c>
      <c r="D24" s="35" t="s">
        <v>24</v>
      </c>
      <c r="E24" s="42">
        <v>1</v>
      </c>
      <c r="F24" s="36">
        <v>0.6</v>
      </c>
      <c r="G24" s="75" t="s">
        <v>25</v>
      </c>
      <c r="H24" s="37">
        <f t="shared" si="5"/>
        <v>2</v>
      </c>
      <c r="I24" s="33">
        <f>54-21</f>
        <v>33</v>
      </c>
      <c r="J24" s="64">
        <f t="shared" si="7"/>
        <v>66</v>
      </c>
    </row>
    <row r="25" spans="1:10" s="34" customFormat="1" ht="15.75" customHeight="1">
      <c r="A25" s="81"/>
      <c r="B25" s="84"/>
      <c r="C25" s="41" t="s">
        <v>49</v>
      </c>
      <c r="D25" s="35" t="s">
        <v>24</v>
      </c>
      <c r="E25" s="42">
        <v>13</v>
      </c>
      <c r="F25" s="36">
        <v>0.6</v>
      </c>
      <c r="G25" s="75" t="s">
        <v>25</v>
      </c>
      <c r="H25" s="37">
        <f t="shared" si="5"/>
        <v>22</v>
      </c>
      <c r="I25" s="33">
        <f>54-21</f>
        <v>33</v>
      </c>
      <c r="J25" s="64">
        <f t="shared" si="7"/>
        <v>726</v>
      </c>
    </row>
    <row r="26" spans="1:10" s="34" customFormat="1" ht="15.75" customHeight="1">
      <c r="A26" s="81"/>
      <c r="B26" s="84"/>
      <c r="C26" s="41" t="s">
        <v>50</v>
      </c>
      <c r="D26" s="35" t="s">
        <v>24</v>
      </c>
      <c r="E26" s="42">
        <v>0</v>
      </c>
      <c r="F26" s="36">
        <v>0.6</v>
      </c>
      <c r="G26" s="75" t="s">
        <v>25</v>
      </c>
      <c r="H26" s="37">
        <f t="shared" si="5"/>
        <v>0</v>
      </c>
      <c r="I26" s="33">
        <f t="shared" si="6"/>
        <v>49</v>
      </c>
      <c r="J26" s="64">
        <f t="shared" si="7"/>
        <v>0</v>
      </c>
    </row>
    <row r="27" spans="1:10" s="34" customFormat="1" ht="15.75" customHeight="1">
      <c r="A27" s="81"/>
      <c r="B27" s="84"/>
      <c r="C27" s="41" t="s">
        <v>51</v>
      </c>
      <c r="D27" s="35" t="s">
        <v>24</v>
      </c>
      <c r="E27" s="42">
        <v>0</v>
      </c>
      <c r="F27" s="36">
        <v>0.6</v>
      </c>
      <c r="G27" s="75" t="s">
        <v>25</v>
      </c>
      <c r="H27" s="37">
        <f t="shared" si="5"/>
        <v>0</v>
      </c>
      <c r="I27" s="33">
        <f t="shared" si="6"/>
        <v>49</v>
      </c>
      <c r="J27" s="64">
        <f t="shared" si="7"/>
        <v>0</v>
      </c>
    </row>
    <row r="28" spans="1:10" s="34" customFormat="1" ht="12.75" customHeight="1">
      <c r="A28" s="81"/>
      <c r="B28" s="84"/>
      <c r="C28" s="43"/>
      <c r="D28" s="44" t="s">
        <v>30</v>
      </c>
      <c r="E28" s="42">
        <f>SUM(E22:E27)</f>
        <v>31</v>
      </c>
      <c r="F28" s="36"/>
      <c r="G28" s="75"/>
      <c r="H28" s="45">
        <f>SUM(H22:H27)</f>
        <v>52</v>
      </c>
      <c r="I28" s="38"/>
      <c r="J28" s="65">
        <f>SUM(J22:J27)</f>
        <v>2164</v>
      </c>
    </row>
    <row r="29" spans="1:10" s="34" customFormat="1" ht="15.75" customHeight="1">
      <c r="A29" s="81"/>
      <c r="B29" s="84"/>
      <c r="C29" s="41" t="s">
        <v>31</v>
      </c>
      <c r="D29" s="35" t="s">
        <v>26</v>
      </c>
      <c r="E29" s="42">
        <v>6</v>
      </c>
      <c r="F29" s="36">
        <v>0.6</v>
      </c>
      <c r="G29" s="75" t="s">
        <v>25</v>
      </c>
      <c r="H29" s="37">
        <f aca="true" t="shared" si="8" ref="H29:H34">ROUND(E29/F29,0)</f>
        <v>10</v>
      </c>
      <c r="I29" s="33">
        <f>65-21</f>
        <v>44</v>
      </c>
      <c r="J29" s="64">
        <f aca="true" t="shared" si="9" ref="J29:J34">H29*I29</f>
        <v>440</v>
      </c>
    </row>
    <row r="30" spans="1:10" s="34" customFormat="1" ht="15.75" customHeight="1">
      <c r="A30" s="81"/>
      <c r="B30" s="84"/>
      <c r="C30" s="41" t="s">
        <v>48</v>
      </c>
      <c r="D30" s="35" t="s">
        <v>26</v>
      </c>
      <c r="E30" s="42">
        <v>2</v>
      </c>
      <c r="F30" s="36">
        <v>0.6</v>
      </c>
      <c r="G30" s="75" t="s">
        <v>25</v>
      </c>
      <c r="H30" s="37">
        <f t="shared" si="8"/>
        <v>3</v>
      </c>
      <c r="I30" s="33">
        <f>65-21</f>
        <v>44</v>
      </c>
      <c r="J30" s="64">
        <f t="shared" si="9"/>
        <v>132</v>
      </c>
    </row>
    <row r="31" spans="1:10" s="34" customFormat="1" ht="15.75" customHeight="1">
      <c r="A31" s="81"/>
      <c r="B31" s="84"/>
      <c r="C31" s="41" t="s">
        <v>32</v>
      </c>
      <c r="D31" s="35" t="s">
        <v>26</v>
      </c>
      <c r="E31" s="42">
        <v>0</v>
      </c>
      <c r="F31" s="36">
        <v>0.6</v>
      </c>
      <c r="G31" s="75" t="s">
        <v>25</v>
      </c>
      <c r="H31" s="37">
        <f t="shared" si="8"/>
        <v>0</v>
      </c>
      <c r="I31" s="33">
        <f>47-21</f>
        <v>26</v>
      </c>
      <c r="J31" s="64">
        <f t="shared" si="9"/>
        <v>0</v>
      </c>
    </row>
    <row r="32" spans="1:10" s="34" customFormat="1" ht="15.75" customHeight="1">
      <c r="A32" s="81"/>
      <c r="B32" s="84"/>
      <c r="C32" s="41" t="s">
        <v>49</v>
      </c>
      <c r="D32" s="35" t="s">
        <v>26</v>
      </c>
      <c r="E32" s="42">
        <v>8</v>
      </c>
      <c r="F32" s="36">
        <v>0.6</v>
      </c>
      <c r="G32" s="75" t="s">
        <v>25</v>
      </c>
      <c r="H32" s="37">
        <f t="shared" si="8"/>
        <v>13</v>
      </c>
      <c r="I32" s="33">
        <f>47-21</f>
        <v>26</v>
      </c>
      <c r="J32" s="64">
        <f t="shared" si="9"/>
        <v>338</v>
      </c>
    </row>
    <row r="33" spans="1:10" s="34" customFormat="1" ht="15.75" customHeight="1">
      <c r="A33" s="81"/>
      <c r="B33" s="84"/>
      <c r="C33" s="41" t="s">
        <v>50</v>
      </c>
      <c r="D33" s="35" t="s">
        <v>26</v>
      </c>
      <c r="E33" s="42">
        <v>0</v>
      </c>
      <c r="F33" s="36">
        <v>0.6</v>
      </c>
      <c r="G33" s="75" t="s">
        <v>25</v>
      </c>
      <c r="H33" s="37">
        <f t="shared" si="8"/>
        <v>0</v>
      </c>
      <c r="I33" s="33">
        <f>65-21</f>
        <v>44</v>
      </c>
      <c r="J33" s="64">
        <f t="shared" si="9"/>
        <v>0</v>
      </c>
    </row>
    <row r="34" spans="1:10" s="34" customFormat="1" ht="15.75" customHeight="1">
      <c r="A34" s="81"/>
      <c r="B34" s="84"/>
      <c r="C34" s="41" t="s">
        <v>51</v>
      </c>
      <c r="D34" s="35" t="s">
        <v>26</v>
      </c>
      <c r="E34" s="42">
        <v>0</v>
      </c>
      <c r="F34" s="36">
        <v>0.6</v>
      </c>
      <c r="G34" s="75" t="s">
        <v>25</v>
      </c>
      <c r="H34" s="37">
        <f t="shared" si="8"/>
        <v>0</v>
      </c>
      <c r="I34" s="33">
        <f>65-21</f>
        <v>44</v>
      </c>
      <c r="J34" s="64">
        <f t="shared" si="9"/>
        <v>0</v>
      </c>
    </row>
    <row r="35" spans="1:10" s="34" customFormat="1" ht="12.75" customHeight="1">
      <c r="A35" s="81"/>
      <c r="B35" s="84"/>
      <c r="C35" s="43"/>
      <c r="D35" s="44" t="s">
        <v>30</v>
      </c>
      <c r="E35" s="42">
        <f>SUM(E29:E34)</f>
        <v>16</v>
      </c>
      <c r="F35" s="36"/>
      <c r="G35" s="75"/>
      <c r="H35" s="45">
        <f>SUM(H29:H34)</f>
        <v>26</v>
      </c>
      <c r="I35" s="38"/>
      <c r="J35" s="65">
        <f>SUM(J29:J34)</f>
        <v>910</v>
      </c>
    </row>
    <row r="36" spans="1:10" s="34" customFormat="1" ht="15.75" customHeight="1">
      <c r="A36" s="81"/>
      <c r="B36" s="84"/>
      <c r="C36" s="41" t="s">
        <v>31</v>
      </c>
      <c r="D36" s="35" t="s">
        <v>27</v>
      </c>
      <c r="E36" s="42">
        <v>1</v>
      </c>
      <c r="F36" s="36">
        <v>0.6</v>
      </c>
      <c r="G36" s="75" t="s">
        <v>25</v>
      </c>
      <c r="H36" s="37">
        <f aca="true" t="shared" si="10" ref="H36:H41">ROUND(E36/F36,0)</f>
        <v>2</v>
      </c>
      <c r="I36" s="33">
        <f>65-21</f>
        <v>44</v>
      </c>
      <c r="J36" s="64">
        <f aca="true" t="shared" si="11" ref="J36:J41">H36*I36</f>
        <v>88</v>
      </c>
    </row>
    <row r="37" spans="1:10" s="34" customFormat="1" ht="15.75" customHeight="1">
      <c r="A37" s="81"/>
      <c r="B37" s="84"/>
      <c r="C37" s="41" t="s">
        <v>48</v>
      </c>
      <c r="D37" s="35" t="s">
        <v>27</v>
      </c>
      <c r="E37" s="42">
        <v>1</v>
      </c>
      <c r="F37" s="36">
        <v>0.6</v>
      </c>
      <c r="G37" s="75" t="s">
        <v>25</v>
      </c>
      <c r="H37" s="37">
        <f t="shared" si="10"/>
        <v>2</v>
      </c>
      <c r="I37" s="33">
        <f>65-21</f>
        <v>44</v>
      </c>
      <c r="J37" s="64">
        <f t="shared" si="11"/>
        <v>88</v>
      </c>
    </row>
    <row r="38" spans="1:10" s="34" customFormat="1" ht="15.75" customHeight="1">
      <c r="A38" s="81"/>
      <c r="B38" s="84"/>
      <c r="C38" s="41" t="s">
        <v>32</v>
      </c>
      <c r="D38" s="35" t="s">
        <v>27</v>
      </c>
      <c r="E38" s="42">
        <v>0</v>
      </c>
      <c r="F38" s="36">
        <v>0.6</v>
      </c>
      <c r="G38" s="75" t="s">
        <v>25</v>
      </c>
      <c r="H38" s="37">
        <f t="shared" si="10"/>
        <v>0</v>
      </c>
      <c r="I38" s="33">
        <f>47-21</f>
        <v>26</v>
      </c>
      <c r="J38" s="64">
        <f t="shared" si="11"/>
        <v>0</v>
      </c>
    </row>
    <row r="39" spans="1:10" s="34" customFormat="1" ht="15.75" customHeight="1">
      <c r="A39" s="81"/>
      <c r="B39" s="84"/>
      <c r="C39" s="41" t="s">
        <v>49</v>
      </c>
      <c r="D39" s="35" t="s">
        <v>27</v>
      </c>
      <c r="E39" s="42">
        <v>7</v>
      </c>
      <c r="F39" s="36">
        <v>0.6</v>
      </c>
      <c r="G39" s="75" t="s">
        <v>25</v>
      </c>
      <c r="H39" s="37">
        <f t="shared" si="10"/>
        <v>12</v>
      </c>
      <c r="I39" s="33">
        <f>47-21</f>
        <v>26</v>
      </c>
      <c r="J39" s="64">
        <f t="shared" si="11"/>
        <v>312</v>
      </c>
    </row>
    <row r="40" spans="1:10" s="34" customFormat="1" ht="15.75" customHeight="1">
      <c r="A40" s="81"/>
      <c r="B40" s="84"/>
      <c r="C40" s="41" t="s">
        <v>50</v>
      </c>
      <c r="D40" s="35" t="s">
        <v>27</v>
      </c>
      <c r="E40" s="42">
        <v>0</v>
      </c>
      <c r="F40" s="36">
        <v>0.6</v>
      </c>
      <c r="G40" s="75" t="s">
        <v>25</v>
      </c>
      <c r="H40" s="37">
        <f t="shared" si="10"/>
        <v>0</v>
      </c>
      <c r="I40" s="33">
        <f>65-21</f>
        <v>44</v>
      </c>
      <c r="J40" s="64">
        <f t="shared" si="11"/>
        <v>0</v>
      </c>
    </row>
    <row r="41" spans="1:10" s="34" customFormat="1" ht="15.75" customHeight="1">
      <c r="A41" s="81"/>
      <c r="B41" s="84"/>
      <c r="C41" s="41" t="s">
        <v>51</v>
      </c>
      <c r="D41" s="35" t="s">
        <v>27</v>
      </c>
      <c r="E41" s="42">
        <v>0</v>
      </c>
      <c r="F41" s="36">
        <v>0.6</v>
      </c>
      <c r="G41" s="75" t="s">
        <v>25</v>
      </c>
      <c r="H41" s="37">
        <f t="shared" si="10"/>
        <v>0</v>
      </c>
      <c r="I41" s="33">
        <f>65-21</f>
        <v>44</v>
      </c>
      <c r="J41" s="64">
        <f t="shared" si="11"/>
        <v>0</v>
      </c>
    </row>
    <row r="42" spans="1:10" s="34" customFormat="1" ht="12.75" customHeight="1">
      <c r="A42" s="81"/>
      <c r="B42" s="84"/>
      <c r="C42" s="43"/>
      <c r="D42" s="44" t="s">
        <v>30</v>
      </c>
      <c r="E42" s="42">
        <f>SUM(E36:E41)</f>
        <v>9</v>
      </c>
      <c r="F42" s="36"/>
      <c r="G42" s="75"/>
      <c r="H42" s="45">
        <f>SUM(H36:H41)</f>
        <v>16</v>
      </c>
      <c r="I42" s="38"/>
      <c r="J42" s="65">
        <f>SUM(J36:J41)</f>
        <v>488</v>
      </c>
    </row>
    <row r="43" spans="1:10" s="34" customFormat="1" ht="15.75" customHeight="1">
      <c r="A43" s="81"/>
      <c r="B43" s="84"/>
      <c r="C43" s="41" t="s">
        <v>31</v>
      </c>
      <c r="D43" s="35" t="s">
        <v>28</v>
      </c>
      <c r="E43" s="42">
        <v>181</v>
      </c>
      <c r="F43" s="36">
        <v>0.6</v>
      </c>
      <c r="G43" s="75" t="s">
        <v>25</v>
      </c>
      <c r="H43" s="37">
        <f aca="true" t="shared" si="12" ref="H43:H48">ROUND(E43/F43,0)</f>
        <v>302</v>
      </c>
      <c r="I43" s="33">
        <f>65-21</f>
        <v>44</v>
      </c>
      <c r="J43" s="64">
        <f aca="true" t="shared" si="13" ref="J43:J48">H43*I43</f>
        <v>13288</v>
      </c>
    </row>
    <row r="44" spans="1:10" s="34" customFormat="1" ht="15.75" customHeight="1">
      <c r="A44" s="81"/>
      <c r="B44" s="84"/>
      <c r="C44" s="41" t="s">
        <v>48</v>
      </c>
      <c r="D44" s="35" t="s">
        <v>28</v>
      </c>
      <c r="E44" s="42">
        <v>11</v>
      </c>
      <c r="F44" s="36">
        <v>0.6</v>
      </c>
      <c r="G44" s="75" t="s">
        <v>25</v>
      </c>
      <c r="H44" s="37">
        <f t="shared" si="12"/>
        <v>18</v>
      </c>
      <c r="I44" s="33">
        <f>65-21</f>
        <v>44</v>
      </c>
      <c r="J44" s="64">
        <f t="shared" si="13"/>
        <v>792</v>
      </c>
    </row>
    <row r="45" spans="1:10" s="34" customFormat="1" ht="15.75" customHeight="1">
      <c r="A45" s="81"/>
      <c r="B45" s="84"/>
      <c r="C45" s="41" t="s">
        <v>32</v>
      </c>
      <c r="D45" s="35" t="s">
        <v>28</v>
      </c>
      <c r="E45" s="42">
        <v>6</v>
      </c>
      <c r="F45" s="36">
        <v>0.6</v>
      </c>
      <c r="G45" s="75" t="s">
        <v>25</v>
      </c>
      <c r="H45" s="37">
        <f t="shared" si="12"/>
        <v>10</v>
      </c>
      <c r="I45" s="33">
        <f>47-21</f>
        <v>26</v>
      </c>
      <c r="J45" s="64">
        <f t="shared" si="13"/>
        <v>260</v>
      </c>
    </row>
    <row r="46" spans="1:10" s="34" customFormat="1" ht="15.75" customHeight="1">
      <c r="A46" s="81"/>
      <c r="B46" s="84"/>
      <c r="C46" s="41" t="s">
        <v>49</v>
      </c>
      <c r="D46" s="35" t="s">
        <v>28</v>
      </c>
      <c r="E46" s="42">
        <v>22</v>
      </c>
      <c r="F46" s="36">
        <v>0.6</v>
      </c>
      <c r="G46" s="75" t="s">
        <v>25</v>
      </c>
      <c r="H46" s="37">
        <f t="shared" si="12"/>
        <v>37</v>
      </c>
      <c r="I46" s="33">
        <f>47-21</f>
        <v>26</v>
      </c>
      <c r="J46" s="64">
        <f t="shared" si="13"/>
        <v>962</v>
      </c>
    </row>
    <row r="47" spans="1:10" s="34" customFormat="1" ht="15.75" customHeight="1">
      <c r="A47" s="81"/>
      <c r="B47" s="84"/>
      <c r="C47" s="41" t="s">
        <v>50</v>
      </c>
      <c r="D47" s="35" t="s">
        <v>28</v>
      </c>
      <c r="E47" s="42">
        <v>4</v>
      </c>
      <c r="F47" s="36">
        <v>0.6</v>
      </c>
      <c r="G47" s="75" t="s">
        <v>25</v>
      </c>
      <c r="H47" s="37">
        <f t="shared" si="12"/>
        <v>7</v>
      </c>
      <c r="I47" s="33">
        <f>65-21</f>
        <v>44</v>
      </c>
      <c r="J47" s="64">
        <f t="shared" si="13"/>
        <v>308</v>
      </c>
    </row>
    <row r="48" spans="1:10" s="34" customFormat="1" ht="15.75" customHeight="1">
      <c r="A48" s="81"/>
      <c r="B48" s="84"/>
      <c r="C48" s="41" t="s">
        <v>51</v>
      </c>
      <c r="D48" s="35" t="s">
        <v>28</v>
      </c>
      <c r="E48" s="42">
        <v>26</v>
      </c>
      <c r="F48" s="36">
        <v>0.6</v>
      </c>
      <c r="G48" s="75" t="s">
        <v>25</v>
      </c>
      <c r="H48" s="37">
        <f t="shared" si="12"/>
        <v>43</v>
      </c>
      <c r="I48" s="33">
        <f>65-21</f>
        <v>44</v>
      </c>
      <c r="J48" s="64">
        <f t="shared" si="13"/>
        <v>1892</v>
      </c>
    </row>
    <row r="49" spans="1:10" s="34" customFormat="1" ht="12.75" customHeight="1">
      <c r="A49" s="81"/>
      <c r="B49" s="84"/>
      <c r="C49" s="43"/>
      <c r="D49" s="44" t="s">
        <v>30</v>
      </c>
      <c r="E49" s="42">
        <f>SUM(E43:E48)</f>
        <v>250</v>
      </c>
      <c r="F49" s="36"/>
      <c r="G49" s="75"/>
      <c r="H49" s="45">
        <f>SUM(H43:H48)</f>
        <v>417</v>
      </c>
      <c r="I49" s="38"/>
      <c r="J49" s="65">
        <f>SUM(J43:J48)</f>
        <v>17502</v>
      </c>
    </row>
    <row r="50" spans="1:10" s="34" customFormat="1" ht="15.75" customHeight="1">
      <c r="A50" s="81"/>
      <c r="B50" s="84"/>
      <c r="C50" s="41" t="s">
        <v>31</v>
      </c>
      <c r="D50" s="35" t="s">
        <v>29</v>
      </c>
      <c r="E50" s="42">
        <v>182</v>
      </c>
      <c r="F50" s="36">
        <v>0.55</v>
      </c>
      <c r="G50" s="75" t="s">
        <v>25</v>
      </c>
      <c r="H50" s="37">
        <f aca="true" t="shared" si="14" ref="H50:H55">ROUND(E50/F50,0)</f>
        <v>331</v>
      </c>
      <c r="I50" s="33">
        <f aca="true" t="shared" si="15" ref="I50:I55">65-19.25</f>
        <v>45.75</v>
      </c>
      <c r="J50" s="64">
        <f aca="true" t="shared" si="16" ref="J50:J55">H50*I50</f>
        <v>15143.25</v>
      </c>
    </row>
    <row r="51" spans="1:10" s="34" customFormat="1" ht="15.75" customHeight="1">
      <c r="A51" s="81"/>
      <c r="B51" s="84"/>
      <c r="C51" s="41" t="s">
        <v>48</v>
      </c>
      <c r="D51" s="35" t="s">
        <v>29</v>
      </c>
      <c r="E51" s="42">
        <v>11</v>
      </c>
      <c r="F51" s="36">
        <v>0.55</v>
      </c>
      <c r="G51" s="75" t="s">
        <v>25</v>
      </c>
      <c r="H51" s="37">
        <f t="shared" si="14"/>
        <v>20</v>
      </c>
      <c r="I51" s="33">
        <f t="shared" si="15"/>
        <v>45.75</v>
      </c>
      <c r="J51" s="64">
        <f t="shared" si="16"/>
        <v>915</v>
      </c>
    </row>
    <row r="52" spans="1:10" s="34" customFormat="1" ht="15.75" customHeight="1">
      <c r="A52" s="81"/>
      <c r="B52" s="84"/>
      <c r="C52" s="41" t="s">
        <v>32</v>
      </c>
      <c r="D52" s="35" t="s">
        <v>29</v>
      </c>
      <c r="E52" s="42">
        <v>6</v>
      </c>
      <c r="F52" s="36">
        <v>0.55</v>
      </c>
      <c r="G52" s="75" t="s">
        <v>25</v>
      </c>
      <c r="H52" s="37">
        <f t="shared" si="14"/>
        <v>11</v>
      </c>
      <c r="I52" s="33">
        <f>47-19.25</f>
        <v>27.75</v>
      </c>
      <c r="J52" s="64">
        <f t="shared" si="16"/>
        <v>305.25</v>
      </c>
    </row>
    <row r="53" spans="1:10" s="34" customFormat="1" ht="15.75" customHeight="1">
      <c r="A53" s="81"/>
      <c r="B53" s="84"/>
      <c r="C53" s="41" t="s">
        <v>49</v>
      </c>
      <c r="D53" s="35" t="s">
        <v>29</v>
      </c>
      <c r="E53" s="42">
        <v>22</v>
      </c>
      <c r="F53" s="36">
        <v>0.55</v>
      </c>
      <c r="G53" s="75" t="s">
        <v>25</v>
      </c>
      <c r="H53" s="37">
        <f t="shared" si="14"/>
        <v>40</v>
      </c>
      <c r="I53" s="33">
        <f>47-19.25</f>
        <v>27.75</v>
      </c>
      <c r="J53" s="64">
        <f t="shared" si="16"/>
        <v>1110</v>
      </c>
    </row>
    <row r="54" spans="1:10" s="34" customFormat="1" ht="15.75" customHeight="1">
      <c r="A54" s="81"/>
      <c r="B54" s="84"/>
      <c r="C54" s="41" t="s">
        <v>50</v>
      </c>
      <c r="D54" s="35" t="s">
        <v>29</v>
      </c>
      <c r="E54" s="42">
        <v>5</v>
      </c>
      <c r="F54" s="36">
        <v>0.55</v>
      </c>
      <c r="G54" s="75" t="s">
        <v>25</v>
      </c>
      <c r="H54" s="37">
        <f t="shared" si="14"/>
        <v>9</v>
      </c>
      <c r="I54" s="33">
        <f t="shared" si="15"/>
        <v>45.75</v>
      </c>
      <c r="J54" s="64">
        <f t="shared" si="16"/>
        <v>411.75</v>
      </c>
    </row>
    <row r="55" spans="1:10" s="34" customFormat="1" ht="15.75" customHeight="1">
      <c r="A55" s="81"/>
      <c r="B55" s="84"/>
      <c r="C55" s="41" t="s">
        <v>51</v>
      </c>
      <c r="D55" s="35" t="s">
        <v>29</v>
      </c>
      <c r="E55" s="42">
        <v>27</v>
      </c>
      <c r="F55" s="36">
        <v>0.55</v>
      </c>
      <c r="G55" s="75" t="s">
        <v>25</v>
      </c>
      <c r="H55" s="37">
        <f t="shared" si="14"/>
        <v>49</v>
      </c>
      <c r="I55" s="39">
        <f t="shared" si="15"/>
        <v>45.75</v>
      </c>
      <c r="J55" s="64">
        <f t="shared" si="16"/>
        <v>2241.75</v>
      </c>
    </row>
    <row r="56" spans="1:10" s="34" customFormat="1" ht="12.75" customHeight="1">
      <c r="A56" s="81"/>
      <c r="B56" s="84"/>
      <c r="C56" s="43"/>
      <c r="D56" s="44" t="s">
        <v>30</v>
      </c>
      <c r="E56" s="42">
        <f>SUM(E50:E55)</f>
        <v>253</v>
      </c>
      <c r="F56" s="40"/>
      <c r="G56" s="75"/>
      <c r="H56" s="45">
        <f>SUM(H50:H55)</f>
        <v>460</v>
      </c>
      <c r="I56" s="38"/>
      <c r="J56" s="65">
        <f>SUM(J50:J55)</f>
        <v>20127</v>
      </c>
    </row>
    <row r="57" spans="1:10" s="34" customFormat="1" ht="13.5" customHeight="1">
      <c r="A57" s="81"/>
      <c r="B57" s="84"/>
      <c r="C57" s="85" t="s">
        <v>52</v>
      </c>
      <c r="D57" s="86"/>
      <c r="E57" s="46">
        <f>SUM(E56,E35,E14,E28,E49,E42,E21)</f>
        <v>669</v>
      </c>
      <c r="F57" s="40"/>
      <c r="G57" s="87"/>
      <c r="H57" s="88"/>
      <c r="I57" s="38"/>
      <c r="J57" s="66">
        <f>SUM(J56,J35,J14,J28,J49,J42,J21)</f>
        <v>49108</v>
      </c>
    </row>
    <row r="58" spans="1:10" s="34" customFormat="1" ht="15.75" customHeight="1">
      <c r="A58" s="81"/>
      <c r="B58" s="84" t="s">
        <v>53</v>
      </c>
      <c r="C58" s="41" t="s">
        <v>48</v>
      </c>
      <c r="D58" s="30" t="s">
        <v>21</v>
      </c>
      <c r="E58" s="42">
        <v>1</v>
      </c>
      <c r="F58" s="40"/>
      <c r="G58" s="75" t="s">
        <v>22</v>
      </c>
      <c r="H58" s="37">
        <f>E58</f>
        <v>1</v>
      </c>
      <c r="I58" s="33">
        <f>155-35</f>
        <v>120</v>
      </c>
      <c r="J58" s="64">
        <f>H58*I58</f>
        <v>120</v>
      </c>
    </row>
    <row r="59" spans="1:10" s="34" customFormat="1" ht="15.75" customHeight="1">
      <c r="A59" s="81"/>
      <c r="B59" s="84"/>
      <c r="C59" s="41" t="s">
        <v>31</v>
      </c>
      <c r="D59" s="30" t="s">
        <v>21</v>
      </c>
      <c r="E59" s="42">
        <v>0</v>
      </c>
      <c r="F59" s="40"/>
      <c r="G59" s="75" t="s">
        <v>22</v>
      </c>
      <c r="H59" s="37">
        <f>E59</f>
        <v>0</v>
      </c>
      <c r="I59" s="33">
        <f>120-35</f>
        <v>85</v>
      </c>
      <c r="J59" s="64">
        <f>H59*I59</f>
        <v>0</v>
      </c>
    </row>
    <row r="60" spans="1:10" s="34" customFormat="1" ht="15.75" customHeight="1">
      <c r="A60" s="81"/>
      <c r="B60" s="84"/>
      <c r="C60" s="41" t="s">
        <v>34</v>
      </c>
      <c r="D60" s="30" t="s">
        <v>21</v>
      </c>
      <c r="E60" s="42">
        <v>0</v>
      </c>
      <c r="F60" s="40"/>
      <c r="G60" s="75" t="s">
        <v>22</v>
      </c>
      <c r="H60" s="37">
        <f>E60</f>
        <v>0</v>
      </c>
      <c r="I60" s="33">
        <f>120-35</f>
        <v>85</v>
      </c>
      <c r="J60" s="64">
        <f>H60*I60</f>
        <v>0</v>
      </c>
    </row>
    <row r="61" spans="1:10" s="34" customFormat="1" ht="12.75" customHeight="1">
      <c r="A61" s="81"/>
      <c r="B61" s="84"/>
      <c r="C61" s="43"/>
      <c r="D61" s="44" t="s">
        <v>30</v>
      </c>
      <c r="E61" s="42">
        <f>SUM(E58:E60)</f>
        <v>1</v>
      </c>
      <c r="F61" s="40"/>
      <c r="G61" s="75"/>
      <c r="H61" s="45">
        <f>SUM(H58:H60)</f>
        <v>1</v>
      </c>
      <c r="I61" s="38"/>
      <c r="J61" s="65">
        <f>SUM(J58:J60)</f>
        <v>120</v>
      </c>
    </row>
    <row r="62" spans="1:10" s="34" customFormat="1" ht="15.75" customHeight="1">
      <c r="A62" s="81"/>
      <c r="B62" s="84"/>
      <c r="C62" s="41" t="s">
        <v>48</v>
      </c>
      <c r="D62" s="30" t="s">
        <v>23</v>
      </c>
      <c r="E62" s="42">
        <v>26</v>
      </c>
      <c r="F62" s="40"/>
      <c r="G62" s="75" t="s">
        <v>22</v>
      </c>
      <c r="H62" s="37">
        <f>E62</f>
        <v>26</v>
      </c>
      <c r="I62" s="33">
        <f>120-35</f>
        <v>85</v>
      </c>
      <c r="J62" s="64">
        <f>H62*I62</f>
        <v>2210</v>
      </c>
    </row>
    <row r="63" spans="1:10" s="34" customFormat="1" ht="15.75" customHeight="1">
      <c r="A63" s="81"/>
      <c r="B63" s="84"/>
      <c r="C63" s="41" t="s">
        <v>31</v>
      </c>
      <c r="D63" s="30" t="s">
        <v>23</v>
      </c>
      <c r="E63" s="42">
        <v>2</v>
      </c>
      <c r="F63" s="40"/>
      <c r="G63" s="75" t="s">
        <v>22</v>
      </c>
      <c r="H63" s="37">
        <f>E63</f>
        <v>2</v>
      </c>
      <c r="I63" s="33">
        <f>117-35</f>
        <v>82</v>
      </c>
      <c r="J63" s="64">
        <f>H63*I63</f>
        <v>164</v>
      </c>
    </row>
    <row r="64" spans="1:10" s="34" customFormat="1" ht="15.75" customHeight="1">
      <c r="A64" s="81"/>
      <c r="B64" s="84"/>
      <c r="C64" s="41" t="s">
        <v>34</v>
      </c>
      <c r="D64" s="30" t="s">
        <v>23</v>
      </c>
      <c r="E64" s="42">
        <v>0</v>
      </c>
      <c r="F64" s="40"/>
      <c r="G64" s="75" t="s">
        <v>22</v>
      </c>
      <c r="H64" s="37">
        <f>E64</f>
        <v>0</v>
      </c>
      <c r="I64" s="33">
        <f>117-35</f>
        <v>82</v>
      </c>
      <c r="J64" s="64">
        <f>H64*I64</f>
        <v>0</v>
      </c>
    </row>
    <row r="65" spans="1:10" s="34" customFormat="1" ht="12.75" customHeight="1">
      <c r="A65" s="81"/>
      <c r="B65" s="84"/>
      <c r="C65" s="43"/>
      <c r="D65" s="44" t="s">
        <v>30</v>
      </c>
      <c r="E65" s="42">
        <f>SUM(E62:E64)</f>
        <v>28</v>
      </c>
      <c r="F65" s="40"/>
      <c r="G65" s="75"/>
      <c r="H65" s="45">
        <f>SUM(H62:H64)</f>
        <v>28</v>
      </c>
      <c r="I65" s="38"/>
      <c r="J65" s="65">
        <f>SUM(J62:J64)</f>
        <v>2374</v>
      </c>
    </row>
    <row r="66" spans="1:10" s="34" customFormat="1" ht="15.75" customHeight="1">
      <c r="A66" s="81"/>
      <c r="B66" s="84"/>
      <c r="C66" s="41" t="s">
        <v>48</v>
      </c>
      <c r="D66" s="35" t="s">
        <v>24</v>
      </c>
      <c r="E66" s="42">
        <v>12</v>
      </c>
      <c r="F66" s="36">
        <v>0.6</v>
      </c>
      <c r="G66" s="75" t="s">
        <v>25</v>
      </c>
      <c r="H66" s="37">
        <f>ROUND(E66/F66,0)</f>
        <v>20</v>
      </c>
      <c r="I66" s="33">
        <f>70-21</f>
        <v>49</v>
      </c>
      <c r="J66" s="64">
        <f>H66*I66</f>
        <v>980</v>
      </c>
    </row>
    <row r="67" spans="1:10" s="34" customFormat="1" ht="15.75" customHeight="1">
      <c r="A67" s="81"/>
      <c r="B67" s="84"/>
      <c r="C67" s="41" t="s">
        <v>31</v>
      </c>
      <c r="D67" s="35" t="s">
        <v>24</v>
      </c>
      <c r="E67" s="42">
        <v>22</v>
      </c>
      <c r="F67" s="36">
        <v>0.6</v>
      </c>
      <c r="G67" s="75" t="s">
        <v>25</v>
      </c>
      <c r="H67" s="37">
        <f>ROUND(E67/F67,0)</f>
        <v>37</v>
      </c>
      <c r="I67" s="33">
        <f>70-21</f>
        <v>49</v>
      </c>
      <c r="J67" s="64">
        <f>H67*I67</f>
        <v>1813</v>
      </c>
    </row>
    <row r="68" spans="1:10" s="34" customFormat="1" ht="15.75" customHeight="1">
      <c r="A68" s="81"/>
      <c r="B68" s="84"/>
      <c r="C68" s="41" t="s">
        <v>34</v>
      </c>
      <c r="D68" s="35" t="s">
        <v>24</v>
      </c>
      <c r="E68" s="42">
        <v>0</v>
      </c>
      <c r="F68" s="36">
        <v>0.6</v>
      </c>
      <c r="G68" s="75" t="s">
        <v>25</v>
      </c>
      <c r="H68" s="37">
        <f>ROUND(E68/F68,0)</f>
        <v>0</v>
      </c>
      <c r="I68" s="33">
        <f>70-21</f>
        <v>49</v>
      </c>
      <c r="J68" s="64">
        <f>H68*I68</f>
        <v>0</v>
      </c>
    </row>
    <row r="69" spans="1:10" s="34" customFormat="1" ht="12.75" customHeight="1">
      <c r="A69" s="81"/>
      <c r="B69" s="84"/>
      <c r="C69" s="43"/>
      <c r="D69" s="44" t="s">
        <v>30</v>
      </c>
      <c r="E69" s="42">
        <f>SUM(E66:E68)</f>
        <v>34</v>
      </c>
      <c r="F69" s="36"/>
      <c r="G69" s="75"/>
      <c r="H69" s="45">
        <f>SUM(H66:H68)</f>
        <v>57</v>
      </c>
      <c r="I69" s="38"/>
      <c r="J69" s="65">
        <f>SUM(J66:J68)</f>
        <v>2793</v>
      </c>
    </row>
    <row r="70" spans="1:10" s="34" customFormat="1" ht="15.75" customHeight="1">
      <c r="A70" s="81"/>
      <c r="B70" s="84"/>
      <c r="C70" s="41" t="s">
        <v>48</v>
      </c>
      <c r="D70" s="35" t="s">
        <v>26</v>
      </c>
      <c r="E70" s="42">
        <v>36</v>
      </c>
      <c r="F70" s="36">
        <v>0.6</v>
      </c>
      <c r="G70" s="75" t="s">
        <v>25</v>
      </c>
      <c r="H70" s="37">
        <f>ROUND(E70/F70,0)</f>
        <v>60</v>
      </c>
      <c r="I70" s="33">
        <f>65-21</f>
        <v>44</v>
      </c>
      <c r="J70" s="64">
        <f>H70*I70</f>
        <v>2640</v>
      </c>
    </row>
    <row r="71" spans="1:10" s="34" customFormat="1" ht="15.75" customHeight="1">
      <c r="A71" s="81"/>
      <c r="B71" s="84"/>
      <c r="C71" s="41" t="s">
        <v>31</v>
      </c>
      <c r="D71" s="35" t="s">
        <v>26</v>
      </c>
      <c r="E71" s="42">
        <v>62</v>
      </c>
      <c r="F71" s="36">
        <v>0.6</v>
      </c>
      <c r="G71" s="75" t="s">
        <v>25</v>
      </c>
      <c r="H71" s="37">
        <f>ROUND(E71/F71,0)</f>
        <v>103</v>
      </c>
      <c r="I71" s="33">
        <f>65-21</f>
        <v>44</v>
      </c>
      <c r="J71" s="64">
        <f>H71*I71</f>
        <v>4532</v>
      </c>
    </row>
    <row r="72" spans="1:10" s="34" customFormat="1" ht="15.75" customHeight="1">
      <c r="A72" s="81"/>
      <c r="B72" s="84"/>
      <c r="C72" s="41" t="s">
        <v>34</v>
      </c>
      <c r="D72" s="35" t="s">
        <v>26</v>
      </c>
      <c r="E72" s="42">
        <v>0</v>
      </c>
      <c r="F72" s="36">
        <v>0.6</v>
      </c>
      <c r="G72" s="75" t="s">
        <v>25</v>
      </c>
      <c r="H72" s="37">
        <f>ROUND(E72/F72,0)</f>
        <v>0</v>
      </c>
      <c r="I72" s="33">
        <f>65-21</f>
        <v>44</v>
      </c>
      <c r="J72" s="64">
        <f>H72*I72</f>
        <v>0</v>
      </c>
    </row>
    <row r="73" spans="1:10" s="34" customFormat="1" ht="12.75" customHeight="1">
      <c r="A73" s="81"/>
      <c r="B73" s="84"/>
      <c r="C73" s="43"/>
      <c r="D73" s="44" t="s">
        <v>30</v>
      </c>
      <c r="E73" s="42">
        <f>SUM(E70:E72)</f>
        <v>98</v>
      </c>
      <c r="F73" s="36"/>
      <c r="G73" s="75"/>
      <c r="H73" s="45">
        <f>SUM(H70:H72)</f>
        <v>163</v>
      </c>
      <c r="I73" s="38"/>
      <c r="J73" s="65">
        <f>SUM(J70:J72)</f>
        <v>7172</v>
      </c>
    </row>
    <row r="74" spans="1:10" s="34" customFormat="1" ht="15.75" customHeight="1">
      <c r="A74" s="81"/>
      <c r="B74" s="84"/>
      <c r="C74" s="41" t="s">
        <v>48</v>
      </c>
      <c r="D74" s="35" t="s">
        <v>27</v>
      </c>
      <c r="E74" s="42">
        <v>1</v>
      </c>
      <c r="F74" s="36">
        <v>0.6</v>
      </c>
      <c r="G74" s="75" t="s">
        <v>25</v>
      </c>
      <c r="H74" s="37">
        <f>ROUND(E74/F74,0)</f>
        <v>2</v>
      </c>
      <c r="I74" s="33">
        <f>65-21</f>
        <v>44</v>
      </c>
      <c r="J74" s="64">
        <f>H74*I74</f>
        <v>88</v>
      </c>
    </row>
    <row r="75" spans="1:10" s="34" customFormat="1" ht="15.75" customHeight="1">
      <c r="A75" s="81"/>
      <c r="B75" s="84"/>
      <c r="C75" s="41" t="s">
        <v>31</v>
      </c>
      <c r="D75" s="35" t="s">
        <v>27</v>
      </c>
      <c r="E75" s="42">
        <v>7</v>
      </c>
      <c r="F75" s="36">
        <v>0.6</v>
      </c>
      <c r="G75" s="75" t="s">
        <v>25</v>
      </c>
      <c r="H75" s="37">
        <f>ROUND(E75/F75,0)</f>
        <v>12</v>
      </c>
      <c r="I75" s="33">
        <f>65-21</f>
        <v>44</v>
      </c>
      <c r="J75" s="64">
        <f>H75*I75</f>
        <v>528</v>
      </c>
    </row>
    <row r="76" spans="1:10" s="34" customFormat="1" ht="15.75" customHeight="1">
      <c r="A76" s="81"/>
      <c r="B76" s="84"/>
      <c r="C76" s="41" t="s">
        <v>34</v>
      </c>
      <c r="D76" s="35" t="s">
        <v>27</v>
      </c>
      <c r="E76" s="42"/>
      <c r="F76" s="36">
        <v>0.6</v>
      </c>
      <c r="G76" s="75" t="s">
        <v>25</v>
      </c>
      <c r="H76" s="37">
        <f>ROUND(E76/F76,0)</f>
        <v>0</v>
      </c>
      <c r="I76" s="33">
        <f>65-21</f>
        <v>44</v>
      </c>
      <c r="J76" s="64">
        <f>H76*I76</f>
        <v>0</v>
      </c>
    </row>
    <row r="77" spans="1:10" s="34" customFormat="1" ht="12.75" customHeight="1">
      <c r="A77" s="81"/>
      <c r="B77" s="84"/>
      <c r="C77" s="43"/>
      <c r="D77" s="44" t="s">
        <v>30</v>
      </c>
      <c r="E77" s="42">
        <f>SUM(E74:E76)</f>
        <v>8</v>
      </c>
      <c r="F77" s="36"/>
      <c r="G77" s="75"/>
      <c r="H77" s="45">
        <f>SUM(H74:H76)</f>
        <v>14</v>
      </c>
      <c r="I77" s="38"/>
      <c r="J77" s="65">
        <f>SUM(J74:J76)</f>
        <v>616</v>
      </c>
    </row>
    <row r="78" spans="1:10" s="34" customFormat="1" ht="15.75" customHeight="1">
      <c r="A78" s="81"/>
      <c r="B78" s="84"/>
      <c r="C78" s="41" t="s">
        <v>48</v>
      </c>
      <c r="D78" s="35" t="s">
        <v>28</v>
      </c>
      <c r="E78" s="42">
        <v>34</v>
      </c>
      <c r="F78" s="36">
        <v>0.6</v>
      </c>
      <c r="G78" s="75" t="s">
        <v>25</v>
      </c>
      <c r="H78" s="37">
        <f>ROUND(E78/F78,0)</f>
        <v>57</v>
      </c>
      <c r="I78" s="33">
        <f>65-21</f>
        <v>44</v>
      </c>
      <c r="J78" s="64">
        <f>H78*I78</f>
        <v>2508</v>
      </c>
    </row>
    <row r="79" spans="1:10" s="34" customFormat="1" ht="15.75" customHeight="1">
      <c r="A79" s="81"/>
      <c r="B79" s="84"/>
      <c r="C79" s="41" t="s">
        <v>31</v>
      </c>
      <c r="D79" s="35" t="s">
        <v>28</v>
      </c>
      <c r="E79" s="42">
        <v>92</v>
      </c>
      <c r="F79" s="36">
        <v>0.6</v>
      </c>
      <c r="G79" s="75" t="s">
        <v>25</v>
      </c>
      <c r="H79" s="37">
        <f>ROUND(E79/F79,0)</f>
        <v>153</v>
      </c>
      <c r="I79" s="33">
        <f>65-21</f>
        <v>44</v>
      </c>
      <c r="J79" s="64">
        <f>H79*I79</f>
        <v>6732</v>
      </c>
    </row>
    <row r="80" spans="1:10" s="34" customFormat="1" ht="15.75" customHeight="1">
      <c r="A80" s="81"/>
      <c r="B80" s="84"/>
      <c r="C80" s="41" t="s">
        <v>34</v>
      </c>
      <c r="D80" s="35" t="s">
        <v>28</v>
      </c>
      <c r="E80" s="42">
        <v>49</v>
      </c>
      <c r="F80" s="36">
        <v>0.6</v>
      </c>
      <c r="G80" s="75" t="s">
        <v>25</v>
      </c>
      <c r="H80" s="37">
        <f>ROUND(E80/F80,0)</f>
        <v>82</v>
      </c>
      <c r="I80" s="33">
        <f>65-21</f>
        <v>44</v>
      </c>
      <c r="J80" s="64">
        <f>H80*I80</f>
        <v>3608</v>
      </c>
    </row>
    <row r="81" spans="1:10" s="34" customFormat="1" ht="12.75" customHeight="1">
      <c r="A81" s="81"/>
      <c r="B81" s="84"/>
      <c r="C81" s="43"/>
      <c r="D81" s="44" t="s">
        <v>30</v>
      </c>
      <c r="E81" s="42">
        <f>SUM(E78:E80)</f>
        <v>175</v>
      </c>
      <c r="F81" s="36"/>
      <c r="G81" s="75"/>
      <c r="H81" s="45">
        <f>SUM(H78:H80)</f>
        <v>292</v>
      </c>
      <c r="I81" s="38"/>
      <c r="J81" s="65">
        <f>SUM(J78:J80)</f>
        <v>12848</v>
      </c>
    </row>
    <row r="82" spans="1:10" s="34" customFormat="1" ht="15.75" customHeight="1">
      <c r="A82" s="81"/>
      <c r="B82" s="84"/>
      <c r="C82" s="41" t="s">
        <v>48</v>
      </c>
      <c r="D82" s="35" t="s">
        <v>29</v>
      </c>
      <c r="E82" s="42">
        <v>35</v>
      </c>
      <c r="F82" s="36">
        <v>0.55</v>
      </c>
      <c r="G82" s="75" t="s">
        <v>25</v>
      </c>
      <c r="H82" s="37">
        <f>ROUND(E82/F82,0)</f>
        <v>64</v>
      </c>
      <c r="I82" s="33">
        <f>65-19.25</f>
        <v>45.75</v>
      </c>
      <c r="J82" s="64">
        <f>H82*I82</f>
        <v>2928</v>
      </c>
    </row>
    <row r="83" spans="1:10" s="34" customFormat="1" ht="15.75" customHeight="1">
      <c r="A83" s="81"/>
      <c r="B83" s="84"/>
      <c r="C83" s="41" t="s">
        <v>31</v>
      </c>
      <c r="D83" s="35" t="s">
        <v>29</v>
      </c>
      <c r="E83" s="42">
        <v>93</v>
      </c>
      <c r="F83" s="36">
        <v>0.55</v>
      </c>
      <c r="G83" s="75" t="s">
        <v>25</v>
      </c>
      <c r="H83" s="37">
        <f>ROUND(E83/F83,0)</f>
        <v>169</v>
      </c>
      <c r="I83" s="33">
        <f>65-19.25</f>
        <v>45.75</v>
      </c>
      <c r="J83" s="64">
        <f>H83*I83</f>
        <v>7731.75</v>
      </c>
    </row>
    <row r="84" spans="1:10" s="34" customFormat="1" ht="15.75" customHeight="1">
      <c r="A84" s="81"/>
      <c r="B84" s="84"/>
      <c r="C84" s="41" t="s">
        <v>34</v>
      </c>
      <c r="D84" s="35" t="s">
        <v>29</v>
      </c>
      <c r="E84" s="42">
        <v>50</v>
      </c>
      <c r="F84" s="36">
        <v>0.55</v>
      </c>
      <c r="G84" s="75" t="s">
        <v>25</v>
      </c>
      <c r="H84" s="37">
        <f>ROUND(E84/F84,0)</f>
        <v>91</v>
      </c>
      <c r="I84" s="33">
        <f>65-19.25</f>
        <v>45.75</v>
      </c>
      <c r="J84" s="64">
        <f>H84*I84</f>
        <v>4163.25</v>
      </c>
    </row>
    <row r="85" spans="1:10" s="34" customFormat="1" ht="12.75" customHeight="1">
      <c r="A85" s="81"/>
      <c r="B85" s="84"/>
      <c r="C85" s="43"/>
      <c r="D85" s="44" t="s">
        <v>30</v>
      </c>
      <c r="E85" s="42">
        <f>SUM(E82:E84)</f>
        <v>178</v>
      </c>
      <c r="F85" s="40"/>
      <c r="G85" s="75"/>
      <c r="H85" s="45">
        <f>SUM(H82:H84)</f>
        <v>324</v>
      </c>
      <c r="I85" s="38"/>
      <c r="J85" s="65">
        <f>SUM(J82:J84)</f>
        <v>14823</v>
      </c>
    </row>
    <row r="86" spans="1:10" s="34" customFormat="1" ht="13.5" customHeight="1">
      <c r="A86" s="81"/>
      <c r="B86" s="84"/>
      <c r="C86" s="85" t="s">
        <v>54</v>
      </c>
      <c r="D86" s="86"/>
      <c r="E86" s="46">
        <f>SUM(E85,E73,E61,E69,E81,E77,E65)</f>
        <v>522</v>
      </c>
      <c r="F86" s="40"/>
      <c r="G86" s="87"/>
      <c r="H86" s="88"/>
      <c r="I86" s="38"/>
      <c r="J86" s="66">
        <f>SUM(J85,J73,J61,J69,J81,J77,J65)</f>
        <v>40746</v>
      </c>
    </row>
    <row r="87" spans="1:10" s="34" customFormat="1" ht="15.75" customHeight="1">
      <c r="A87" s="81"/>
      <c r="B87" s="84" t="s">
        <v>55</v>
      </c>
      <c r="C87" s="41" t="s">
        <v>31</v>
      </c>
      <c r="D87" s="30" t="s">
        <v>21</v>
      </c>
      <c r="E87" s="42">
        <v>0</v>
      </c>
      <c r="F87" s="40"/>
      <c r="G87" s="75" t="s">
        <v>22</v>
      </c>
      <c r="H87" s="37">
        <f>E87</f>
        <v>0</v>
      </c>
      <c r="I87" s="39">
        <f>120-35</f>
        <v>85</v>
      </c>
      <c r="J87" s="64">
        <f>H87*I87</f>
        <v>0</v>
      </c>
    </row>
    <row r="88" spans="1:10" s="34" customFormat="1" ht="15.75" customHeight="1">
      <c r="A88" s="81"/>
      <c r="B88" s="84"/>
      <c r="C88" s="41" t="s">
        <v>48</v>
      </c>
      <c r="D88" s="30" t="s">
        <v>21</v>
      </c>
      <c r="E88" s="42">
        <v>5</v>
      </c>
      <c r="F88" s="40"/>
      <c r="G88" s="75" t="s">
        <v>22</v>
      </c>
      <c r="H88" s="37">
        <f>E88</f>
        <v>5</v>
      </c>
      <c r="I88" s="39">
        <f>155-35</f>
        <v>120</v>
      </c>
      <c r="J88" s="64">
        <f>H88*I88</f>
        <v>600</v>
      </c>
    </row>
    <row r="89" spans="1:10" s="34" customFormat="1" ht="15.75" customHeight="1">
      <c r="A89" s="81"/>
      <c r="B89" s="84"/>
      <c r="C89" s="41" t="s">
        <v>34</v>
      </c>
      <c r="D89" s="30" t="s">
        <v>21</v>
      </c>
      <c r="E89" s="42">
        <v>0</v>
      </c>
      <c r="F89" s="40"/>
      <c r="G89" s="75" t="s">
        <v>22</v>
      </c>
      <c r="H89" s="37">
        <f>E89</f>
        <v>0</v>
      </c>
      <c r="I89" s="39">
        <f>120-35</f>
        <v>85</v>
      </c>
      <c r="J89" s="64">
        <f>H89*I89</f>
        <v>0</v>
      </c>
    </row>
    <row r="90" spans="1:10" s="34" customFormat="1" ht="12.75" customHeight="1">
      <c r="A90" s="81"/>
      <c r="B90" s="84"/>
      <c r="C90" s="43"/>
      <c r="D90" s="44" t="s">
        <v>30</v>
      </c>
      <c r="E90" s="42">
        <f>SUM(E87:E89)</f>
        <v>5</v>
      </c>
      <c r="F90" s="40"/>
      <c r="G90" s="75"/>
      <c r="H90" s="45">
        <f>SUM(H87:H89)</f>
        <v>5</v>
      </c>
      <c r="I90" s="38"/>
      <c r="J90" s="65">
        <f>SUM(J87:J89)</f>
        <v>600</v>
      </c>
    </row>
    <row r="91" spans="1:10" s="34" customFormat="1" ht="15.75" customHeight="1">
      <c r="A91" s="81"/>
      <c r="B91" s="84"/>
      <c r="C91" s="41" t="s">
        <v>31</v>
      </c>
      <c r="D91" s="30" t="s">
        <v>23</v>
      </c>
      <c r="E91" s="42">
        <v>3</v>
      </c>
      <c r="F91" s="40"/>
      <c r="G91" s="75" t="s">
        <v>22</v>
      </c>
      <c r="H91" s="37">
        <f>E91</f>
        <v>3</v>
      </c>
      <c r="I91" s="39">
        <f>117-35</f>
        <v>82</v>
      </c>
      <c r="J91" s="64">
        <f>H91*I91</f>
        <v>246</v>
      </c>
    </row>
    <row r="92" spans="1:10" s="34" customFormat="1" ht="15.75" customHeight="1">
      <c r="A92" s="81"/>
      <c r="B92" s="84"/>
      <c r="C92" s="41" t="s">
        <v>48</v>
      </c>
      <c r="D92" s="30" t="s">
        <v>23</v>
      </c>
      <c r="E92" s="42">
        <v>40</v>
      </c>
      <c r="F92" s="40"/>
      <c r="G92" s="75" t="s">
        <v>22</v>
      </c>
      <c r="H92" s="37">
        <f>E92</f>
        <v>40</v>
      </c>
      <c r="I92" s="39">
        <f>120-35</f>
        <v>85</v>
      </c>
      <c r="J92" s="64">
        <f>H92*I92</f>
        <v>3400</v>
      </c>
    </row>
    <row r="93" spans="1:10" s="34" customFormat="1" ht="15.75" customHeight="1">
      <c r="A93" s="81"/>
      <c r="B93" s="84"/>
      <c r="C93" s="41" t="s">
        <v>34</v>
      </c>
      <c r="D93" s="30" t="s">
        <v>23</v>
      </c>
      <c r="E93" s="42">
        <v>0</v>
      </c>
      <c r="F93" s="40"/>
      <c r="G93" s="75" t="s">
        <v>22</v>
      </c>
      <c r="H93" s="37">
        <f>E93</f>
        <v>0</v>
      </c>
      <c r="I93" s="39">
        <f>117-35</f>
        <v>82</v>
      </c>
      <c r="J93" s="64">
        <f>H93*I93</f>
        <v>0</v>
      </c>
    </row>
    <row r="94" spans="1:10" s="34" customFormat="1" ht="12.75" customHeight="1">
      <c r="A94" s="81"/>
      <c r="B94" s="84"/>
      <c r="C94" s="43"/>
      <c r="D94" s="44" t="s">
        <v>30</v>
      </c>
      <c r="E94" s="42">
        <f>SUM(E91:E93)</f>
        <v>43</v>
      </c>
      <c r="F94" s="40"/>
      <c r="G94" s="75"/>
      <c r="H94" s="45">
        <f>SUM(H91:H93)</f>
        <v>43</v>
      </c>
      <c r="I94" s="38"/>
      <c r="J94" s="65">
        <f>SUM(J91:J93)</f>
        <v>3646</v>
      </c>
    </row>
    <row r="95" spans="1:10" s="34" customFormat="1" ht="15.75" customHeight="1">
      <c r="A95" s="81"/>
      <c r="B95" s="84"/>
      <c r="C95" s="41" t="s">
        <v>31</v>
      </c>
      <c r="D95" s="35" t="s">
        <v>24</v>
      </c>
      <c r="E95" s="42">
        <v>40</v>
      </c>
      <c r="F95" s="36">
        <v>0.6</v>
      </c>
      <c r="G95" s="75" t="s">
        <v>25</v>
      </c>
      <c r="H95" s="37">
        <f>ROUND(E95/F95,0)</f>
        <v>67</v>
      </c>
      <c r="I95" s="39">
        <f>70-21</f>
        <v>49</v>
      </c>
      <c r="J95" s="64">
        <f>H95*I95</f>
        <v>3283</v>
      </c>
    </row>
    <row r="96" spans="1:10" s="34" customFormat="1" ht="15.75" customHeight="1">
      <c r="A96" s="81"/>
      <c r="B96" s="84"/>
      <c r="C96" s="41" t="s">
        <v>48</v>
      </c>
      <c r="D96" s="35" t="s">
        <v>24</v>
      </c>
      <c r="E96" s="42">
        <v>25</v>
      </c>
      <c r="F96" s="36">
        <v>0.6</v>
      </c>
      <c r="G96" s="75" t="s">
        <v>25</v>
      </c>
      <c r="H96" s="37">
        <f>ROUND(E96/F96,0)</f>
        <v>42</v>
      </c>
      <c r="I96" s="39">
        <f>70-21</f>
        <v>49</v>
      </c>
      <c r="J96" s="64">
        <f>H96*I96</f>
        <v>2058</v>
      </c>
    </row>
    <row r="97" spans="1:10" s="34" customFormat="1" ht="15.75" customHeight="1">
      <c r="A97" s="81"/>
      <c r="B97" s="84"/>
      <c r="C97" s="41" t="s">
        <v>34</v>
      </c>
      <c r="D97" s="35" t="s">
        <v>24</v>
      </c>
      <c r="E97" s="42">
        <v>0</v>
      </c>
      <c r="F97" s="36">
        <v>0.6</v>
      </c>
      <c r="G97" s="75" t="s">
        <v>25</v>
      </c>
      <c r="H97" s="37">
        <f>ROUND(E97/F97,0)</f>
        <v>0</v>
      </c>
      <c r="I97" s="39">
        <f>70-21</f>
        <v>49</v>
      </c>
      <c r="J97" s="64">
        <f>H97*I97</f>
        <v>0</v>
      </c>
    </row>
    <row r="98" spans="1:10" s="34" customFormat="1" ht="12.75" customHeight="1">
      <c r="A98" s="81"/>
      <c r="B98" s="84"/>
      <c r="C98" s="43"/>
      <c r="D98" s="44" t="s">
        <v>30</v>
      </c>
      <c r="E98" s="42">
        <f>SUM(E95:E97)</f>
        <v>65</v>
      </c>
      <c r="F98" s="36"/>
      <c r="G98" s="75"/>
      <c r="H98" s="45">
        <f>SUM(H95:H97)</f>
        <v>109</v>
      </c>
      <c r="I98" s="38"/>
      <c r="J98" s="65">
        <f>SUM(J95:J97)</f>
        <v>5341</v>
      </c>
    </row>
    <row r="99" spans="1:10" s="34" customFormat="1" ht="15.75" customHeight="1">
      <c r="A99" s="81"/>
      <c r="B99" s="84"/>
      <c r="C99" s="41" t="s">
        <v>31</v>
      </c>
      <c r="D99" s="35" t="s">
        <v>26</v>
      </c>
      <c r="E99" s="42">
        <v>50</v>
      </c>
      <c r="F99" s="36">
        <v>0.6</v>
      </c>
      <c r="G99" s="75" t="s">
        <v>25</v>
      </c>
      <c r="H99" s="37">
        <f>ROUND(E99/F99,0)</f>
        <v>83</v>
      </c>
      <c r="I99" s="39">
        <f>65-21</f>
        <v>44</v>
      </c>
      <c r="J99" s="64">
        <f>H99*I99</f>
        <v>3652</v>
      </c>
    </row>
    <row r="100" spans="1:10" s="34" customFormat="1" ht="15.75" customHeight="1">
      <c r="A100" s="81"/>
      <c r="B100" s="84"/>
      <c r="C100" s="41" t="s">
        <v>48</v>
      </c>
      <c r="D100" s="35" t="s">
        <v>26</v>
      </c>
      <c r="E100" s="42">
        <v>37</v>
      </c>
      <c r="F100" s="36">
        <v>0.6</v>
      </c>
      <c r="G100" s="75" t="s">
        <v>25</v>
      </c>
      <c r="H100" s="37">
        <f>ROUND(E100/F100,0)</f>
        <v>62</v>
      </c>
      <c r="I100" s="39">
        <f>65-21</f>
        <v>44</v>
      </c>
      <c r="J100" s="64">
        <f>H100*I100</f>
        <v>2728</v>
      </c>
    </row>
    <row r="101" spans="1:10" s="34" customFormat="1" ht="15.75" customHeight="1">
      <c r="A101" s="81"/>
      <c r="B101" s="84"/>
      <c r="C101" s="41" t="s">
        <v>34</v>
      </c>
      <c r="D101" s="35" t="s">
        <v>26</v>
      </c>
      <c r="E101" s="42">
        <v>0</v>
      </c>
      <c r="F101" s="36">
        <v>0.6</v>
      </c>
      <c r="G101" s="75" t="s">
        <v>25</v>
      </c>
      <c r="H101" s="37">
        <f>ROUND(E101/F101,0)</f>
        <v>0</v>
      </c>
      <c r="I101" s="39">
        <f>65-21</f>
        <v>44</v>
      </c>
      <c r="J101" s="64">
        <f>H101*I101</f>
        <v>0</v>
      </c>
    </row>
    <row r="102" spans="1:10" s="34" customFormat="1" ht="12.75" customHeight="1">
      <c r="A102" s="81"/>
      <c r="B102" s="84"/>
      <c r="C102" s="43"/>
      <c r="D102" s="44" t="s">
        <v>30</v>
      </c>
      <c r="E102" s="42">
        <f>SUM(E99:E101)</f>
        <v>87</v>
      </c>
      <c r="F102" s="36"/>
      <c r="G102" s="75"/>
      <c r="H102" s="45">
        <f>SUM(H99:H101)</f>
        <v>145</v>
      </c>
      <c r="I102" s="38"/>
      <c r="J102" s="65">
        <f>SUM(J99:J101)</f>
        <v>6380</v>
      </c>
    </row>
    <row r="103" spans="1:10" s="34" customFormat="1" ht="15.75" customHeight="1">
      <c r="A103" s="81"/>
      <c r="B103" s="84"/>
      <c r="C103" s="41" t="s">
        <v>31</v>
      </c>
      <c r="D103" s="35" t="s">
        <v>27</v>
      </c>
      <c r="E103" s="42">
        <v>4</v>
      </c>
      <c r="F103" s="36">
        <v>0.6</v>
      </c>
      <c r="G103" s="75" t="s">
        <v>25</v>
      </c>
      <c r="H103" s="37">
        <f>ROUND(E103/F103,0)</f>
        <v>7</v>
      </c>
      <c r="I103" s="39">
        <f>65-21</f>
        <v>44</v>
      </c>
      <c r="J103" s="64">
        <f>H103*I103</f>
        <v>308</v>
      </c>
    </row>
    <row r="104" spans="1:10" s="34" customFormat="1" ht="15.75" customHeight="1">
      <c r="A104" s="81"/>
      <c r="B104" s="84"/>
      <c r="C104" s="41" t="s">
        <v>48</v>
      </c>
      <c r="D104" s="35" t="s">
        <v>27</v>
      </c>
      <c r="E104" s="42">
        <v>1</v>
      </c>
      <c r="F104" s="36">
        <v>0.6</v>
      </c>
      <c r="G104" s="75" t="s">
        <v>25</v>
      </c>
      <c r="H104" s="37">
        <f>ROUND(E104/F104,0)</f>
        <v>2</v>
      </c>
      <c r="I104" s="39">
        <f>65-21</f>
        <v>44</v>
      </c>
      <c r="J104" s="64">
        <f>H104*I104</f>
        <v>88</v>
      </c>
    </row>
    <row r="105" spans="1:10" s="34" customFormat="1" ht="15.75" customHeight="1">
      <c r="A105" s="81"/>
      <c r="B105" s="84"/>
      <c r="C105" s="41" t="s">
        <v>34</v>
      </c>
      <c r="D105" s="35" t="s">
        <v>27</v>
      </c>
      <c r="E105" s="42"/>
      <c r="F105" s="36">
        <v>0.6</v>
      </c>
      <c r="G105" s="75" t="s">
        <v>25</v>
      </c>
      <c r="H105" s="37">
        <f>ROUND(E105/F105,0)</f>
        <v>0</v>
      </c>
      <c r="I105" s="39">
        <f>65-21</f>
        <v>44</v>
      </c>
      <c r="J105" s="64">
        <f>H105*I105</f>
        <v>0</v>
      </c>
    </row>
    <row r="106" spans="1:10" s="34" customFormat="1" ht="12.75" customHeight="1">
      <c r="A106" s="81"/>
      <c r="B106" s="84"/>
      <c r="C106" s="43"/>
      <c r="D106" s="44" t="s">
        <v>30</v>
      </c>
      <c r="E106" s="42">
        <f>SUM(E103:E105)</f>
        <v>5</v>
      </c>
      <c r="F106" s="36"/>
      <c r="G106" s="75"/>
      <c r="H106" s="45">
        <f>SUM(H103:H105)</f>
        <v>9</v>
      </c>
      <c r="I106" s="38"/>
      <c r="J106" s="65">
        <f>SUM(J103:J105)</f>
        <v>396</v>
      </c>
    </row>
    <row r="107" spans="1:10" s="34" customFormat="1" ht="15.75" customHeight="1">
      <c r="A107" s="81"/>
      <c r="B107" s="84"/>
      <c r="C107" s="41" t="s">
        <v>31</v>
      </c>
      <c r="D107" s="35" t="s">
        <v>28</v>
      </c>
      <c r="E107" s="42">
        <v>251</v>
      </c>
      <c r="F107" s="36">
        <v>0.6</v>
      </c>
      <c r="G107" s="75" t="s">
        <v>25</v>
      </c>
      <c r="H107" s="37">
        <f>ROUND(E107/F107,0)</f>
        <v>418</v>
      </c>
      <c r="I107" s="39">
        <f>65-21</f>
        <v>44</v>
      </c>
      <c r="J107" s="64">
        <f>H107*I107+0.25</f>
        <v>18392.25</v>
      </c>
    </row>
    <row r="108" spans="1:10" s="34" customFormat="1" ht="15.75" customHeight="1">
      <c r="A108" s="81"/>
      <c r="B108" s="84"/>
      <c r="C108" s="41" t="s">
        <v>48</v>
      </c>
      <c r="D108" s="35" t="s">
        <v>28</v>
      </c>
      <c r="E108" s="42">
        <v>136</v>
      </c>
      <c r="F108" s="36">
        <v>0.6</v>
      </c>
      <c r="G108" s="75" t="s">
        <v>25</v>
      </c>
      <c r="H108" s="37">
        <f>ROUND(E108/F108,0)</f>
        <v>227</v>
      </c>
      <c r="I108" s="39">
        <f>65-21</f>
        <v>44</v>
      </c>
      <c r="J108" s="64">
        <f>H108*I108</f>
        <v>9988</v>
      </c>
    </row>
    <row r="109" spans="1:10" s="34" customFormat="1" ht="15.75" customHeight="1">
      <c r="A109" s="81"/>
      <c r="B109" s="84"/>
      <c r="C109" s="41" t="s">
        <v>34</v>
      </c>
      <c r="D109" s="35" t="s">
        <v>28</v>
      </c>
      <c r="E109" s="42">
        <v>76</v>
      </c>
      <c r="F109" s="36">
        <v>0.6</v>
      </c>
      <c r="G109" s="75" t="s">
        <v>25</v>
      </c>
      <c r="H109" s="37">
        <f>ROUND(E109/F109,0)</f>
        <v>127</v>
      </c>
      <c r="I109" s="39">
        <f>65-21</f>
        <v>44</v>
      </c>
      <c r="J109" s="64">
        <f>H109*I109</f>
        <v>5588</v>
      </c>
    </row>
    <row r="110" spans="1:10" s="34" customFormat="1" ht="12.75" customHeight="1">
      <c r="A110" s="81"/>
      <c r="B110" s="84"/>
      <c r="C110" s="43"/>
      <c r="D110" s="44" t="s">
        <v>30</v>
      </c>
      <c r="E110" s="42">
        <f>SUM(E107:E109)</f>
        <v>463</v>
      </c>
      <c r="F110" s="36"/>
      <c r="G110" s="75"/>
      <c r="H110" s="45">
        <f>SUM(H107:H109)</f>
        <v>772</v>
      </c>
      <c r="I110" s="38"/>
      <c r="J110" s="65">
        <f>SUM(J107:J109)</f>
        <v>33968.25</v>
      </c>
    </row>
    <row r="111" spans="1:10" s="34" customFormat="1" ht="15.75" customHeight="1">
      <c r="A111" s="81"/>
      <c r="B111" s="84"/>
      <c r="C111" s="41" t="s">
        <v>31</v>
      </c>
      <c r="D111" s="35" t="s">
        <v>29</v>
      </c>
      <c r="E111" s="42">
        <v>251</v>
      </c>
      <c r="F111" s="36">
        <v>0.55</v>
      </c>
      <c r="G111" s="75" t="s">
        <v>25</v>
      </c>
      <c r="H111" s="37">
        <f>ROUND(E111/F111,0)</f>
        <v>456</v>
      </c>
      <c r="I111" s="39">
        <f>65-19.25</f>
        <v>45.75</v>
      </c>
      <c r="J111" s="64">
        <f>H111*I111</f>
        <v>20862</v>
      </c>
    </row>
    <row r="112" spans="1:10" s="34" customFormat="1" ht="15.75" customHeight="1">
      <c r="A112" s="81"/>
      <c r="B112" s="84"/>
      <c r="C112" s="41" t="s">
        <v>48</v>
      </c>
      <c r="D112" s="35" t="s">
        <v>29</v>
      </c>
      <c r="E112" s="42">
        <v>136</v>
      </c>
      <c r="F112" s="36">
        <v>0.55</v>
      </c>
      <c r="G112" s="75" t="s">
        <v>25</v>
      </c>
      <c r="H112" s="37">
        <f>ROUND(E112/F112,0)</f>
        <v>247</v>
      </c>
      <c r="I112" s="39">
        <f>65-19.25</f>
        <v>45.75</v>
      </c>
      <c r="J112" s="64">
        <f>H112*I112</f>
        <v>11300.25</v>
      </c>
    </row>
    <row r="113" spans="1:10" s="34" customFormat="1" ht="15.75" customHeight="1">
      <c r="A113" s="81"/>
      <c r="B113" s="84"/>
      <c r="C113" s="41" t="s">
        <v>34</v>
      </c>
      <c r="D113" s="35" t="s">
        <v>29</v>
      </c>
      <c r="E113" s="42">
        <v>76</v>
      </c>
      <c r="F113" s="36">
        <v>0.55</v>
      </c>
      <c r="G113" s="75" t="s">
        <v>25</v>
      </c>
      <c r="H113" s="37">
        <f>ROUND(E113/F113,0)</f>
        <v>138</v>
      </c>
      <c r="I113" s="39">
        <f>65-19.25</f>
        <v>45.75</v>
      </c>
      <c r="J113" s="64">
        <f>H113*I113</f>
        <v>6313.5</v>
      </c>
    </row>
    <row r="114" spans="1:10" s="34" customFormat="1" ht="12.75" customHeight="1">
      <c r="A114" s="81"/>
      <c r="B114" s="84"/>
      <c r="C114" s="43"/>
      <c r="D114" s="44" t="s">
        <v>30</v>
      </c>
      <c r="E114" s="42">
        <f>SUM(E111:E113)</f>
        <v>463</v>
      </c>
      <c r="F114" s="40"/>
      <c r="G114" s="75"/>
      <c r="H114" s="45">
        <f>SUM(H111:H113)</f>
        <v>841</v>
      </c>
      <c r="I114" s="38"/>
      <c r="J114" s="65">
        <f>SUM(J111:J113)</f>
        <v>38475.75</v>
      </c>
    </row>
    <row r="115" spans="1:10" s="34" customFormat="1" ht="13.5" customHeight="1">
      <c r="A115" s="81"/>
      <c r="B115" s="84"/>
      <c r="C115" s="85" t="s">
        <v>56</v>
      </c>
      <c r="D115" s="86"/>
      <c r="E115" s="46">
        <f>SUM(E114,E102,E90,E98,E110,E106,E94)</f>
        <v>1131</v>
      </c>
      <c r="F115" s="40"/>
      <c r="G115" s="87"/>
      <c r="H115" s="88"/>
      <c r="I115" s="38"/>
      <c r="J115" s="66">
        <f>SUM(J114,J102,J90,J98,J110,J106,J94)</f>
        <v>88807</v>
      </c>
    </row>
    <row r="116" spans="1:10" s="34" customFormat="1" ht="15.75" customHeight="1">
      <c r="A116" s="81"/>
      <c r="B116" s="84" t="s">
        <v>57</v>
      </c>
      <c r="C116" s="41" t="s">
        <v>31</v>
      </c>
      <c r="D116" s="30" t="s">
        <v>21</v>
      </c>
      <c r="E116" s="42">
        <v>0</v>
      </c>
      <c r="F116" s="40"/>
      <c r="G116" s="75" t="s">
        <v>22</v>
      </c>
      <c r="H116" s="37">
        <f>E116</f>
        <v>0</v>
      </c>
      <c r="I116" s="33">
        <f>120-35</f>
        <v>85</v>
      </c>
      <c r="J116" s="64">
        <f>H116*I116</f>
        <v>0</v>
      </c>
    </row>
    <row r="117" spans="1:10" s="34" customFormat="1" ht="15.75" customHeight="1">
      <c r="A117" s="81"/>
      <c r="B117" s="84"/>
      <c r="C117" s="41" t="s">
        <v>48</v>
      </c>
      <c r="D117" s="30" t="s">
        <v>21</v>
      </c>
      <c r="E117" s="42">
        <v>0</v>
      </c>
      <c r="F117" s="40"/>
      <c r="G117" s="75" t="s">
        <v>22</v>
      </c>
      <c r="H117" s="37">
        <f>E117</f>
        <v>0</v>
      </c>
      <c r="I117" s="33">
        <f>155-35</f>
        <v>120</v>
      </c>
      <c r="J117" s="64">
        <f>H117*I117</f>
        <v>0</v>
      </c>
    </row>
    <row r="118" spans="1:10" s="34" customFormat="1" ht="15.75" customHeight="1">
      <c r="A118" s="81"/>
      <c r="B118" s="84"/>
      <c r="C118" s="41" t="s">
        <v>33</v>
      </c>
      <c r="D118" s="30" t="s">
        <v>21</v>
      </c>
      <c r="E118" s="42">
        <v>0</v>
      </c>
      <c r="F118" s="40"/>
      <c r="G118" s="75" t="s">
        <v>22</v>
      </c>
      <c r="H118" s="37">
        <f>E118</f>
        <v>0</v>
      </c>
      <c r="I118" s="33">
        <f>120-35</f>
        <v>85</v>
      </c>
      <c r="J118" s="64">
        <f>H118*I118</f>
        <v>0</v>
      </c>
    </row>
    <row r="119" spans="1:10" s="34" customFormat="1" ht="15.75" customHeight="1">
      <c r="A119" s="81"/>
      <c r="B119" s="84"/>
      <c r="C119" s="41" t="s">
        <v>51</v>
      </c>
      <c r="D119" s="30" t="s">
        <v>21</v>
      </c>
      <c r="E119" s="42">
        <v>0</v>
      </c>
      <c r="F119" s="40"/>
      <c r="G119" s="75" t="s">
        <v>22</v>
      </c>
      <c r="H119" s="37">
        <f>E119</f>
        <v>0</v>
      </c>
      <c r="I119" s="33">
        <f>120-35</f>
        <v>85</v>
      </c>
      <c r="J119" s="64">
        <f>H119*I119</f>
        <v>0</v>
      </c>
    </row>
    <row r="120" spans="1:10" s="34" customFormat="1" ht="12.75" customHeight="1">
      <c r="A120" s="81"/>
      <c r="B120" s="84"/>
      <c r="C120" s="43"/>
      <c r="D120" s="44" t="s">
        <v>30</v>
      </c>
      <c r="E120" s="42">
        <f>SUM(E116:E119)</f>
        <v>0</v>
      </c>
      <c r="F120" s="40"/>
      <c r="G120" s="75"/>
      <c r="H120" s="45">
        <f>SUM(H116:H119)</f>
        <v>0</v>
      </c>
      <c r="I120" s="38"/>
      <c r="J120" s="65">
        <f>SUM(J116:J119)</f>
        <v>0</v>
      </c>
    </row>
    <row r="121" spans="1:10" s="34" customFormat="1" ht="15.75" customHeight="1">
      <c r="A121" s="81"/>
      <c r="B121" s="84"/>
      <c r="C121" s="41" t="s">
        <v>31</v>
      </c>
      <c r="D121" s="30" t="s">
        <v>23</v>
      </c>
      <c r="E121" s="42">
        <v>1</v>
      </c>
      <c r="F121" s="40"/>
      <c r="G121" s="75" t="s">
        <v>22</v>
      </c>
      <c r="H121" s="37">
        <f>E121</f>
        <v>1</v>
      </c>
      <c r="I121" s="33">
        <f>117-35</f>
        <v>82</v>
      </c>
      <c r="J121" s="64">
        <f>H121*I121</f>
        <v>82</v>
      </c>
    </row>
    <row r="122" spans="1:10" s="34" customFormat="1" ht="15.75" customHeight="1">
      <c r="A122" s="81"/>
      <c r="B122" s="84"/>
      <c r="C122" s="41" t="s">
        <v>48</v>
      </c>
      <c r="D122" s="30" t="s">
        <v>23</v>
      </c>
      <c r="E122" s="42">
        <v>4</v>
      </c>
      <c r="F122" s="40"/>
      <c r="G122" s="75" t="s">
        <v>22</v>
      </c>
      <c r="H122" s="37">
        <f>E122</f>
        <v>4</v>
      </c>
      <c r="I122" s="33">
        <f>120-35</f>
        <v>85</v>
      </c>
      <c r="J122" s="64">
        <f>H122*I122</f>
        <v>340</v>
      </c>
    </row>
    <row r="123" spans="1:10" s="34" customFormat="1" ht="15.75" customHeight="1">
      <c r="A123" s="81"/>
      <c r="B123" s="84"/>
      <c r="C123" s="41" t="s">
        <v>33</v>
      </c>
      <c r="D123" s="30" t="s">
        <v>23</v>
      </c>
      <c r="E123" s="42">
        <v>1</v>
      </c>
      <c r="F123" s="40"/>
      <c r="G123" s="75" t="s">
        <v>22</v>
      </c>
      <c r="H123" s="37">
        <f>E123</f>
        <v>1</v>
      </c>
      <c r="I123" s="33">
        <f>117-35</f>
        <v>82</v>
      </c>
      <c r="J123" s="64">
        <f>H123*I123</f>
        <v>82</v>
      </c>
    </row>
    <row r="124" spans="1:10" s="34" customFormat="1" ht="15.75" customHeight="1">
      <c r="A124" s="81"/>
      <c r="B124" s="84"/>
      <c r="C124" s="41" t="s">
        <v>51</v>
      </c>
      <c r="D124" s="30" t="s">
        <v>23</v>
      </c>
      <c r="E124" s="42"/>
      <c r="F124" s="40"/>
      <c r="G124" s="75" t="s">
        <v>22</v>
      </c>
      <c r="H124" s="37">
        <f>E124</f>
        <v>0</v>
      </c>
      <c r="I124" s="33">
        <f>117-35</f>
        <v>82</v>
      </c>
      <c r="J124" s="64">
        <f>H124*I124</f>
        <v>0</v>
      </c>
    </row>
    <row r="125" spans="1:10" s="34" customFormat="1" ht="12.75" customHeight="1">
      <c r="A125" s="81"/>
      <c r="B125" s="84"/>
      <c r="C125" s="43"/>
      <c r="D125" s="44" t="s">
        <v>30</v>
      </c>
      <c r="E125" s="42">
        <f>SUM(E121:E124)</f>
        <v>6</v>
      </c>
      <c r="F125" s="40"/>
      <c r="G125" s="75"/>
      <c r="H125" s="45">
        <f>SUM(H121:H124)</f>
        <v>6</v>
      </c>
      <c r="I125" s="38"/>
      <c r="J125" s="65">
        <f>SUM(J121:J124)</f>
        <v>504</v>
      </c>
    </row>
    <row r="126" spans="1:10" s="34" customFormat="1" ht="15.75" customHeight="1">
      <c r="A126" s="81"/>
      <c r="B126" s="84"/>
      <c r="C126" s="41" t="s">
        <v>31</v>
      </c>
      <c r="D126" s="35" t="s">
        <v>24</v>
      </c>
      <c r="E126" s="42">
        <v>9</v>
      </c>
      <c r="F126" s="36">
        <v>0.6</v>
      </c>
      <c r="G126" s="75" t="s">
        <v>25</v>
      </c>
      <c r="H126" s="37">
        <f>ROUND(E126/F126,0)</f>
        <v>15</v>
      </c>
      <c r="I126" s="33">
        <f>70-21</f>
        <v>49</v>
      </c>
      <c r="J126" s="64">
        <f>H126*I126</f>
        <v>735</v>
      </c>
    </row>
    <row r="127" spans="1:10" s="34" customFormat="1" ht="15.75" customHeight="1">
      <c r="A127" s="81"/>
      <c r="B127" s="84"/>
      <c r="C127" s="41" t="s">
        <v>48</v>
      </c>
      <c r="D127" s="35" t="s">
        <v>24</v>
      </c>
      <c r="E127" s="42">
        <v>2</v>
      </c>
      <c r="F127" s="36">
        <v>0.6</v>
      </c>
      <c r="G127" s="75" t="s">
        <v>25</v>
      </c>
      <c r="H127" s="37">
        <f>ROUND(E127/F127,0)</f>
        <v>3</v>
      </c>
      <c r="I127" s="33">
        <f>70-21</f>
        <v>49</v>
      </c>
      <c r="J127" s="64">
        <f>H127*I127</f>
        <v>147</v>
      </c>
    </row>
    <row r="128" spans="1:10" s="34" customFormat="1" ht="15.75" customHeight="1">
      <c r="A128" s="81"/>
      <c r="B128" s="84"/>
      <c r="C128" s="41" t="s">
        <v>33</v>
      </c>
      <c r="D128" s="35" t="s">
        <v>24</v>
      </c>
      <c r="E128" s="42">
        <v>2</v>
      </c>
      <c r="F128" s="36">
        <v>0.6</v>
      </c>
      <c r="G128" s="75" t="s">
        <v>25</v>
      </c>
      <c r="H128" s="37">
        <f>ROUND(E128/F128,0)</f>
        <v>3</v>
      </c>
      <c r="I128" s="33">
        <f>70-21</f>
        <v>49</v>
      </c>
      <c r="J128" s="64">
        <f>H128*I128</f>
        <v>147</v>
      </c>
    </row>
    <row r="129" spans="1:10" s="34" customFormat="1" ht="15.75" customHeight="1">
      <c r="A129" s="81"/>
      <c r="B129" s="84"/>
      <c r="C129" s="41" t="s">
        <v>51</v>
      </c>
      <c r="D129" s="35" t="s">
        <v>24</v>
      </c>
      <c r="E129" s="42">
        <v>0</v>
      </c>
      <c r="F129" s="36">
        <v>0.6</v>
      </c>
      <c r="G129" s="75" t="s">
        <v>25</v>
      </c>
      <c r="H129" s="37">
        <f>ROUND(E129/F129,0)</f>
        <v>0</v>
      </c>
      <c r="I129" s="33">
        <f>70-21</f>
        <v>49</v>
      </c>
      <c r="J129" s="64">
        <f>H129*I129</f>
        <v>0</v>
      </c>
    </row>
    <row r="130" spans="1:10" s="34" customFormat="1" ht="12.75" customHeight="1">
      <c r="A130" s="81"/>
      <c r="B130" s="84"/>
      <c r="C130" s="43"/>
      <c r="D130" s="44" t="s">
        <v>30</v>
      </c>
      <c r="E130" s="42">
        <f>SUM(E126:E129)</f>
        <v>13</v>
      </c>
      <c r="F130" s="36"/>
      <c r="G130" s="75"/>
      <c r="H130" s="45">
        <f>SUM(H126:H129)</f>
        <v>21</v>
      </c>
      <c r="I130" s="38"/>
      <c r="J130" s="65">
        <f>SUM(J126:J129)</f>
        <v>1029</v>
      </c>
    </row>
    <row r="131" spans="1:10" s="34" customFormat="1" ht="15.75" customHeight="1">
      <c r="A131" s="81"/>
      <c r="B131" s="84"/>
      <c r="C131" s="41" t="s">
        <v>31</v>
      </c>
      <c r="D131" s="35" t="s">
        <v>26</v>
      </c>
      <c r="E131" s="42">
        <v>15</v>
      </c>
      <c r="F131" s="36">
        <v>0.6</v>
      </c>
      <c r="G131" s="75" t="s">
        <v>25</v>
      </c>
      <c r="H131" s="37">
        <f>ROUND(E131/F131,0)</f>
        <v>25</v>
      </c>
      <c r="I131" s="33">
        <f>65-21</f>
        <v>44</v>
      </c>
      <c r="J131" s="64">
        <f>H131*I131</f>
        <v>1100</v>
      </c>
    </row>
    <row r="132" spans="1:10" s="34" customFormat="1" ht="15.75" customHeight="1">
      <c r="A132" s="81"/>
      <c r="B132" s="84"/>
      <c r="C132" s="41" t="s">
        <v>48</v>
      </c>
      <c r="D132" s="35" t="s">
        <v>26</v>
      </c>
      <c r="E132" s="42">
        <v>3</v>
      </c>
      <c r="F132" s="36">
        <v>0.6</v>
      </c>
      <c r="G132" s="75" t="s">
        <v>25</v>
      </c>
      <c r="H132" s="37">
        <f>ROUND(E132/F132,0)</f>
        <v>5</v>
      </c>
      <c r="I132" s="33">
        <f>65-21</f>
        <v>44</v>
      </c>
      <c r="J132" s="64">
        <f>H132*I132</f>
        <v>220</v>
      </c>
    </row>
    <row r="133" spans="1:10" s="34" customFormat="1" ht="15.75" customHeight="1">
      <c r="A133" s="81"/>
      <c r="B133" s="84"/>
      <c r="C133" s="41" t="s">
        <v>33</v>
      </c>
      <c r="D133" s="35" t="s">
        <v>26</v>
      </c>
      <c r="E133" s="42">
        <v>0</v>
      </c>
      <c r="F133" s="36">
        <v>0.6</v>
      </c>
      <c r="G133" s="75" t="s">
        <v>25</v>
      </c>
      <c r="H133" s="37">
        <f>ROUND(E133/F133,0)</f>
        <v>0</v>
      </c>
      <c r="I133" s="33">
        <f>65-21</f>
        <v>44</v>
      </c>
      <c r="J133" s="64">
        <f>H133*I133</f>
        <v>0</v>
      </c>
    </row>
    <row r="134" spans="1:10" s="34" customFormat="1" ht="15.75" customHeight="1">
      <c r="A134" s="81"/>
      <c r="B134" s="84"/>
      <c r="C134" s="41" t="s">
        <v>51</v>
      </c>
      <c r="D134" s="35" t="s">
        <v>26</v>
      </c>
      <c r="E134" s="42">
        <v>0</v>
      </c>
      <c r="F134" s="36">
        <v>0.6</v>
      </c>
      <c r="G134" s="75" t="s">
        <v>25</v>
      </c>
      <c r="H134" s="37">
        <f>ROUND(E134/F134,0)</f>
        <v>0</v>
      </c>
      <c r="I134" s="33">
        <f>65-21</f>
        <v>44</v>
      </c>
      <c r="J134" s="64">
        <f>H134*I134</f>
        <v>0</v>
      </c>
    </row>
    <row r="135" spans="1:10" s="34" customFormat="1" ht="12.75" customHeight="1">
      <c r="A135" s="81"/>
      <c r="B135" s="84"/>
      <c r="C135" s="43"/>
      <c r="D135" s="44" t="s">
        <v>30</v>
      </c>
      <c r="E135" s="42">
        <f>SUM(E131:E134)</f>
        <v>18</v>
      </c>
      <c r="F135" s="36"/>
      <c r="G135" s="75"/>
      <c r="H135" s="45">
        <f>SUM(H131:H134)</f>
        <v>30</v>
      </c>
      <c r="I135" s="38"/>
      <c r="J135" s="65">
        <f>SUM(J131:J134)</f>
        <v>1320</v>
      </c>
    </row>
    <row r="136" spans="1:10" s="34" customFormat="1" ht="15.75" customHeight="1">
      <c r="A136" s="81"/>
      <c r="B136" s="84"/>
      <c r="C136" s="41" t="s">
        <v>31</v>
      </c>
      <c r="D136" s="35" t="s">
        <v>27</v>
      </c>
      <c r="E136" s="42">
        <v>1</v>
      </c>
      <c r="F136" s="36">
        <v>0.6</v>
      </c>
      <c r="G136" s="75" t="s">
        <v>25</v>
      </c>
      <c r="H136" s="37">
        <f>ROUND(E136/F136,0)</f>
        <v>2</v>
      </c>
      <c r="I136" s="33">
        <f>65-21</f>
        <v>44</v>
      </c>
      <c r="J136" s="64">
        <f>H136*I136</f>
        <v>88</v>
      </c>
    </row>
    <row r="137" spans="1:10" s="34" customFormat="1" ht="15.75" customHeight="1">
      <c r="A137" s="81"/>
      <c r="B137" s="84"/>
      <c r="C137" s="41" t="s">
        <v>48</v>
      </c>
      <c r="D137" s="35" t="s">
        <v>27</v>
      </c>
      <c r="E137" s="42">
        <v>0</v>
      </c>
      <c r="F137" s="36">
        <v>0.6</v>
      </c>
      <c r="G137" s="75" t="s">
        <v>25</v>
      </c>
      <c r="H137" s="37">
        <f>ROUND(E137/F137,0)</f>
        <v>0</v>
      </c>
      <c r="I137" s="33">
        <f>65-21</f>
        <v>44</v>
      </c>
      <c r="J137" s="64">
        <f>H137*I137</f>
        <v>0</v>
      </c>
    </row>
    <row r="138" spans="1:10" s="34" customFormat="1" ht="15.75" customHeight="1">
      <c r="A138" s="81"/>
      <c r="B138" s="84"/>
      <c r="C138" s="41" t="s">
        <v>33</v>
      </c>
      <c r="D138" s="35" t="s">
        <v>27</v>
      </c>
      <c r="E138" s="42">
        <v>0</v>
      </c>
      <c r="F138" s="36">
        <v>0.6</v>
      </c>
      <c r="G138" s="75" t="s">
        <v>25</v>
      </c>
      <c r="H138" s="37">
        <f>ROUND(E138/F138,0)</f>
        <v>0</v>
      </c>
      <c r="I138" s="33">
        <f>65-21</f>
        <v>44</v>
      </c>
      <c r="J138" s="64">
        <f>H138*I138</f>
        <v>0</v>
      </c>
    </row>
    <row r="139" spans="1:10" s="34" customFormat="1" ht="15.75" customHeight="1">
      <c r="A139" s="81"/>
      <c r="B139" s="84"/>
      <c r="C139" s="41" t="s">
        <v>51</v>
      </c>
      <c r="D139" s="35" t="s">
        <v>27</v>
      </c>
      <c r="E139" s="42">
        <v>0</v>
      </c>
      <c r="F139" s="36">
        <v>0.6</v>
      </c>
      <c r="G139" s="75" t="s">
        <v>25</v>
      </c>
      <c r="H139" s="37">
        <f>ROUND(E139/F139,0)</f>
        <v>0</v>
      </c>
      <c r="I139" s="33">
        <f>65-21</f>
        <v>44</v>
      </c>
      <c r="J139" s="64">
        <f>H139*I139</f>
        <v>0</v>
      </c>
    </row>
    <row r="140" spans="1:10" s="34" customFormat="1" ht="12.75" customHeight="1">
      <c r="A140" s="81"/>
      <c r="B140" s="84"/>
      <c r="C140" s="43"/>
      <c r="D140" s="44" t="s">
        <v>30</v>
      </c>
      <c r="E140" s="42">
        <f>SUM(E136:E139)</f>
        <v>1</v>
      </c>
      <c r="F140" s="36"/>
      <c r="G140" s="75"/>
      <c r="H140" s="45">
        <f>SUM(H136:H139)</f>
        <v>2</v>
      </c>
      <c r="I140" s="38"/>
      <c r="J140" s="65">
        <f>SUM(J136:J139)</f>
        <v>88</v>
      </c>
    </row>
    <row r="141" spans="1:10" s="34" customFormat="1" ht="15.75" customHeight="1">
      <c r="A141" s="81"/>
      <c r="B141" s="84"/>
      <c r="C141" s="41" t="s">
        <v>31</v>
      </c>
      <c r="D141" s="35" t="s">
        <v>28</v>
      </c>
      <c r="E141" s="42">
        <v>43</v>
      </c>
      <c r="F141" s="36">
        <v>0.6</v>
      </c>
      <c r="G141" s="75" t="s">
        <v>25</v>
      </c>
      <c r="H141" s="37">
        <f>ROUND(E141/F141,0)</f>
        <v>72</v>
      </c>
      <c r="I141" s="33">
        <f>65-21</f>
        <v>44</v>
      </c>
      <c r="J141" s="64">
        <f>H141*I141</f>
        <v>3168</v>
      </c>
    </row>
    <row r="142" spans="1:10" s="34" customFormat="1" ht="15.75" customHeight="1">
      <c r="A142" s="81"/>
      <c r="B142" s="84"/>
      <c r="C142" s="41" t="s">
        <v>48</v>
      </c>
      <c r="D142" s="35" t="s">
        <v>28</v>
      </c>
      <c r="E142" s="42">
        <v>8</v>
      </c>
      <c r="F142" s="36">
        <v>0.6</v>
      </c>
      <c r="G142" s="75" t="s">
        <v>25</v>
      </c>
      <c r="H142" s="37">
        <f>ROUND(E142/F142,0)</f>
        <v>13</v>
      </c>
      <c r="I142" s="33">
        <f>65-21</f>
        <v>44</v>
      </c>
      <c r="J142" s="64">
        <f>H142*I142</f>
        <v>572</v>
      </c>
    </row>
    <row r="143" spans="1:10" s="34" customFormat="1" ht="15.75" customHeight="1">
      <c r="A143" s="81"/>
      <c r="B143" s="84"/>
      <c r="C143" s="41" t="s">
        <v>33</v>
      </c>
      <c r="D143" s="35" t="s">
        <v>28</v>
      </c>
      <c r="E143" s="42">
        <v>16</v>
      </c>
      <c r="F143" s="36">
        <v>0.6</v>
      </c>
      <c r="G143" s="75" t="s">
        <v>25</v>
      </c>
      <c r="H143" s="37">
        <f>ROUND(E143/F143,0)</f>
        <v>27</v>
      </c>
      <c r="I143" s="33">
        <f>65-21</f>
        <v>44</v>
      </c>
      <c r="J143" s="64">
        <f>H143*I143</f>
        <v>1188</v>
      </c>
    </row>
    <row r="144" spans="1:10" s="34" customFormat="1" ht="15.75" customHeight="1">
      <c r="A144" s="81"/>
      <c r="B144" s="84"/>
      <c r="C144" s="41" t="s">
        <v>51</v>
      </c>
      <c r="D144" s="35" t="s">
        <v>28</v>
      </c>
      <c r="E144" s="42">
        <v>14</v>
      </c>
      <c r="F144" s="36">
        <v>0.6</v>
      </c>
      <c r="G144" s="75" t="s">
        <v>25</v>
      </c>
      <c r="H144" s="37">
        <f>ROUND(E144/F144,0)</f>
        <v>23</v>
      </c>
      <c r="I144" s="33">
        <f>65-21</f>
        <v>44</v>
      </c>
      <c r="J144" s="64">
        <f>H144*I144</f>
        <v>1012</v>
      </c>
    </row>
    <row r="145" spans="1:10" s="34" customFormat="1" ht="12.75" customHeight="1">
      <c r="A145" s="81"/>
      <c r="B145" s="84"/>
      <c r="C145" s="43"/>
      <c r="D145" s="44" t="s">
        <v>30</v>
      </c>
      <c r="E145" s="42">
        <f>SUM(E141:E144)</f>
        <v>81</v>
      </c>
      <c r="F145" s="36"/>
      <c r="G145" s="75"/>
      <c r="H145" s="45">
        <f>SUM(H141:H144)</f>
        <v>135</v>
      </c>
      <c r="I145" s="38"/>
      <c r="J145" s="65">
        <f>SUM(J141:J144)</f>
        <v>5940</v>
      </c>
    </row>
    <row r="146" spans="1:10" s="34" customFormat="1" ht="15.75" customHeight="1">
      <c r="A146" s="81"/>
      <c r="B146" s="84"/>
      <c r="C146" s="41" t="s">
        <v>31</v>
      </c>
      <c r="D146" s="35" t="s">
        <v>29</v>
      </c>
      <c r="E146" s="42">
        <v>44</v>
      </c>
      <c r="F146" s="36">
        <v>0.55</v>
      </c>
      <c r="G146" s="75" t="s">
        <v>25</v>
      </c>
      <c r="H146" s="37">
        <f>ROUND(E146/F146,0)</f>
        <v>80</v>
      </c>
      <c r="I146" s="33">
        <f>65-19.25</f>
        <v>45.75</v>
      </c>
      <c r="J146" s="64">
        <f>H146*I146</f>
        <v>3660</v>
      </c>
    </row>
    <row r="147" spans="1:10" s="34" customFormat="1" ht="15.75" customHeight="1">
      <c r="A147" s="81"/>
      <c r="B147" s="84"/>
      <c r="C147" s="41" t="s">
        <v>48</v>
      </c>
      <c r="D147" s="35" t="s">
        <v>29</v>
      </c>
      <c r="E147" s="42">
        <v>9</v>
      </c>
      <c r="F147" s="36">
        <v>0.55</v>
      </c>
      <c r="G147" s="75" t="s">
        <v>25</v>
      </c>
      <c r="H147" s="37">
        <f>ROUND(E147/F147,0)</f>
        <v>16</v>
      </c>
      <c r="I147" s="33">
        <f>65-19.25</f>
        <v>45.75</v>
      </c>
      <c r="J147" s="64">
        <f>H147*I147</f>
        <v>732</v>
      </c>
    </row>
    <row r="148" spans="1:10" s="34" customFormat="1" ht="15.75" customHeight="1">
      <c r="A148" s="81"/>
      <c r="B148" s="84"/>
      <c r="C148" s="41" t="s">
        <v>33</v>
      </c>
      <c r="D148" s="35" t="s">
        <v>29</v>
      </c>
      <c r="E148" s="42">
        <v>17</v>
      </c>
      <c r="F148" s="36">
        <v>0.55</v>
      </c>
      <c r="G148" s="75" t="s">
        <v>25</v>
      </c>
      <c r="H148" s="37">
        <f>ROUND(E148/F148,0)</f>
        <v>31</v>
      </c>
      <c r="I148" s="33">
        <f>65-19.25</f>
        <v>45.75</v>
      </c>
      <c r="J148" s="64">
        <f>H148*I148</f>
        <v>1418.25</v>
      </c>
    </row>
    <row r="149" spans="1:10" s="34" customFormat="1" ht="15.75" customHeight="1">
      <c r="A149" s="81"/>
      <c r="B149" s="84"/>
      <c r="C149" s="41" t="s">
        <v>51</v>
      </c>
      <c r="D149" s="35" t="s">
        <v>29</v>
      </c>
      <c r="E149" s="42">
        <v>14</v>
      </c>
      <c r="F149" s="36">
        <v>0.55</v>
      </c>
      <c r="G149" s="75" t="s">
        <v>25</v>
      </c>
      <c r="H149" s="37">
        <f>ROUND(E149/F149,0)</f>
        <v>25</v>
      </c>
      <c r="I149" s="33">
        <f>65-19.25</f>
        <v>45.75</v>
      </c>
      <c r="J149" s="64">
        <f>H149*I149</f>
        <v>1143.75</v>
      </c>
    </row>
    <row r="150" spans="1:10" s="34" customFormat="1" ht="12.75" customHeight="1">
      <c r="A150" s="81"/>
      <c r="B150" s="84"/>
      <c r="C150" s="43"/>
      <c r="D150" s="44" t="s">
        <v>30</v>
      </c>
      <c r="E150" s="42">
        <f>SUM(E146:E149)</f>
        <v>84</v>
      </c>
      <c r="F150" s="40"/>
      <c r="G150" s="75"/>
      <c r="H150" s="45">
        <f>SUM(H146:H149)</f>
        <v>152</v>
      </c>
      <c r="I150" s="38"/>
      <c r="J150" s="65">
        <f>SUM(J146:J149)</f>
        <v>6954</v>
      </c>
    </row>
    <row r="151" spans="1:10" s="34" customFormat="1" ht="13.5" customHeight="1" thickBot="1">
      <c r="A151" s="81"/>
      <c r="B151" s="89"/>
      <c r="C151" s="90" t="s">
        <v>58</v>
      </c>
      <c r="D151" s="91"/>
      <c r="E151" s="47">
        <f>SUM(E150,E135,E120,E130,E145,E140,E125)</f>
        <v>203</v>
      </c>
      <c r="F151" s="76"/>
      <c r="G151" s="92"/>
      <c r="H151" s="93"/>
      <c r="I151" s="48"/>
      <c r="J151" s="67">
        <f>SUM(J150,J135,J120,J130,J145,J140,J125)</f>
        <v>15835</v>
      </c>
    </row>
    <row r="152" spans="1:10" s="34" customFormat="1" ht="13.5" customHeight="1" thickBot="1">
      <c r="A152" s="82"/>
      <c r="B152" s="94" t="s">
        <v>60</v>
      </c>
      <c r="C152" s="95"/>
      <c r="D152" s="96"/>
      <c r="E152" s="49">
        <f>E151+E115+E86+E57</f>
        <v>2525</v>
      </c>
      <c r="F152" s="50"/>
      <c r="G152" s="77"/>
      <c r="H152" s="51"/>
      <c r="I152" s="52"/>
      <c r="J152" s="68">
        <f>J151+J115+J86+J57</f>
        <v>194496</v>
      </c>
    </row>
    <row r="153" spans="1:10" s="1" customFormat="1" ht="15" customHeight="1" hidden="1" thickBot="1">
      <c r="A153" s="78" t="s">
        <v>43</v>
      </c>
      <c r="B153" s="79"/>
      <c r="C153" s="79"/>
      <c r="D153" s="79"/>
      <c r="E153" s="70">
        <f>E152</f>
        <v>2525</v>
      </c>
      <c r="F153" s="69" t="s">
        <v>4</v>
      </c>
      <c r="G153" s="69" t="s">
        <v>4</v>
      </c>
      <c r="H153" s="69" t="s">
        <v>4</v>
      </c>
      <c r="I153" s="69"/>
      <c r="J153" s="71">
        <f>J152</f>
        <v>194496</v>
      </c>
    </row>
    <row r="154" spans="1:11" s="4" customFormat="1" ht="15" customHeight="1">
      <c r="A154" s="3"/>
      <c r="B154" s="3"/>
      <c r="C154" s="3"/>
      <c r="D154" s="3"/>
      <c r="E154" s="15"/>
      <c r="F154" s="15"/>
      <c r="G154" s="15"/>
      <c r="H154" s="13"/>
      <c r="I154" s="14"/>
      <c r="J154" s="2"/>
      <c r="K154" s="2"/>
    </row>
    <row r="155" spans="1:9" ht="15">
      <c r="A155" s="14"/>
      <c r="B155" s="14"/>
      <c r="C155" s="14"/>
      <c r="D155" s="14"/>
      <c r="E155" s="14"/>
      <c r="F155" s="14"/>
      <c r="G155" s="14"/>
      <c r="H155" s="14"/>
      <c r="I155" s="14"/>
    </row>
    <row r="156" spans="1:9" ht="15">
      <c r="A156" s="14"/>
      <c r="B156" s="14"/>
      <c r="C156" s="14"/>
      <c r="D156" s="14"/>
      <c r="E156" s="14"/>
      <c r="F156" s="14"/>
      <c r="G156" s="14"/>
      <c r="H156" s="14"/>
      <c r="I156" s="14"/>
    </row>
    <row r="157" spans="1:11" s="5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7"/>
    </row>
  </sheetData>
  <mergeCells count="28">
    <mergeCell ref="A2:J2"/>
    <mergeCell ref="J5:J6"/>
    <mergeCell ref="I5:I6"/>
    <mergeCell ref="A5:A6"/>
    <mergeCell ref="B5:B6"/>
    <mergeCell ref="C5:C6"/>
    <mergeCell ref="D5:D6"/>
    <mergeCell ref="E5:E6"/>
    <mergeCell ref="F5:F6"/>
    <mergeCell ref="G5:G6"/>
    <mergeCell ref="H5:H6"/>
    <mergeCell ref="D3:G3"/>
    <mergeCell ref="D4:E4"/>
    <mergeCell ref="A153:D153"/>
    <mergeCell ref="A8:A152"/>
    <mergeCell ref="B8:B57"/>
    <mergeCell ref="C57:D57"/>
    <mergeCell ref="G57:H57"/>
    <mergeCell ref="B58:B86"/>
    <mergeCell ref="C86:D86"/>
    <mergeCell ref="G86:H86"/>
    <mergeCell ref="B87:B115"/>
    <mergeCell ref="C115:D115"/>
    <mergeCell ref="G115:H115"/>
    <mergeCell ref="B116:B151"/>
    <mergeCell ref="C151:D151"/>
    <mergeCell ref="G151:H151"/>
    <mergeCell ref="B152:D152"/>
  </mergeCells>
  <printOptions/>
  <pageMargins left="0.7" right="0.7" top="0.75" bottom="0.75" header="0.3" footer="0.3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4"/>
  <sheetViews>
    <sheetView workbookViewId="0" topLeftCell="A124">
      <selection activeCell="K107" sqref="K107"/>
    </sheetView>
  </sheetViews>
  <sheetFormatPr defaultColWidth="9.140625" defaultRowHeight="15"/>
  <cols>
    <col min="1" max="1" width="10.00390625" style="8" customWidth="1"/>
    <col min="2" max="2" width="7.57421875" style="8" customWidth="1"/>
    <col min="3" max="3" width="7.8515625" style="8" customWidth="1"/>
    <col min="4" max="4" width="32.28125" style="8" customWidth="1"/>
    <col min="5" max="5" width="11.8515625" style="8" customWidth="1"/>
    <col min="6" max="6" width="12.28125" style="8" customWidth="1"/>
    <col min="7" max="7" width="9.421875" style="8" customWidth="1"/>
    <col min="8" max="8" width="11.140625" style="8" customWidth="1"/>
    <col min="9" max="9" width="13.140625" style="8" customWidth="1"/>
    <col min="10" max="10" width="15.7109375" style="9" customWidth="1"/>
  </cols>
  <sheetData>
    <row r="1" spans="1:9" ht="15.75" thickBot="1">
      <c r="A1" s="14"/>
      <c r="B1" s="14"/>
      <c r="C1" s="14"/>
      <c r="D1" s="14"/>
      <c r="E1" s="14"/>
      <c r="F1" s="14"/>
      <c r="G1" s="14"/>
      <c r="H1" s="14"/>
      <c r="I1" s="14"/>
    </row>
    <row r="2" spans="1:10" ht="50.45" customHeight="1" thickBot="1">
      <c r="A2" s="97" t="s">
        <v>20</v>
      </c>
      <c r="B2" s="98"/>
      <c r="C2" s="98"/>
      <c r="D2" s="98"/>
      <c r="E2" s="98"/>
      <c r="F2" s="98"/>
      <c r="G2" s="98"/>
      <c r="H2" s="98"/>
      <c r="I2" s="98"/>
      <c r="J2" s="99"/>
    </row>
    <row r="3" spans="1:10" ht="15.75" customHeight="1" thickBot="1">
      <c r="A3" s="124" t="s">
        <v>8</v>
      </c>
      <c r="B3" s="125"/>
      <c r="C3" s="125"/>
      <c r="D3" s="125"/>
      <c r="E3" s="125"/>
      <c r="F3" s="125"/>
      <c r="G3" s="125"/>
      <c r="H3" s="125"/>
      <c r="I3" s="125"/>
      <c r="J3" s="126"/>
    </row>
    <row r="4" spans="1:9" ht="15.75" thickBot="1">
      <c r="A4" s="10"/>
      <c r="B4" s="10"/>
      <c r="C4" s="10"/>
      <c r="D4" s="132"/>
      <c r="E4" s="132"/>
      <c r="F4" s="10"/>
      <c r="G4" s="10"/>
      <c r="H4" s="10"/>
      <c r="I4" s="14"/>
    </row>
    <row r="5" spans="1:10" s="34" customFormat="1" ht="13.5" customHeight="1">
      <c r="A5" s="104" t="s">
        <v>12</v>
      </c>
      <c r="B5" s="106" t="s">
        <v>38</v>
      </c>
      <c r="C5" s="108" t="s">
        <v>44</v>
      </c>
      <c r="D5" s="110" t="s">
        <v>0</v>
      </c>
      <c r="E5" s="112" t="s">
        <v>35</v>
      </c>
      <c r="F5" s="114" t="s">
        <v>36</v>
      </c>
      <c r="G5" s="116" t="s">
        <v>37</v>
      </c>
      <c r="H5" s="118" t="s">
        <v>42</v>
      </c>
      <c r="I5" s="102" t="s">
        <v>40</v>
      </c>
      <c r="J5" s="100" t="s">
        <v>45</v>
      </c>
    </row>
    <row r="6" spans="1:10" s="34" customFormat="1" ht="74.25" customHeight="1" thickBot="1">
      <c r="A6" s="105"/>
      <c r="B6" s="107"/>
      <c r="C6" s="109"/>
      <c r="D6" s="111"/>
      <c r="E6" s="113"/>
      <c r="F6" s="115"/>
      <c r="G6" s="117"/>
      <c r="H6" s="119"/>
      <c r="I6" s="103"/>
      <c r="J6" s="101"/>
    </row>
    <row r="7" spans="1:10" s="60" customFormat="1" ht="13.5" thickBot="1">
      <c r="A7" s="61">
        <v>1</v>
      </c>
      <c r="B7" s="62">
        <f>A7+1</f>
        <v>2</v>
      </c>
      <c r="C7" s="53">
        <f aca="true" t="shared" si="0" ref="C7:H7">B7+1</f>
        <v>3</v>
      </c>
      <c r="D7" s="54">
        <f t="shared" si="0"/>
        <v>4</v>
      </c>
      <c r="E7" s="55">
        <f t="shared" si="0"/>
        <v>5</v>
      </c>
      <c r="F7" s="56">
        <f>E7+1</f>
        <v>6</v>
      </c>
      <c r="G7" s="57">
        <f>F7+1</f>
        <v>7</v>
      </c>
      <c r="H7" s="58">
        <f t="shared" si="0"/>
        <v>8</v>
      </c>
      <c r="I7" s="59">
        <f>H7+1</f>
        <v>9</v>
      </c>
      <c r="J7" s="56">
        <f>I7+1</f>
        <v>10</v>
      </c>
    </row>
    <row r="8" spans="1:10" s="34" customFormat="1" ht="15.75" customHeight="1">
      <c r="A8" s="80" t="s">
        <v>59</v>
      </c>
      <c r="B8" s="83" t="s">
        <v>47</v>
      </c>
      <c r="C8" s="72" t="s">
        <v>31</v>
      </c>
      <c r="D8" s="30" t="s">
        <v>21</v>
      </c>
      <c r="E8" s="73">
        <v>1</v>
      </c>
      <c r="F8" s="31"/>
      <c r="G8" s="74" t="s">
        <v>22</v>
      </c>
      <c r="H8" s="32">
        <f aca="true" t="shared" si="1" ref="H8:H13">E8</f>
        <v>1</v>
      </c>
      <c r="I8" s="33"/>
      <c r="J8" s="63">
        <f aca="true" t="shared" si="2" ref="J8:J13">H8*I8</f>
        <v>0</v>
      </c>
    </row>
    <row r="9" spans="1:10" s="34" customFormat="1" ht="15.75" customHeight="1">
      <c r="A9" s="81"/>
      <c r="B9" s="84"/>
      <c r="C9" s="41" t="s">
        <v>48</v>
      </c>
      <c r="D9" s="30" t="s">
        <v>21</v>
      </c>
      <c r="E9" s="42">
        <v>1</v>
      </c>
      <c r="F9" s="40"/>
      <c r="G9" s="75" t="s">
        <v>22</v>
      </c>
      <c r="H9" s="37">
        <f t="shared" si="1"/>
        <v>1</v>
      </c>
      <c r="I9" s="33"/>
      <c r="J9" s="64">
        <f t="shared" si="2"/>
        <v>0</v>
      </c>
    </row>
    <row r="10" spans="1:10" s="34" customFormat="1" ht="15.75" customHeight="1">
      <c r="A10" s="81"/>
      <c r="B10" s="84"/>
      <c r="C10" s="41" t="s">
        <v>32</v>
      </c>
      <c r="D10" s="30" t="s">
        <v>21</v>
      </c>
      <c r="E10" s="42"/>
      <c r="F10" s="40"/>
      <c r="G10" s="75" t="s">
        <v>22</v>
      </c>
      <c r="H10" s="37">
        <f t="shared" si="1"/>
        <v>0</v>
      </c>
      <c r="I10" s="33"/>
      <c r="J10" s="64">
        <f t="shared" si="2"/>
        <v>0</v>
      </c>
    </row>
    <row r="11" spans="1:10" s="34" customFormat="1" ht="15.75" customHeight="1">
      <c r="A11" s="81"/>
      <c r="B11" s="84"/>
      <c r="C11" s="41" t="s">
        <v>49</v>
      </c>
      <c r="D11" s="30" t="s">
        <v>21</v>
      </c>
      <c r="E11" s="42">
        <v>73</v>
      </c>
      <c r="F11" s="40"/>
      <c r="G11" s="75" t="s">
        <v>22</v>
      </c>
      <c r="H11" s="37">
        <f t="shared" si="1"/>
        <v>73</v>
      </c>
      <c r="I11" s="33"/>
      <c r="J11" s="64">
        <f t="shared" si="2"/>
        <v>0</v>
      </c>
    </row>
    <row r="12" spans="1:10" s="34" customFormat="1" ht="15.75" customHeight="1">
      <c r="A12" s="81"/>
      <c r="B12" s="84"/>
      <c r="C12" s="41" t="s">
        <v>50</v>
      </c>
      <c r="D12" s="30" t="s">
        <v>21</v>
      </c>
      <c r="E12" s="42">
        <v>1</v>
      </c>
      <c r="F12" s="40"/>
      <c r="G12" s="75" t="s">
        <v>22</v>
      </c>
      <c r="H12" s="37">
        <f t="shared" si="1"/>
        <v>1</v>
      </c>
      <c r="I12" s="33"/>
      <c r="J12" s="64">
        <f t="shared" si="2"/>
        <v>0</v>
      </c>
    </row>
    <row r="13" spans="1:10" s="34" customFormat="1" ht="15.75" customHeight="1">
      <c r="A13" s="81"/>
      <c r="B13" s="84"/>
      <c r="C13" s="41" t="s">
        <v>51</v>
      </c>
      <c r="D13" s="30" t="s">
        <v>21</v>
      </c>
      <c r="E13" s="42"/>
      <c r="F13" s="40"/>
      <c r="G13" s="75" t="s">
        <v>22</v>
      </c>
      <c r="H13" s="37">
        <f t="shared" si="1"/>
        <v>0</v>
      </c>
      <c r="I13" s="33"/>
      <c r="J13" s="64">
        <f t="shared" si="2"/>
        <v>0</v>
      </c>
    </row>
    <row r="14" spans="1:10" s="34" customFormat="1" ht="12.75" customHeight="1">
      <c r="A14" s="81"/>
      <c r="B14" s="84"/>
      <c r="C14" s="43"/>
      <c r="D14" s="44" t="s">
        <v>30</v>
      </c>
      <c r="E14" s="42">
        <f>SUM(E8:E13)</f>
        <v>76</v>
      </c>
      <c r="F14" s="40"/>
      <c r="G14" s="75"/>
      <c r="H14" s="45">
        <f>SUM(H8:H13)</f>
        <v>76</v>
      </c>
      <c r="I14" s="38"/>
      <c r="J14" s="65">
        <f>SUM(J8:J13)</f>
        <v>0</v>
      </c>
    </row>
    <row r="15" spans="1:10" s="34" customFormat="1" ht="15.75" customHeight="1">
      <c r="A15" s="81"/>
      <c r="B15" s="84"/>
      <c r="C15" s="41" t="s">
        <v>31</v>
      </c>
      <c r="D15" s="30" t="s">
        <v>23</v>
      </c>
      <c r="E15" s="42">
        <v>1</v>
      </c>
      <c r="F15" s="40"/>
      <c r="G15" s="75" t="s">
        <v>22</v>
      </c>
      <c r="H15" s="37">
        <f aca="true" t="shared" si="3" ref="H15:H20">E15</f>
        <v>1</v>
      </c>
      <c r="I15" s="33"/>
      <c r="J15" s="64">
        <f aca="true" t="shared" si="4" ref="J15:J20">H15*I15</f>
        <v>0</v>
      </c>
    </row>
    <row r="16" spans="1:10" s="34" customFormat="1" ht="15.75" customHeight="1">
      <c r="A16" s="81"/>
      <c r="B16" s="84"/>
      <c r="C16" s="41" t="s">
        <v>48</v>
      </c>
      <c r="D16" s="30" t="s">
        <v>23</v>
      </c>
      <c r="E16" s="42">
        <v>5</v>
      </c>
      <c r="F16" s="40"/>
      <c r="G16" s="75" t="s">
        <v>22</v>
      </c>
      <c r="H16" s="37">
        <f t="shared" si="3"/>
        <v>5</v>
      </c>
      <c r="I16" s="33"/>
      <c r="J16" s="64">
        <f t="shared" si="4"/>
        <v>0</v>
      </c>
    </row>
    <row r="17" spans="1:10" s="34" customFormat="1" ht="15.75" customHeight="1">
      <c r="A17" s="81"/>
      <c r="B17" s="84"/>
      <c r="C17" s="41" t="s">
        <v>32</v>
      </c>
      <c r="D17" s="30" t="s">
        <v>23</v>
      </c>
      <c r="E17" s="42">
        <v>1</v>
      </c>
      <c r="F17" s="40"/>
      <c r="G17" s="75" t="s">
        <v>22</v>
      </c>
      <c r="H17" s="37">
        <f t="shared" si="3"/>
        <v>1</v>
      </c>
      <c r="I17" s="33"/>
      <c r="J17" s="64">
        <f t="shared" si="4"/>
        <v>0</v>
      </c>
    </row>
    <row r="18" spans="1:10" s="34" customFormat="1" ht="15.75" customHeight="1">
      <c r="A18" s="81"/>
      <c r="B18" s="84"/>
      <c r="C18" s="41" t="s">
        <v>49</v>
      </c>
      <c r="D18" s="30" t="s">
        <v>23</v>
      </c>
      <c r="E18" s="42">
        <v>26</v>
      </c>
      <c r="F18" s="40"/>
      <c r="G18" s="75" t="s">
        <v>22</v>
      </c>
      <c r="H18" s="37">
        <f t="shared" si="3"/>
        <v>26</v>
      </c>
      <c r="I18" s="33"/>
      <c r="J18" s="64">
        <f t="shared" si="4"/>
        <v>0</v>
      </c>
    </row>
    <row r="19" spans="1:10" s="34" customFormat="1" ht="15.75" customHeight="1">
      <c r="A19" s="81"/>
      <c r="B19" s="84"/>
      <c r="C19" s="41" t="s">
        <v>50</v>
      </c>
      <c r="D19" s="30" t="s">
        <v>23</v>
      </c>
      <c r="E19" s="42">
        <v>1</v>
      </c>
      <c r="F19" s="40"/>
      <c r="G19" s="75" t="s">
        <v>22</v>
      </c>
      <c r="H19" s="37">
        <f t="shared" si="3"/>
        <v>1</v>
      </c>
      <c r="I19" s="33"/>
      <c r="J19" s="64">
        <f t="shared" si="4"/>
        <v>0</v>
      </c>
    </row>
    <row r="20" spans="1:10" s="34" customFormat="1" ht="15.75" customHeight="1">
      <c r="A20" s="81"/>
      <c r="B20" s="84"/>
      <c r="C20" s="41" t="s">
        <v>51</v>
      </c>
      <c r="D20" s="30" t="s">
        <v>23</v>
      </c>
      <c r="E20" s="42">
        <v>0</v>
      </c>
      <c r="F20" s="40"/>
      <c r="G20" s="75" t="s">
        <v>22</v>
      </c>
      <c r="H20" s="37">
        <f t="shared" si="3"/>
        <v>0</v>
      </c>
      <c r="I20" s="33"/>
      <c r="J20" s="64">
        <f t="shared" si="4"/>
        <v>0</v>
      </c>
    </row>
    <row r="21" spans="1:10" s="34" customFormat="1" ht="12.75" customHeight="1">
      <c r="A21" s="81"/>
      <c r="B21" s="84"/>
      <c r="C21" s="43"/>
      <c r="D21" s="44" t="s">
        <v>30</v>
      </c>
      <c r="E21" s="42">
        <f>SUM(E15:E20)</f>
        <v>34</v>
      </c>
      <c r="F21" s="40"/>
      <c r="G21" s="75"/>
      <c r="H21" s="45">
        <f>SUM(H15:H20)</f>
        <v>34</v>
      </c>
      <c r="I21" s="38"/>
      <c r="J21" s="65">
        <f>SUM(J15:J20)</f>
        <v>0</v>
      </c>
    </row>
    <row r="22" spans="1:10" s="34" customFormat="1" ht="15.75" customHeight="1">
      <c r="A22" s="81"/>
      <c r="B22" s="84"/>
      <c r="C22" s="41" t="s">
        <v>31</v>
      </c>
      <c r="D22" s="35" t="s">
        <v>24</v>
      </c>
      <c r="E22" s="42">
        <v>15</v>
      </c>
      <c r="F22" s="36">
        <v>0.6</v>
      </c>
      <c r="G22" s="75" t="s">
        <v>25</v>
      </c>
      <c r="H22" s="37">
        <f aca="true" t="shared" si="5" ref="H22:H27">ROUND(E22/F22,0)</f>
        <v>25</v>
      </c>
      <c r="I22" s="33"/>
      <c r="J22" s="64">
        <f aca="true" t="shared" si="6" ref="J22:J27">H22*I22</f>
        <v>0</v>
      </c>
    </row>
    <row r="23" spans="1:10" s="34" customFormat="1" ht="15.75" customHeight="1">
      <c r="A23" s="81"/>
      <c r="B23" s="84"/>
      <c r="C23" s="41" t="s">
        <v>48</v>
      </c>
      <c r="D23" s="35" t="s">
        <v>24</v>
      </c>
      <c r="E23" s="42">
        <v>2</v>
      </c>
      <c r="F23" s="36">
        <v>0.6</v>
      </c>
      <c r="G23" s="75" t="s">
        <v>25</v>
      </c>
      <c r="H23" s="37">
        <f t="shared" si="5"/>
        <v>3</v>
      </c>
      <c r="I23" s="33"/>
      <c r="J23" s="64">
        <f t="shared" si="6"/>
        <v>0</v>
      </c>
    </row>
    <row r="24" spans="1:10" s="34" customFormat="1" ht="15.75" customHeight="1">
      <c r="A24" s="81"/>
      <c r="B24" s="84"/>
      <c r="C24" s="41" t="s">
        <v>32</v>
      </c>
      <c r="D24" s="35" t="s">
        <v>24</v>
      </c>
      <c r="E24" s="42">
        <v>1</v>
      </c>
      <c r="F24" s="36">
        <v>0.6</v>
      </c>
      <c r="G24" s="75" t="s">
        <v>25</v>
      </c>
      <c r="H24" s="37">
        <f t="shared" si="5"/>
        <v>2</v>
      </c>
      <c r="I24" s="33"/>
      <c r="J24" s="64">
        <f t="shared" si="6"/>
        <v>0</v>
      </c>
    </row>
    <row r="25" spans="1:10" s="34" customFormat="1" ht="15.75" customHeight="1">
      <c r="A25" s="81"/>
      <c r="B25" s="84"/>
      <c r="C25" s="41" t="s">
        <v>49</v>
      </c>
      <c r="D25" s="35" t="s">
        <v>24</v>
      </c>
      <c r="E25" s="42">
        <v>13</v>
      </c>
      <c r="F25" s="36">
        <v>0.6</v>
      </c>
      <c r="G25" s="75" t="s">
        <v>25</v>
      </c>
      <c r="H25" s="37">
        <f t="shared" si="5"/>
        <v>22</v>
      </c>
      <c r="I25" s="33"/>
      <c r="J25" s="64">
        <f t="shared" si="6"/>
        <v>0</v>
      </c>
    </row>
    <row r="26" spans="1:10" s="34" customFormat="1" ht="15.75" customHeight="1">
      <c r="A26" s="81"/>
      <c r="B26" s="84"/>
      <c r="C26" s="41" t="s">
        <v>50</v>
      </c>
      <c r="D26" s="35" t="s">
        <v>24</v>
      </c>
      <c r="E26" s="42">
        <v>0</v>
      </c>
      <c r="F26" s="36">
        <v>0.6</v>
      </c>
      <c r="G26" s="75" t="s">
        <v>25</v>
      </c>
      <c r="H26" s="37">
        <f t="shared" si="5"/>
        <v>0</v>
      </c>
      <c r="I26" s="33"/>
      <c r="J26" s="64">
        <f t="shared" si="6"/>
        <v>0</v>
      </c>
    </row>
    <row r="27" spans="1:10" s="34" customFormat="1" ht="15.75" customHeight="1">
      <c r="A27" s="81"/>
      <c r="B27" s="84"/>
      <c r="C27" s="41" t="s">
        <v>51</v>
      </c>
      <c r="D27" s="35" t="s">
        <v>24</v>
      </c>
      <c r="E27" s="42">
        <v>0</v>
      </c>
      <c r="F27" s="36">
        <v>0.6</v>
      </c>
      <c r="G27" s="75" t="s">
        <v>25</v>
      </c>
      <c r="H27" s="37">
        <f t="shared" si="5"/>
        <v>0</v>
      </c>
      <c r="I27" s="33"/>
      <c r="J27" s="64">
        <f t="shared" si="6"/>
        <v>0</v>
      </c>
    </row>
    <row r="28" spans="1:10" s="34" customFormat="1" ht="12.75" customHeight="1">
      <c r="A28" s="81"/>
      <c r="B28" s="84"/>
      <c r="C28" s="43"/>
      <c r="D28" s="44" t="s">
        <v>30</v>
      </c>
      <c r="E28" s="42">
        <f>SUM(E22:E27)</f>
        <v>31</v>
      </c>
      <c r="F28" s="36"/>
      <c r="G28" s="75"/>
      <c r="H28" s="45">
        <f>SUM(H22:H27)</f>
        <v>52</v>
      </c>
      <c r="I28" s="38"/>
      <c r="J28" s="65">
        <f>SUM(J22:J27)</f>
        <v>0</v>
      </c>
    </row>
    <row r="29" spans="1:10" s="34" customFormat="1" ht="15.75" customHeight="1">
      <c r="A29" s="81"/>
      <c r="B29" s="84"/>
      <c r="C29" s="41" t="s">
        <v>31</v>
      </c>
      <c r="D29" s="35" t="s">
        <v>26</v>
      </c>
      <c r="E29" s="42">
        <v>6</v>
      </c>
      <c r="F29" s="36">
        <v>0.6</v>
      </c>
      <c r="G29" s="75" t="s">
        <v>25</v>
      </c>
      <c r="H29" s="37">
        <f aca="true" t="shared" si="7" ref="H29:H34">ROUND(E29/F29,0)</f>
        <v>10</v>
      </c>
      <c r="I29" s="33"/>
      <c r="J29" s="64">
        <f aca="true" t="shared" si="8" ref="J29:J34">H29*I29</f>
        <v>0</v>
      </c>
    </row>
    <row r="30" spans="1:10" s="34" customFormat="1" ht="15.75" customHeight="1">
      <c r="A30" s="81"/>
      <c r="B30" s="84"/>
      <c r="C30" s="41" t="s">
        <v>48</v>
      </c>
      <c r="D30" s="35" t="s">
        <v>26</v>
      </c>
      <c r="E30" s="42">
        <v>2</v>
      </c>
      <c r="F30" s="36">
        <v>0.6</v>
      </c>
      <c r="G30" s="75" t="s">
        <v>25</v>
      </c>
      <c r="H30" s="37">
        <f t="shared" si="7"/>
        <v>3</v>
      </c>
      <c r="I30" s="33"/>
      <c r="J30" s="64">
        <f t="shared" si="8"/>
        <v>0</v>
      </c>
    </row>
    <row r="31" spans="1:10" s="34" customFormat="1" ht="15.75" customHeight="1">
      <c r="A31" s="81"/>
      <c r="B31" s="84"/>
      <c r="C31" s="41" t="s">
        <v>32</v>
      </c>
      <c r="D31" s="35" t="s">
        <v>26</v>
      </c>
      <c r="E31" s="42">
        <v>0</v>
      </c>
      <c r="F31" s="36">
        <v>0.6</v>
      </c>
      <c r="G31" s="75" t="s">
        <v>25</v>
      </c>
      <c r="H31" s="37">
        <f t="shared" si="7"/>
        <v>0</v>
      </c>
      <c r="I31" s="33"/>
      <c r="J31" s="64">
        <f t="shared" si="8"/>
        <v>0</v>
      </c>
    </row>
    <row r="32" spans="1:10" s="34" customFormat="1" ht="15.75" customHeight="1">
      <c r="A32" s="81"/>
      <c r="B32" s="84"/>
      <c r="C32" s="41" t="s">
        <v>49</v>
      </c>
      <c r="D32" s="35" t="s">
        <v>26</v>
      </c>
      <c r="E32" s="42">
        <v>8</v>
      </c>
      <c r="F32" s="36">
        <v>0.6</v>
      </c>
      <c r="G32" s="75" t="s">
        <v>25</v>
      </c>
      <c r="H32" s="37">
        <f t="shared" si="7"/>
        <v>13</v>
      </c>
      <c r="I32" s="33"/>
      <c r="J32" s="64">
        <f t="shared" si="8"/>
        <v>0</v>
      </c>
    </row>
    <row r="33" spans="1:10" s="34" customFormat="1" ht="15.75" customHeight="1">
      <c r="A33" s="81"/>
      <c r="B33" s="84"/>
      <c r="C33" s="41" t="s">
        <v>50</v>
      </c>
      <c r="D33" s="35" t="s">
        <v>26</v>
      </c>
      <c r="E33" s="42">
        <v>0</v>
      </c>
      <c r="F33" s="36">
        <v>0.6</v>
      </c>
      <c r="G33" s="75" t="s">
        <v>25</v>
      </c>
      <c r="H33" s="37">
        <f t="shared" si="7"/>
        <v>0</v>
      </c>
      <c r="I33" s="33"/>
      <c r="J33" s="64">
        <f t="shared" si="8"/>
        <v>0</v>
      </c>
    </row>
    <row r="34" spans="1:10" s="34" customFormat="1" ht="15.75" customHeight="1">
      <c r="A34" s="81"/>
      <c r="B34" s="84"/>
      <c r="C34" s="41" t="s">
        <v>51</v>
      </c>
      <c r="D34" s="35" t="s">
        <v>26</v>
      </c>
      <c r="E34" s="42">
        <v>0</v>
      </c>
      <c r="F34" s="36">
        <v>0.6</v>
      </c>
      <c r="G34" s="75" t="s">
        <v>25</v>
      </c>
      <c r="H34" s="37">
        <f t="shared" si="7"/>
        <v>0</v>
      </c>
      <c r="I34" s="33"/>
      <c r="J34" s="64">
        <f t="shared" si="8"/>
        <v>0</v>
      </c>
    </row>
    <row r="35" spans="1:10" s="34" customFormat="1" ht="12.75" customHeight="1">
      <c r="A35" s="81"/>
      <c r="B35" s="84"/>
      <c r="C35" s="43"/>
      <c r="D35" s="44" t="s">
        <v>30</v>
      </c>
      <c r="E35" s="42">
        <f>SUM(E29:E34)</f>
        <v>16</v>
      </c>
      <c r="F35" s="36"/>
      <c r="G35" s="75"/>
      <c r="H35" s="45">
        <f>SUM(H29:H34)</f>
        <v>26</v>
      </c>
      <c r="I35" s="38"/>
      <c r="J35" s="65">
        <f>SUM(J29:J34)</f>
        <v>0</v>
      </c>
    </row>
    <row r="36" spans="1:10" s="34" customFormat="1" ht="15.75" customHeight="1">
      <c r="A36" s="81"/>
      <c r="B36" s="84"/>
      <c r="C36" s="41" t="s">
        <v>31</v>
      </c>
      <c r="D36" s="35" t="s">
        <v>27</v>
      </c>
      <c r="E36" s="42">
        <v>1</v>
      </c>
      <c r="F36" s="36">
        <v>0.6</v>
      </c>
      <c r="G36" s="75" t="s">
        <v>25</v>
      </c>
      <c r="H36" s="37">
        <f aca="true" t="shared" si="9" ref="H36:H41">ROUND(E36/F36,0)</f>
        <v>2</v>
      </c>
      <c r="I36" s="33"/>
      <c r="J36" s="64">
        <f aca="true" t="shared" si="10" ref="J36:J41">H36*I36</f>
        <v>0</v>
      </c>
    </row>
    <row r="37" spans="1:10" s="34" customFormat="1" ht="15.75" customHeight="1">
      <c r="A37" s="81"/>
      <c r="B37" s="84"/>
      <c r="C37" s="41" t="s">
        <v>48</v>
      </c>
      <c r="D37" s="35" t="s">
        <v>27</v>
      </c>
      <c r="E37" s="42">
        <v>1</v>
      </c>
      <c r="F37" s="36">
        <v>0.6</v>
      </c>
      <c r="G37" s="75" t="s">
        <v>25</v>
      </c>
      <c r="H37" s="37">
        <f t="shared" si="9"/>
        <v>2</v>
      </c>
      <c r="I37" s="33"/>
      <c r="J37" s="64">
        <f t="shared" si="10"/>
        <v>0</v>
      </c>
    </row>
    <row r="38" spans="1:10" s="34" customFormat="1" ht="15.75" customHeight="1">
      <c r="A38" s="81"/>
      <c r="B38" s="84"/>
      <c r="C38" s="41" t="s">
        <v>32</v>
      </c>
      <c r="D38" s="35" t="s">
        <v>27</v>
      </c>
      <c r="E38" s="42">
        <v>0</v>
      </c>
      <c r="F38" s="36">
        <v>0.6</v>
      </c>
      <c r="G38" s="75" t="s">
        <v>25</v>
      </c>
      <c r="H38" s="37">
        <f t="shared" si="9"/>
        <v>0</v>
      </c>
      <c r="I38" s="33"/>
      <c r="J38" s="64">
        <f t="shared" si="10"/>
        <v>0</v>
      </c>
    </row>
    <row r="39" spans="1:10" s="34" customFormat="1" ht="15.75" customHeight="1">
      <c r="A39" s="81"/>
      <c r="B39" s="84"/>
      <c r="C39" s="41" t="s">
        <v>49</v>
      </c>
      <c r="D39" s="35" t="s">
        <v>27</v>
      </c>
      <c r="E39" s="42">
        <v>7</v>
      </c>
      <c r="F39" s="36">
        <v>0.6</v>
      </c>
      <c r="G39" s="75" t="s">
        <v>25</v>
      </c>
      <c r="H39" s="37">
        <f t="shared" si="9"/>
        <v>12</v>
      </c>
      <c r="I39" s="33"/>
      <c r="J39" s="64">
        <f t="shared" si="10"/>
        <v>0</v>
      </c>
    </row>
    <row r="40" spans="1:10" s="34" customFormat="1" ht="15.75" customHeight="1">
      <c r="A40" s="81"/>
      <c r="B40" s="84"/>
      <c r="C40" s="41" t="s">
        <v>50</v>
      </c>
      <c r="D40" s="35" t="s">
        <v>27</v>
      </c>
      <c r="E40" s="42">
        <v>0</v>
      </c>
      <c r="F40" s="36">
        <v>0.6</v>
      </c>
      <c r="G40" s="75" t="s">
        <v>25</v>
      </c>
      <c r="H40" s="37">
        <f t="shared" si="9"/>
        <v>0</v>
      </c>
      <c r="I40" s="33"/>
      <c r="J40" s="64">
        <f t="shared" si="10"/>
        <v>0</v>
      </c>
    </row>
    <row r="41" spans="1:10" s="34" customFormat="1" ht="15.75" customHeight="1">
      <c r="A41" s="81"/>
      <c r="B41" s="84"/>
      <c r="C41" s="41" t="s">
        <v>51</v>
      </c>
      <c r="D41" s="35" t="s">
        <v>27</v>
      </c>
      <c r="E41" s="42">
        <v>0</v>
      </c>
      <c r="F41" s="36">
        <v>0.6</v>
      </c>
      <c r="G41" s="75" t="s">
        <v>25</v>
      </c>
      <c r="H41" s="37">
        <f t="shared" si="9"/>
        <v>0</v>
      </c>
      <c r="I41" s="33"/>
      <c r="J41" s="64">
        <f t="shared" si="10"/>
        <v>0</v>
      </c>
    </row>
    <row r="42" spans="1:10" s="34" customFormat="1" ht="12.75" customHeight="1">
      <c r="A42" s="81"/>
      <c r="B42" s="84"/>
      <c r="C42" s="43"/>
      <c r="D42" s="44" t="s">
        <v>30</v>
      </c>
      <c r="E42" s="42">
        <f>SUM(E36:E41)</f>
        <v>9</v>
      </c>
      <c r="F42" s="36"/>
      <c r="G42" s="75"/>
      <c r="H42" s="45">
        <f>SUM(H36:H41)</f>
        <v>16</v>
      </c>
      <c r="I42" s="38"/>
      <c r="J42" s="65">
        <f>SUM(J36:J41)</f>
        <v>0</v>
      </c>
    </row>
    <row r="43" spans="1:10" s="34" customFormat="1" ht="15.75" customHeight="1">
      <c r="A43" s="81"/>
      <c r="B43" s="84"/>
      <c r="C43" s="41" t="s">
        <v>31</v>
      </c>
      <c r="D43" s="35" t="s">
        <v>28</v>
      </c>
      <c r="E43" s="42">
        <v>181</v>
      </c>
      <c r="F43" s="36">
        <v>0.6</v>
      </c>
      <c r="G43" s="75" t="s">
        <v>25</v>
      </c>
      <c r="H43" s="37">
        <f aca="true" t="shared" si="11" ref="H43:H48">ROUND(E43/F43,0)</f>
        <v>302</v>
      </c>
      <c r="I43" s="33"/>
      <c r="J43" s="64">
        <f aca="true" t="shared" si="12" ref="J43:J48">H43*I43</f>
        <v>0</v>
      </c>
    </row>
    <row r="44" spans="1:10" s="34" customFormat="1" ht="15.75" customHeight="1">
      <c r="A44" s="81"/>
      <c r="B44" s="84"/>
      <c r="C44" s="41" t="s">
        <v>48</v>
      </c>
      <c r="D44" s="35" t="s">
        <v>28</v>
      </c>
      <c r="E44" s="42">
        <v>11</v>
      </c>
      <c r="F44" s="36">
        <v>0.6</v>
      </c>
      <c r="G44" s="75" t="s">
        <v>25</v>
      </c>
      <c r="H44" s="37">
        <f t="shared" si="11"/>
        <v>18</v>
      </c>
      <c r="I44" s="33"/>
      <c r="J44" s="64">
        <f t="shared" si="12"/>
        <v>0</v>
      </c>
    </row>
    <row r="45" spans="1:10" s="34" customFormat="1" ht="15.75" customHeight="1">
      <c r="A45" s="81"/>
      <c r="B45" s="84"/>
      <c r="C45" s="41" t="s">
        <v>32</v>
      </c>
      <c r="D45" s="35" t="s">
        <v>28</v>
      </c>
      <c r="E45" s="42">
        <v>6</v>
      </c>
      <c r="F45" s="36">
        <v>0.6</v>
      </c>
      <c r="G45" s="75" t="s">
        <v>25</v>
      </c>
      <c r="H45" s="37">
        <f t="shared" si="11"/>
        <v>10</v>
      </c>
      <c r="I45" s="33"/>
      <c r="J45" s="64">
        <f t="shared" si="12"/>
        <v>0</v>
      </c>
    </row>
    <row r="46" spans="1:10" s="34" customFormat="1" ht="15.75" customHeight="1">
      <c r="A46" s="81"/>
      <c r="B46" s="84"/>
      <c r="C46" s="41" t="s">
        <v>49</v>
      </c>
      <c r="D46" s="35" t="s">
        <v>28</v>
      </c>
      <c r="E46" s="42">
        <v>22</v>
      </c>
      <c r="F46" s="36">
        <v>0.6</v>
      </c>
      <c r="G46" s="75" t="s">
        <v>25</v>
      </c>
      <c r="H46" s="37">
        <f t="shared" si="11"/>
        <v>37</v>
      </c>
      <c r="I46" s="33"/>
      <c r="J46" s="64">
        <f t="shared" si="12"/>
        <v>0</v>
      </c>
    </row>
    <row r="47" spans="1:10" s="34" customFormat="1" ht="15.75" customHeight="1">
      <c r="A47" s="81"/>
      <c r="B47" s="84"/>
      <c r="C47" s="41" t="s">
        <v>50</v>
      </c>
      <c r="D47" s="35" t="s">
        <v>28</v>
      </c>
      <c r="E47" s="42">
        <v>4</v>
      </c>
      <c r="F47" s="36">
        <v>0.6</v>
      </c>
      <c r="G47" s="75" t="s">
        <v>25</v>
      </c>
      <c r="H47" s="37">
        <f t="shared" si="11"/>
        <v>7</v>
      </c>
      <c r="I47" s="33"/>
      <c r="J47" s="64">
        <f t="shared" si="12"/>
        <v>0</v>
      </c>
    </row>
    <row r="48" spans="1:10" s="34" customFormat="1" ht="15.75" customHeight="1">
      <c r="A48" s="81"/>
      <c r="B48" s="84"/>
      <c r="C48" s="41" t="s">
        <v>51</v>
      </c>
      <c r="D48" s="35" t="s">
        <v>28</v>
      </c>
      <c r="E48" s="42">
        <v>26</v>
      </c>
      <c r="F48" s="36">
        <v>0.6</v>
      </c>
      <c r="G48" s="75" t="s">
        <v>25</v>
      </c>
      <c r="H48" s="37">
        <f t="shared" si="11"/>
        <v>43</v>
      </c>
      <c r="I48" s="33"/>
      <c r="J48" s="64">
        <f t="shared" si="12"/>
        <v>0</v>
      </c>
    </row>
    <row r="49" spans="1:10" s="34" customFormat="1" ht="12.75" customHeight="1">
      <c r="A49" s="81"/>
      <c r="B49" s="84"/>
      <c r="C49" s="43"/>
      <c r="D49" s="44" t="s">
        <v>30</v>
      </c>
      <c r="E49" s="42">
        <f>SUM(E43:E48)</f>
        <v>250</v>
      </c>
      <c r="F49" s="36"/>
      <c r="G49" s="75"/>
      <c r="H49" s="45">
        <f>SUM(H43:H48)</f>
        <v>417</v>
      </c>
      <c r="I49" s="38"/>
      <c r="J49" s="65">
        <f>SUM(J43:J48)</f>
        <v>0</v>
      </c>
    </row>
    <row r="50" spans="1:10" s="34" customFormat="1" ht="15.75" customHeight="1">
      <c r="A50" s="81"/>
      <c r="B50" s="84"/>
      <c r="C50" s="41" t="s">
        <v>31</v>
      </c>
      <c r="D50" s="35" t="s">
        <v>29</v>
      </c>
      <c r="E50" s="42">
        <v>182</v>
      </c>
      <c r="F50" s="36">
        <v>0.55</v>
      </c>
      <c r="G50" s="75" t="s">
        <v>25</v>
      </c>
      <c r="H50" s="37">
        <f aca="true" t="shared" si="13" ref="H50:H55">ROUND(E50/F50,0)</f>
        <v>331</v>
      </c>
      <c r="I50" s="33"/>
      <c r="J50" s="64">
        <f aca="true" t="shared" si="14" ref="J50:J55">H50*I50</f>
        <v>0</v>
      </c>
    </row>
    <row r="51" spans="1:10" s="34" customFormat="1" ht="15.75" customHeight="1">
      <c r="A51" s="81"/>
      <c r="B51" s="84"/>
      <c r="C51" s="41" t="s">
        <v>48</v>
      </c>
      <c r="D51" s="35" t="s">
        <v>29</v>
      </c>
      <c r="E51" s="42">
        <v>11</v>
      </c>
      <c r="F51" s="36">
        <v>0.55</v>
      </c>
      <c r="G51" s="75" t="s">
        <v>25</v>
      </c>
      <c r="H51" s="37">
        <f t="shared" si="13"/>
        <v>20</v>
      </c>
      <c r="I51" s="33"/>
      <c r="J51" s="64">
        <f t="shared" si="14"/>
        <v>0</v>
      </c>
    </row>
    <row r="52" spans="1:10" s="34" customFormat="1" ht="15.75" customHeight="1">
      <c r="A52" s="81"/>
      <c r="B52" s="84"/>
      <c r="C52" s="41" t="s">
        <v>32</v>
      </c>
      <c r="D52" s="35" t="s">
        <v>29</v>
      </c>
      <c r="E52" s="42">
        <v>6</v>
      </c>
      <c r="F52" s="36">
        <v>0.55</v>
      </c>
      <c r="G52" s="75" t="s">
        <v>25</v>
      </c>
      <c r="H52" s="37">
        <f t="shared" si="13"/>
        <v>11</v>
      </c>
      <c r="I52" s="33"/>
      <c r="J52" s="64">
        <f t="shared" si="14"/>
        <v>0</v>
      </c>
    </row>
    <row r="53" spans="1:10" s="34" customFormat="1" ht="15.75" customHeight="1">
      <c r="A53" s="81"/>
      <c r="B53" s="84"/>
      <c r="C53" s="41" t="s">
        <v>49</v>
      </c>
      <c r="D53" s="35" t="s">
        <v>29</v>
      </c>
      <c r="E53" s="42">
        <v>22</v>
      </c>
      <c r="F53" s="36">
        <v>0.55</v>
      </c>
      <c r="G53" s="75" t="s">
        <v>25</v>
      </c>
      <c r="H53" s="37">
        <f t="shared" si="13"/>
        <v>40</v>
      </c>
      <c r="I53" s="33"/>
      <c r="J53" s="64">
        <f t="shared" si="14"/>
        <v>0</v>
      </c>
    </row>
    <row r="54" spans="1:10" s="34" customFormat="1" ht="15.75" customHeight="1">
      <c r="A54" s="81"/>
      <c r="B54" s="84"/>
      <c r="C54" s="41" t="s">
        <v>50</v>
      </c>
      <c r="D54" s="35" t="s">
        <v>29</v>
      </c>
      <c r="E54" s="42">
        <v>5</v>
      </c>
      <c r="F54" s="36">
        <v>0.55</v>
      </c>
      <c r="G54" s="75" t="s">
        <v>25</v>
      </c>
      <c r="H54" s="37">
        <f t="shared" si="13"/>
        <v>9</v>
      </c>
      <c r="I54" s="33"/>
      <c r="J54" s="64">
        <f t="shared" si="14"/>
        <v>0</v>
      </c>
    </row>
    <row r="55" spans="1:10" s="34" customFormat="1" ht="15.75" customHeight="1">
      <c r="A55" s="81"/>
      <c r="B55" s="84"/>
      <c r="C55" s="41" t="s">
        <v>51</v>
      </c>
      <c r="D55" s="35" t="s">
        <v>29</v>
      </c>
      <c r="E55" s="42">
        <v>27</v>
      </c>
      <c r="F55" s="36">
        <v>0.55</v>
      </c>
      <c r="G55" s="75" t="s">
        <v>25</v>
      </c>
      <c r="H55" s="37">
        <f t="shared" si="13"/>
        <v>49</v>
      </c>
      <c r="I55" s="39"/>
      <c r="J55" s="64">
        <f t="shared" si="14"/>
        <v>0</v>
      </c>
    </row>
    <row r="56" spans="1:10" s="34" customFormat="1" ht="12.75" customHeight="1">
      <c r="A56" s="81"/>
      <c r="B56" s="84"/>
      <c r="C56" s="43"/>
      <c r="D56" s="44" t="s">
        <v>30</v>
      </c>
      <c r="E56" s="42">
        <f>SUM(E50:E55)</f>
        <v>253</v>
      </c>
      <c r="F56" s="40"/>
      <c r="G56" s="75"/>
      <c r="H56" s="45">
        <f>SUM(H50:H55)</f>
        <v>460</v>
      </c>
      <c r="I56" s="38"/>
      <c r="J56" s="65">
        <f>SUM(J50:J55)</f>
        <v>0</v>
      </c>
    </row>
    <row r="57" spans="1:10" s="34" customFormat="1" ht="13.5" customHeight="1">
      <c r="A57" s="81"/>
      <c r="B57" s="84"/>
      <c r="C57" s="85" t="s">
        <v>52</v>
      </c>
      <c r="D57" s="86"/>
      <c r="E57" s="46">
        <f>SUM(E56,E35,E14,E28,E49,E42,E21)</f>
        <v>669</v>
      </c>
      <c r="F57" s="40"/>
      <c r="G57" s="87"/>
      <c r="H57" s="88"/>
      <c r="I57" s="38"/>
      <c r="J57" s="66">
        <f>SUM(J56,J35,J14,J28,J49,J42,J21)</f>
        <v>0</v>
      </c>
    </row>
    <row r="58" spans="1:10" s="34" customFormat="1" ht="15.75" customHeight="1">
      <c r="A58" s="81"/>
      <c r="B58" s="84" t="s">
        <v>53</v>
      </c>
      <c r="C58" s="41" t="s">
        <v>48</v>
      </c>
      <c r="D58" s="30" t="s">
        <v>21</v>
      </c>
      <c r="E58" s="42">
        <v>1</v>
      </c>
      <c r="F58" s="40"/>
      <c r="G58" s="75" t="s">
        <v>22</v>
      </c>
      <c r="H58" s="37">
        <f>E58</f>
        <v>1</v>
      </c>
      <c r="I58" s="33"/>
      <c r="J58" s="64">
        <f>H58*I58</f>
        <v>0</v>
      </c>
    </row>
    <row r="59" spans="1:10" s="34" customFormat="1" ht="15.75" customHeight="1">
      <c r="A59" s="81"/>
      <c r="B59" s="84"/>
      <c r="C59" s="41" t="s">
        <v>31</v>
      </c>
      <c r="D59" s="30" t="s">
        <v>21</v>
      </c>
      <c r="E59" s="42">
        <v>0</v>
      </c>
      <c r="F59" s="40"/>
      <c r="G59" s="75" t="s">
        <v>22</v>
      </c>
      <c r="H59" s="37">
        <f>E59</f>
        <v>0</v>
      </c>
      <c r="I59" s="33"/>
      <c r="J59" s="64">
        <f>H59*I59</f>
        <v>0</v>
      </c>
    </row>
    <row r="60" spans="1:10" s="34" customFormat="1" ht="15.75" customHeight="1">
      <c r="A60" s="81"/>
      <c r="B60" s="84"/>
      <c r="C60" s="41" t="s">
        <v>34</v>
      </c>
      <c r="D60" s="30" t="s">
        <v>21</v>
      </c>
      <c r="E60" s="42">
        <v>0</v>
      </c>
      <c r="F60" s="40"/>
      <c r="G60" s="75" t="s">
        <v>22</v>
      </c>
      <c r="H60" s="37">
        <f>E60</f>
        <v>0</v>
      </c>
      <c r="I60" s="33"/>
      <c r="J60" s="64">
        <f>H60*I60</f>
        <v>0</v>
      </c>
    </row>
    <row r="61" spans="1:10" s="34" customFormat="1" ht="12.75" customHeight="1">
      <c r="A61" s="81"/>
      <c r="B61" s="84"/>
      <c r="C61" s="43"/>
      <c r="D61" s="44" t="s">
        <v>30</v>
      </c>
      <c r="E61" s="42">
        <f>SUM(E58:E60)</f>
        <v>1</v>
      </c>
      <c r="F61" s="40"/>
      <c r="G61" s="75"/>
      <c r="H61" s="45">
        <f>SUM(H58:H60)</f>
        <v>1</v>
      </c>
      <c r="I61" s="38"/>
      <c r="J61" s="65">
        <f>SUM(J58:J60)</f>
        <v>0</v>
      </c>
    </row>
    <row r="62" spans="1:10" s="34" customFormat="1" ht="15.75" customHeight="1">
      <c r="A62" s="81"/>
      <c r="B62" s="84"/>
      <c r="C62" s="41" t="s">
        <v>48</v>
      </c>
      <c r="D62" s="30" t="s">
        <v>23</v>
      </c>
      <c r="E62" s="42">
        <v>26</v>
      </c>
      <c r="F62" s="40"/>
      <c r="G62" s="75" t="s">
        <v>22</v>
      </c>
      <c r="H62" s="37">
        <f>E62</f>
        <v>26</v>
      </c>
      <c r="I62" s="33"/>
      <c r="J62" s="64">
        <f>H62*I62</f>
        <v>0</v>
      </c>
    </row>
    <row r="63" spans="1:10" s="34" customFormat="1" ht="15.75" customHeight="1">
      <c r="A63" s="81"/>
      <c r="B63" s="84"/>
      <c r="C63" s="41" t="s">
        <v>31</v>
      </c>
      <c r="D63" s="30" t="s">
        <v>23</v>
      </c>
      <c r="E63" s="42">
        <v>2</v>
      </c>
      <c r="F63" s="40"/>
      <c r="G63" s="75" t="s">
        <v>22</v>
      </c>
      <c r="H63" s="37">
        <f>E63</f>
        <v>2</v>
      </c>
      <c r="I63" s="33"/>
      <c r="J63" s="64">
        <f>H63*I63</f>
        <v>0</v>
      </c>
    </row>
    <row r="64" spans="1:10" s="34" customFormat="1" ht="15.75" customHeight="1">
      <c r="A64" s="81"/>
      <c r="B64" s="84"/>
      <c r="C64" s="41" t="s">
        <v>34</v>
      </c>
      <c r="D64" s="30" t="s">
        <v>23</v>
      </c>
      <c r="E64" s="42">
        <v>0</v>
      </c>
      <c r="F64" s="40"/>
      <c r="G64" s="75" t="s">
        <v>22</v>
      </c>
      <c r="H64" s="37">
        <f>E64</f>
        <v>0</v>
      </c>
      <c r="I64" s="33"/>
      <c r="J64" s="64">
        <f>H64*I64</f>
        <v>0</v>
      </c>
    </row>
    <row r="65" spans="1:10" s="34" customFormat="1" ht="12.75" customHeight="1">
      <c r="A65" s="81"/>
      <c r="B65" s="84"/>
      <c r="C65" s="43"/>
      <c r="D65" s="44" t="s">
        <v>30</v>
      </c>
      <c r="E65" s="42">
        <f>SUM(E62:E64)</f>
        <v>28</v>
      </c>
      <c r="F65" s="40"/>
      <c r="G65" s="75"/>
      <c r="H65" s="45">
        <f>SUM(H62:H64)</f>
        <v>28</v>
      </c>
      <c r="I65" s="38"/>
      <c r="J65" s="65">
        <f>SUM(J62:J64)</f>
        <v>0</v>
      </c>
    </row>
    <row r="66" spans="1:10" s="34" customFormat="1" ht="15.75" customHeight="1">
      <c r="A66" s="81"/>
      <c r="B66" s="84"/>
      <c r="C66" s="41" t="s">
        <v>48</v>
      </c>
      <c r="D66" s="35" t="s">
        <v>24</v>
      </c>
      <c r="E66" s="42">
        <v>12</v>
      </c>
      <c r="F66" s="36">
        <v>0.6</v>
      </c>
      <c r="G66" s="75" t="s">
        <v>25</v>
      </c>
      <c r="H66" s="37">
        <f>ROUND(E66/F66,0)</f>
        <v>20</v>
      </c>
      <c r="I66" s="33"/>
      <c r="J66" s="64">
        <f>H66*I66</f>
        <v>0</v>
      </c>
    </row>
    <row r="67" spans="1:10" s="34" customFormat="1" ht="15.75" customHeight="1">
      <c r="A67" s="81"/>
      <c r="B67" s="84"/>
      <c r="C67" s="41" t="s">
        <v>31</v>
      </c>
      <c r="D67" s="35" t="s">
        <v>24</v>
      </c>
      <c r="E67" s="42">
        <v>22</v>
      </c>
      <c r="F67" s="36">
        <v>0.6</v>
      </c>
      <c r="G67" s="75" t="s">
        <v>25</v>
      </c>
      <c r="H67" s="37">
        <f>ROUND(E67/F67,0)</f>
        <v>37</v>
      </c>
      <c r="I67" s="33"/>
      <c r="J67" s="64">
        <f>H67*I67</f>
        <v>0</v>
      </c>
    </row>
    <row r="68" spans="1:10" s="34" customFormat="1" ht="15.75" customHeight="1">
      <c r="A68" s="81"/>
      <c r="B68" s="84"/>
      <c r="C68" s="41" t="s">
        <v>34</v>
      </c>
      <c r="D68" s="35" t="s">
        <v>24</v>
      </c>
      <c r="E68" s="42">
        <v>0</v>
      </c>
      <c r="F68" s="36">
        <v>0.6</v>
      </c>
      <c r="G68" s="75" t="s">
        <v>25</v>
      </c>
      <c r="H68" s="37">
        <f>ROUND(E68/F68,0)</f>
        <v>0</v>
      </c>
      <c r="I68" s="33"/>
      <c r="J68" s="64">
        <f>H68*I68</f>
        <v>0</v>
      </c>
    </row>
    <row r="69" spans="1:10" s="34" customFormat="1" ht="12.75" customHeight="1">
      <c r="A69" s="81"/>
      <c r="B69" s="84"/>
      <c r="C69" s="43"/>
      <c r="D69" s="44" t="s">
        <v>30</v>
      </c>
      <c r="E69" s="42">
        <f>SUM(E66:E68)</f>
        <v>34</v>
      </c>
      <c r="F69" s="36"/>
      <c r="G69" s="75"/>
      <c r="H69" s="45">
        <f>SUM(H66:H68)</f>
        <v>57</v>
      </c>
      <c r="I69" s="38"/>
      <c r="J69" s="65">
        <f>SUM(J66:J68)</f>
        <v>0</v>
      </c>
    </row>
    <row r="70" spans="1:10" s="34" customFormat="1" ht="15.75" customHeight="1">
      <c r="A70" s="81"/>
      <c r="B70" s="84"/>
      <c r="C70" s="41" t="s">
        <v>48</v>
      </c>
      <c r="D70" s="35" t="s">
        <v>26</v>
      </c>
      <c r="E70" s="42">
        <v>36</v>
      </c>
      <c r="F70" s="36">
        <v>0.6</v>
      </c>
      <c r="G70" s="75" t="s">
        <v>25</v>
      </c>
      <c r="H70" s="37">
        <f>ROUND(E70/F70,0)</f>
        <v>60</v>
      </c>
      <c r="I70" s="33"/>
      <c r="J70" s="64">
        <f>H70*I70</f>
        <v>0</v>
      </c>
    </row>
    <row r="71" spans="1:10" s="34" customFormat="1" ht="15.75" customHeight="1">
      <c r="A71" s="81"/>
      <c r="B71" s="84"/>
      <c r="C71" s="41" t="s">
        <v>31</v>
      </c>
      <c r="D71" s="35" t="s">
        <v>26</v>
      </c>
      <c r="E71" s="42">
        <v>62</v>
      </c>
      <c r="F71" s="36">
        <v>0.6</v>
      </c>
      <c r="G71" s="75" t="s">
        <v>25</v>
      </c>
      <c r="H71" s="37">
        <f>ROUND(E71/F71,0)</f>
        <v>103</v>
      </c>
      <c r="I71" s="33"/>
      <c r="J71" s="64">
        <f>H71*I71</f>
        <v>0</v>
      </c>
    </row>
    <row r="72" spans="1:10" s="34" customFormat="1" ht="15.75" customHeight="1">
      <c r="A72" s="81"/>
      <c r="B72" s="84"/>
      <c r="C72" s="41" t="s">
        <v>34</v>
      </c>
      <c r="D72" s="35" t="s">
        <v>26</v>
      </c>
      <c r="E72" s="42">
        <v>0</v>
      </c>
      <c r="F72" s="36">
        <v>0.6</v>
      </c>
      <c r="G72" s="75" t="s">
        <v>25</v>
      </c>
      <c r="H72" s="37">
        <f>ROUND(E72/F72,0)</f>
        <v>0</v>
      </c>
      <c r="I72" s="33"/>
      <c r="J72" s="64">
        <f>H72*I72</f>
        <v>0</v>
      </c>
    </row>
    <row r="73" spans="1:10" s="34" customFormat="1" ht="12.75" customHeight="1">
      <c r="A73" s="81"/>
      <c r="B73" s="84"/>
      <c r="C73" s="43"/>
      <c r="D73" s="44" t="s">
        <v>30</v>
      </c>
      <c r="E73" s="42">
        <f>SUM(E70:E72)</f>
        <v>98</v>
      </c>
      <c r="F73" s="36"/>
      <c r="G73" s="75"/>
      <c r="H73" s="45">
        <f>SUM(H70:H72)</f>
        <v>163</v>
      </c>
      <c r="I73" s="38"/>
      <c r="J73" s="65">
        <f>SUM(J70:J72)</f>
        <v>0</v>
      </c>
    </row>
    <row r="74" spans="1:10" s="34" customFormat="1" ht="15.75" customHeight="1">
      <c r="A74" s="81"/>
      <c r="B74" s="84"/>
      <c r="C74" s="41" t="s">
        <v>48</v>
      </c>
      <c r="D74" s="35" t="s">
        <v>27</v>
      </c>
      <c r="E74" s="42">
        <v>1</v>
      </c>
      <c r="F74" s="36">
        <v>0.6</v>
      </c>
      <c r="G74" s="75" t="s">
        <v>25</v>
      </c>
      <c r="H74" s="37">
        <f>ROUND(E74/F74,0)</f>
        <v>2</v>
      </c>
      <c r="I74" s="33"/>
      <c r="J74" s="64">
        <f>H74*I74</f>
        <v>0</v>
      </c>
    </row>
    <row r="75" spans="1:10" s="34" customFormat="1" ht="15.75" customHeight="1">
      <c r="A75" s="81"/>
      <c r="B75" s="84"/>
      <c r="C75" s="41" t="s">
        <v>31</v>
      </c>
      <c r="D75" s="35" t="s">
        <v>27</v>
      </c>
      <c r="E75" s="42">
        <v>7</v>
      </c>
      <c r="F75" s="36">
        <v>0.6</v>
      </c>
      <c r="G75" s="75" t="s">
        <v>25</v>
      </c>
      <c r="H75" s="37">
        <f>ROUND(E75/F75,0)</f>
        <v>12</v>
      </c>
      <c r="I75" s="33"/>
      <c r="J75" s="64">
        <f>H75*I75</f>
        <v>0</v>
      </c>
    </row>
    <row r="76" spans="1:10" s="34" customFormat="1" ht="15.75" customHeight="1">
      <c r="A76" s="81"/>
      <c r="B76" s="84"/>
      <c r="C76" s="41" t="s">
        <v>34</v>
      </c>
      <c r="D76" s="35" t="s">
        <v>27</v>
      </c>
      <c r="E76" s="42"/>
      <c r="F76" s="36">
        <v>0.6</v>
      </c>
      <c r="G76" s="75" t="s">
        <v>25</v>
      </c>
      <c r="H76" s="37">
        <f>ROUND(E76/F76,0)</f>
        <v>0</v>
      </c>
      <c r="I76" s="33"/>
      <c r="J76" s="64">
        <f>H76*I76</f>
        <v>0</v>
      </c>
    </row>
    <row r="77" spans="1:10" s="34" customFormat="1" ht="12.75" customHeight="1">
      <c r="A77" s="81"/>
      <c r="B77" s="84"/>
      <c r="C77" s="43"/>
      <c r="D77" s="44" t="s">
        <v>30</v>
      </c>
      <c r="E77" s="42">
        <f>SUM(E74:E76)</f>
        <v>8</v>
      </c>
      <c r="F77" s="36"/>
      <c r="G77" s="75"/>
      <c r="H77" s="45">
        <f>SUM(H74:H76)</f>
        <v>14</v>
      </c>
      <c r="I77" s="38"/>
      <c r="J77" s="65">
        <f>SUM(J74:J76)</f>
        <v>0</v>
      </c>
    </row>
    <row r="78" spans="1:10" s="34" customFormat="1" ht="15.75" customHeight="1">
      <c r="A78" s="81"/>
      <c r="B78" s="84"/>
      <c r="C78" s="41" t="s">
        <v>48</v>
      </c>
      <c r="D78" s="35" t="s">
        <v>28</v>
      </c>
      <c r="E78" s="42">
        <v>34</v>
      </c>
      <c r="F78" s="36">
        <v>0.6</v>
      </c>
      <c r="G78" s="75" t="s">
        <v>25</v>
      </c>
      <c r="H78" s="37">
        <f>ROUND(E78/F78,0)</f>
        <v>57</v>
      </c>
      <c r="I78" s="33"/>
      <c r="J78" s="64">
        <f>H78*I78</f>
        <v>0</v>
      </c>
    </row>
    <row r="79" spans="1:10" s="34" customFormat="1" ht="15.75" customHeight="1">
      <c r="A79" s="81"/>
      <c r="B79" s="84"/>
      <c r="C79" s="41" t="s">
        <v>31</v>
      </c>
      <c r="D79" s="35" t="s">
        <v>28</v>
      </c>
      <c r="E79" s="42">
        <v>92</v>
      </c>
      <c r="F79" s="36">
        <v>0.6</v>
      </c>
      <c r="G79" s="75" t="s">
        <v>25</v>
      </c>
      <c r="H79" s="37">
        <f>ROUND(E79/F79,0)</f>
        <v>153</v>
      </c>
      <c r="I79" s="33"/>
      <c r="J79" s="64">
        <f>H79*I79</f>
        <v>0</v>
      </c>
    </row>
    <row r="80" spans="1:10" s="34" customFormat="1" ht="15.75" customHeight="1">
      <c r="A80" s="81"/>
      <c r="B80" s="84"/>
      <c r="C80" s="41" t="s">
        <v>34</v>
      </c>
      <c r="D80" s="35" t="s">
        <v>28</v>
      </c>
      <c r="E80" s="42">
        <v>49</v>
      </c>
      <c r="F80" s="36">
        <v>0.6</v>
      </c>
      <c r="G80" s="75" t="s">
        <v>25</v>
      </c>
      <c r="H80" s="37">
        <f>ROUND(E80/F80,0)</f>
        <v>82</v>
      </c>
      <c r="I80" s="33"/>
      <c r="J80" s="64">
        <f>H80*I80</f>
        <v>0</v>
      </c>
    </row>
    <row r="81" spans="1:10" s="34" customFormat="1" ht="12.75" customHeight="1">
      <c r="A81" s="81"/>
      <c r="B81" s="84"/>
      <c r="C81" s="43"/>
      <c r="D81" s="44" t="s">
        <v>30</v>
      </c>
      <c r="E81" s="42">
        <f>SUM(E78:E80)</f>
        <v>175</v>
      </c>
      <c r="F81" s="36"/>
      <c r="G81" s="75"/>
      <c r="H81" s="45">
        <f>SUM(H78:H80)</f>
        <v>292</v>
      </c>
      <c r="I81" s="38"/>
      <c r="J81" s="65">
        <f>SUM(J78:J80)</f>
        <v>0</v>
      </c>
    </row>
    <row r="82" spans="1:10" s="34" customFormat="1" ht="15.75" customHeight="1">
      <c r="A82" s="81"/>
      <c r="B82" s="84"/>
      <c r="C82" s="41" t="s">
        <v>48</v>
      </c>
      <c r="D82" s="35" t="s">
        <v>29</v>
      </c>
      <c r="E82" s="42">
        <v>35</v>
      </c>
      <c r="F82" s="36">
        <v>0.55</v>
      </c>
      <c r="G82" s="75" t="s">
        <v>25</v>
      </c>
      <c r="H82" s="37">
        <f>ROUND(E82/F82,0)</f>
        <v>64</v>
      </c>
      <c r="I82" s="33"/>
      <c r="J82" s="64">
        <f>H82*I82</f>
        <v>0</v>
      </c>
    </row>
    <row r="83" spans="1:10" s="34" customFormat="1" ht="15.75" customHeight="1">
      <c r="A83" s="81"/>
      <c r="B83" s="84"/>
      <c r="C83" s="41" t="s">
        <v>31</v>
      </c>
      <c r="D83" s="35" t="s">
        <v>29</v>
      </c>
      <c r="E83" s="42">
        <v>93</v>
      </c>
      <c r="F83" s="36">
        <v>0.55</v>
      </c>
      <c r="G83" s="75" t="s">
        <v>25</v>
      </c>
      <c r="H83" s="37">
        <f>ROUND(E83/F83,0)</f>
        <v>169</v>
      </c>
      <c r="I83" s="33"/>
      <c r="J83" s="64">
        <f>H83*I83</f>
        <v>0</v>
      </c>
    </row>
    <row r="84" spans="1:10" s="34" customFormat="1" ht="15.75" customHeight="1">
      <c r="A84" s="81"/>
      <c r="B84" s="84"/>
      <c r="C84" s="41" t="s">
        <v>34</v>
      </c>
      <c r="D84" s="35" t="s">
        <v>29</v>
      </c>
      <c r="E84" s="42">
        <v>50</v>
      </c>
      <c r="F84" s="36">
        <v>0.55</v>
      </c>
      <c r="G84" s="75" t="s">
        <v>25</v>
      </c>
      <c r="H84" s="37">
        <f>ROUND(E84/F84,0)</f>
        <v>91</v>
      </c>
      <c r="I84" s="33"/>
      <c r="J84" s="64">
        <f>H84*I84</f>
        <v>0</v>
      </c>
    </row>
    <row r="85" spans="1:10" s="34" customFormat="1" ht="12.75" customHeight="1">
      <c r="A85" s="81"/>
      <c r="B85" s="84"/>
      <c r="C85" s="43"/>
      <c r="D85" s="44" t="s">
        <v>30</v>
      </c>
      <c r="E85" s="42">
        <f>SUM(E82:E84)</f>
        <v>178</v>
      </c>
      <c r="F85" s="40"/>
      <c r="G85" s="75"/>
      <c r="H85" s="45">
        <f>SUM(H82:H84)</f>
        <v>324</v>
      </c>
      <c r="I85" s="38"/>
      <c r="J85" s="65">
        <f>SUM(J82:J84)</f>
        <v>0</v>
      </c>
    </row>
    <row r="86" spans="1:10" s="34" customFormat="1" ht="13.5" customHeight="1">
      <c r="A86" s="81"/>
      <c r="B86" s="84"/>
      <c r="C86" s="85" t="s">
        <v>54</v>
      </c>
      <c r="D86" s="86"/>
      <c r="E86" s="46">
        <f>SUM(E85,E73,E61,E69,E81,E77,E65)</f>
        <v>522</v>
      </c>
      <c r="F86" s="40"/>
      <c r="G86" s="87"/>
      <c r="H86" s="88"/>
      <c r="I86" s="38"/>
      <c r="J86" s="66">
        <f>SUM(J85,J73,J61,J69,J81,J77,J65)</f>
        <v>0</v>
      </c>
    </row>
    <row r="87" spans="1:10" s="34" customFormat="1" ht="15.75" customHeight="1">
      <c r="A87" s="81"/>
      <c r="B87" s="84" t="s">
        <v>55</v>
      </c>
      <c r="C87" s="41" t="s">
        <v>31</v>
      </c>
      <c r="D87" s="30" t="s">
        <v>21</v>
      </c>
      <c r="E87" s="42">
        <v>0</v>
      </c>
      <c r="F87" s="40"/>
      <c r="G87" s="75" t="s">
        <v>22</v>
      </c>
      <c r="H87" s="37">
        <f>E87</f>
        <v>0</v>
      </c>
      <c r="I87" s="39"/>
      <c r="J87" s="64">
        <f>H87*I87</f>
        <v>0</v>
      </c>
    </row>
    <row r="88" spans="1:10" s="34" customFormat="1" ht="15.75" customHeight="1">
      <c r="A88" s="81"/>
      <c r="B88" s="84"/>
      <c r="C88" s="41" t="s">
        <v>48</v>
      </c>
      <c r="D88" s="30" t="s">
        <v>21</v>
      </c>
      <c r="E88" s="42">
        <v>5</v>
      </c>
      <c r="F88" s="40"/>
      <c r="G88" s="75" t="s">
        <v>22</v>
      </c>
      <c r="H88" s="37">
        <f>E88</f>
        <v>5</v>
      </c>
      <c r="I88" s="39"/>
      <c r="J88" s="64">
        <f>H88*I88</f>
        <v>0</v>
      </c>
    </row>
    <row r="89" spans="1:10" s="34" customFormat="1" ht="15.75" customHeight="1">
      <c r="A89" s="81"/>
      <c r="B89" s="84"/>
      <c r="C89" s="41" t="s">
        <v>34</v>
      </c>
      <c r="D89" s="30" t="s">
        <v>21</v>
      </c>
      <c r="E89" s="42">
        <v>0</v>
      </c>
      <c r="F89" s="40"/>
      <c r="G89" s="75" t="s">
        <v>22</v>
      </c>
      <c r="H89" s="37">
        <f>E89</f>
        <v>0</v>
      </c>
      <c r="I89" s="39"/>
      <c r="J89" s="64">
        <f>H89*I89</f>
        <v>0</v>
      </c>
    </row>
    <row r="90" spans="1:10" s="34" customFormat="1" ht="12.75" customHeight="1">
      <c r="A90" s="81"/>
      <c r="B90" s="84"/>
      <c r="C90" s="43"/>
      <c r="D90" s="44" t="s">
        <v>30</v>
      </c>
      <c r="E90" s="42">
        <f>SUM(E87:E89)</f>
        <v>5</v>
      </c>
      <c r="F90" s="40"/>
      <c r="G90" s="75"/>
      <c r="H90" s="45">
        <f>SUM(H87:H89)</f>
        <v>5</v>
      </c>
      <c r="I90" s="38"/>
      <c r="J90" s="65">
        <f>SUM(J87:J89)</f>
        <v>0</v>
      </c>
    </row>
    <row r="91" spans="1:10" s="34" customFormat="1" ht="15.75" customHeight="1">
      <c r="A91" s="81"/>
      <c r="B91" s="84"/>
      <c r="C91" s="41" t="s">
        <v>31</v>
      </c>
      <c r="D91" s="30" t="s">
        <v>23</v>
      </c>
      <c r="E91" s="42">
        <v>3</v>
      </c>
      <c r="F91" s="40"/>
      <c r="G91" s="75" t="s">
        <v>22</v>
      </c>
      <c r="H91" s="37">
        <f>E91</f>
        <v>3</v>
      </c>
      <c r="I91" s="39"/>
      <c r="J91" s="64">
        <f>H91*I91</f>
        <v>0</v>
      </c>
    </row>
    <row r="92" spans="1:10" s="34" customFormat="1" ht="15.75" customHeight="1">
      <c r="A92" s="81"/>
      <c r="B92" s="84"/>
      <c r="C92" s="41" t="s">
        <v>48</v>
      </c>
      <c r="D92" s="30" t="s">
        <v>23</v>
      </c>
      <c r="E92" s="42">
        <v>40</v>
      </c>
      <c r="F92" s="40"/>
      <c r="G92" s="75" t="s">
        <v>22</v>
      </c>
      <c r="H92" s="37">
        <f>E92</f>
        <v>40</v>
      </c>
      <c r="I92" s="39"/>
      <c r="J92" s="64">
        <f>H92*I92</f>
        <v>0</v>
      </c>
    </row>
    <row r="93" spans="1:10" s="34" customFormat="1" ht="15.75" customHeight="1">
      <c r="A93" s="81"/>
      <c r="B93" s="84"/>
      <c r="C93" s="41" t="s">
        <v>34</v>
      </c>
      <c r="D93" s="30" t="s">
        <v>23</v>
      </c>
      <c r="E93" s="42">
        <v>0</v>
      </c>
      <c r="F93" s="40"/>
      <c r="G93" s="75" t="s">
        <v>22</v>
      </c>
      <c r="H93" s="37">
        <f>E93</f>
        <v>0</v>
      </c>
      <c r="I93" s="39"/>
      <c r="J93" s="64">
        <f>H93*I93</f>
        <v>0</v>
      </c>
    </row>
    <row r="94" spans="1:10" s="34" customFormat="1" ht="12.75" customHeight="1">
      <c r="A94" s="81"/>
      <c r="B94" s="84"/>
      <c r="C94" s="43"/>
      <c r="D94" s="44" t="s">
        <v>30</v>
      </c>
      <c r="E94" s="42">
        <f>SUM(E91:E93)</f>
        <v>43</v>
      </c>
      <c r="F94" s="40"/>
      <c r="G94" s="75"/>
      <c r="H94" s="45">
        <f>SUM(H91:H93)</f>
        <v>43</v>
      </c>
      <c r="I94" s="38"/>
      <c r="J94" s="65">
        <f>SUM(J91:J93)</f>
        <v>0</v>
      </c>
    </row>
    <row r="95" spans="1:10" s="34" customFormat="1" ht="15.75" customHeight="1">
      <c r="A95" s="81"/>
      <c r="B95" s="84"/>
      <c r="C95" s="41" t="s">
        <v>31</v>
      </c>
      <c r="D95" s="35" t="s">
        <v>24</v>
      </c>
      <c r="E95" s="42">
        <v>40</v>
      </c>
      <c r="F95" s="36">
        <v>0.6</v>
      </c>
      <c r="G95" s="75" t="s">
        <v>25</v>
      </c>
      <c r="H95" s="37">
        <f>ROUND(E95/F95,0)</f>
        <v>67</v>
      </c>
      <c r="I95" s="39"/>
      <c r="J95" s="64">
        <f>H95*I95</f>
        <v>0</v>
      </c>
    </row>
    <row r="96" spans="1:10" s="34" customFormat="1" ht="15.75" customHeight="1">
      <c r="A96" s="81"/>
      <c r="B96" s="84"/>
      <c r="C96" s="41" t="s">
        <v>48</v>
      </c>
      <c r="D96" s="35" t="s">
        <v>24</v>
      </c>
      <c r="E96" s="42">
        <v>25</v>
      </c>
      <c r="F96" s="36">
        <v>0.6</v>
      </c>
      <c r="G96" s="75" t="s">
        <v>25</v>
      </c>
      <c r="H96" s="37">
        <f>ROUND(E96/F96,0)</f>
        <v>42</v>
      </c>
      <c r="I96" s="39"/>
      <c r="J96" s="64">
        <f>H96*I96</f>
        <v>0</v>
      </c>
    </row>
    <row r="97" spans="1:10" s="34" customFormat="1" ht="15.75" customHeight="1">
      <c r="A97" s="81"/>
      <c r="B97" s="84"/>
      <c r="C97" s="41" t="s">
        <v>34</v>
      </c>
      <c r="D97" s="35" t="s">
        <v>24</v>
      </c>
      <c r="E97" s="42">
        <v>0</v>
      </c>
      <c r="F97" s="36">
        <v>0.6</v>
      </c>
      <c r="G97" s="75" t="s">
        <v>25</v>
      </c>
      <c r="H97" s="37">
        <f>ROUND(E97/F97,0)</f>
        <v>0</v>
      </c>
      <c r="I97" s="39"/>
      <c r="J97" s="64">
        <f>H97*I97</f>
        <v>0</v>
      </c>
    </row>
    <row r="98" spans="1:10" s="34" customFormat="1" ht="12.75" customHeight="1">
      <c r="A98" s="81"/>
      <c r="B98" s="84"/>
      <c r="C98" s="43"/>
      <c r="D98" s="44" t="s">
        <v>30</v>
      </c>
      <c r="E98" s="42">
        <f>SUM(E95:E97)</f>
        <v>65</v>
      </c>
      <c r="F98" s="36"/>
      <c r="G98" s="75"/>
      <c r="H98" s="45">
        <f>SUM(H95:H97)</f>
        <v>109</v>
      </c>
      <c r="I98" s="38"/>
      <c r="J98" s="65">
        <f>SUM(J95:J97)</f>
        <v>0</v>
      </c>
    </row>
    <row r="99" spans="1:10" s="34" customFormat="1" ht="15.75" customHeight="1">
      <c r="A99" s="81"/>
      <c r="B99" s="84"/>
      <c r="C99" s="41" t="s">
        <v>31</v>
      </c>
      <c r="D99" s="35" t="s">
        <v>26</v>
      </c>
      <c r="E99" s="42">
        <v>50</v>
      </c>
      <c r="F99" s="36">
        <v>0.6</v>
      </c>
      <c r="G99" s="75" t="s">
        <v>25</v>
      </c>
      <c r="H99" s="37">
        <f>ROUND(E99/F99,0)</f>
        <v>83</v>
      </c>
      <c r="I99" s="39"/>
      <c r="J99" s="64">
        <f>H99*I99</f>
        <v>0</v>
      </c>
    </row>
    <row r="100" spans="1:10" s="34" customFormat="1" ht="15.75" customHeight="1">
      <c r="A100" s="81"/>
      <c r="B100" s="84"/>
      <c r="C100" s="41" t="s">
        <v>48</v>
      </c>
      <c r="D100" s="35" t="s">
        <v>26</v>
      </c>
      <c r="E100" s="42">
        <v>37</v>
      </c>
      <c r="F100" s="36">
        <v>0.6</v>
      </c>
      <c r="G100" s="75" t="s">
        <v>25</v>
      </c>
      <c r="H100" s="37">
        <f>ROUND(E100/F100,0)</f>
        <v>62</v>
      </c>
      <c r="I100" s="39"/>
      <c r="J100" s="64">
        <f>H100*I100</f>
        <v>0</v>
      </c>
    </row>
    <row r="101" spans="1:10" s="34" customFormat="1" ht="15.75" customHeight="1">
      <c r="A101" s="81"/>
      <c r="B101" s="84"/>
      <c r="C101" s="41" t="s">
        <v>34</v>
      </c>
      <c r="D101" s="35" t="s">
        <v>26</v>
      </c>
      <c r="E101" s="42">
        <v>0</v>
      </c>
      <c r="F101" s="36">
        <v>0.6</v>
      </c>
      <c r="G101" s="75" t="s">
        <v>25</v>
      </c>
      <c r="H101" s="37">
        <f>ROUND(E101/F101,0)</f>
        <v>0</v>
      </c>
      <c r="I101" s="39"/>
      <c r="J101" s="64">
        <f>H101*I101</f>
        <v>0</v>
      </c>
    </row>
    <row r="102" spans="1:10" s="34" customFormat="1" ht="12.75" customHeight="1">
      <c r="A102" s="81"/>
      <c r="B102" s="84"/>
      <c r="C102" s="43"/>
      <c r="D102" s="44" t="s">
        <v>30</v>
      </c>
      <c r="E102" s="42">
        <f>SUM(E99:E101)</f>
        <v>87</v>
      </c>
      <c r="F102" s="36"/>
      <c r="G102" s="75"/>
      <c r="H102" s="45">
        <f>SUM(H99:H101)</f>
        <v>145</v>
      </c>
      <c r="I102" s="38"/>
      <c r="J102" s="65">
        <f>SUM(J99:J101)</f>
        <v>0</v>
      </c>
    </row>
    <row r="103" spans="1:10" s="34" customFormat="1" ht="15.75" customHeight="1">
      <c r="A103" s="81"/>
      <c r="B103" s="84"/>
      <c r="C103" s="41" t="s">
        <v>31</v>
      </c>
      <c r="D103" s="35" t="s">
        <v>27</v>
      </c>
      <c r="E103" s="42">
        <v>4</v>
      </c>
      <c r="F103" s="36">
        <v>0.6</v>
      </c>
      <c r="G103" s="75" t="s">
        <v>25</v>
      </c>
      <c r="H103" s="37">
        <f>ROUND(E103/F103,0)</f>
        <v>7</v>
      </c>
      <c r="I103" s="39"/>
      <c r="J103" s="64">
        <f>H103*I103</f>
        <v>0</v>
      </c>
    </row>
    <row r="104" spans="1:10" s="34" customFormat="1" ht="15.75" customHeight="1">
      <c r="A104" s="81"/>
      <c r="B104" s="84"/>
      <c r="C104" s="41" t="s">
        <v>48</v>
      </c>
      <c r="D104" s="35" t="s">
        <v>27</v>
      </c>
      <c r="E104" s="42">
        <v>1</v>
      </c>
      <c r="F104" s="36">
        <v>0.6</v>
      </c>
      <c r="G104" s="75" t="s">
        <v>25</v>
      </c>
      <c r="H104" s="37">
        <f>ROUND(E104/F104,0)</f>
        <v>2</v>
      </c>
      <c r="I104" s="39"/>
      <c r="J104" s="64">
        <f>H104*I104</f>
        <v>0</v>
      </c>
    </row>
    <row r="105" spans="1:10" s="34" customFormat="1" ht="15.75" customHeight="1">
      <c r="A105" s="81"/>
      <c r="B105" s="84"/>
      <c r="C105" s="41" t="s">
        <v>34</v>
      </c>
      <c r="D105" s="35" t="s">
        <v>27</v>
      </c>
      <c r="E105" s="42"/>
      <c r="F105" s="36">
        <v>0.6</v>
      </c>
      <c r="G105" s="75" t="s">
        <v>25</v>
      </c>
      <c r="H105" s="37">
        <f>ROUND(E105/F105,0)</f>
        <v>0</v>
      </c>
      <c r="I105" s="39"/>
      <c r="J105" s="64">
        <f>H105*I105</f>
        <v>0</v>
      </c>
    </row>
    <row r="106" spans="1:10" s="34" customFormat="1" ht="12.75" customHeight="1">
      <c r="A106" s="81"/>
      <c r="B106" s="84"/>
      <c r="C106" s="43"/>
      <c r="D106" s="44" t="s">
        <v>30</v>
      </c>
      <c r="E106" s="42">
        <f>SUM(E103:E105)</f>
        <v>5</v>
      </c>
      <c r="F106" s="36"/>
      <c r="G106" s="75"/>
      <c r="H106" s="45">
        <f>SUM(H103:H105)</f>
        <v>9</v>
      </c>
      <c r="I106" s="38"/>
      <c r="J106" s="65">
        <f>SUM(J103:J105)</f>
        <v>0</v>
      </c>
    </row>
    <row r="107" spans="1:10" s="34" customFormat="1" ht="15.75" customHeight="1">
      <c r="A107" s="81"/>
      <c r="B107" s="84"/>
      <c r="C107" s="41" t="s">
        <v>31</v>
      </c>
      <c r="D107" s="35" t="s">
        <v>28</v>
      </c>
      <c r="E107" s="42">
        <v>251</v>
      </c>
      <c r="F107" s="36">
        <v>0.6</v>
      </c>
      <c r="G107" s="75" t="s">
        <v>25</v>
      </c>
      <c r="H107" s="37">
        <f>ROUND(E107/F107,0)</f>
        <v>418</v>
      </c>
      <c r="I107" s="39"/>
      <c r="J107" s="64">
        <f>H107*I107</f>
        <v>0</v>
      </c>
    </row>
    <row r="108" spans="1:10" s="34" customFormat="1" ht="15.75" customHeight="1">
      <c r="A108" s="81"/>
      <c r="B108" s="84"/>
      <c r="C108" s="41" t="s">
        <v>48</v>
      </c>
      <c r="D108" s="35" t="s">
        <v>28</v>
      </c>
      <c r="E108" s="42">
        <v>136</v>
      </c>
      <c r="F108" s="36">
        <v>0.6</v>
      </c>
      <c r="G108" s="75" t="s">
        <v>25</v>
      </c>
      <c r="H108" s="37">
        <f>ROUND(E108/F108,0)</f>
        <v>227</v>
      </c>
      <c r="I108" s="39"/>
      <c r="J108" s="64">
        <f>H108*I108</f>
        <v>0</v>
      </c>
    </row>
    <row r="109" spans="1:10" s="34" customFormat="1" ht="15.75" customHeight="1">
      <c r="A109" s="81"/>
      <c r="B109" s="84"/>
      <c r="C109" s="41" t="s">
        <v>34</v>
      </c>
      <c r="D109" s="35" t="s">
        <v>28</v>
      </c>
      <c r="E109" s="42">
        <v>76</v>
      </c>
      <c r="F109" s="36">
        <v>0.6</v>
      </c>
      <c r="G109" s="75" t="s">
        <v>25</v>
      </c>
      <c r="H109" s="37">
        <f>ROUND(E109/F109,0)</f>
        <v>127</v>
      </c>
      <c r="I109" s="39"/>
      <c r="J109" s="64">
        <f>H109*I109</f>
        <v>0</v>
      </c>
    </row>
    <row r="110" spans="1:10" s="34" customFormat="1" ht="12.75" customHeight="1">
      <c r="A110" s="81"/>
      <c r="B110" s="84"/>
      <c r="C110" s="43"/>
      <c r="D110" s="44" t="s">
        <v>30</v>
      </c>
      <c r="E110" s="42">
        <f>SUM(E107:E109)</f>
        <v>463</v>
      </c>
      <c r="F110" s="36"/>
      <c r="G110" s="75"/>
      <c r="H110" s="45">
        <f>SUM(H107:H109)</f>
        <v>772</v>
      </c>
      <c r="I110" s="38"/>
      <c r="J110" s="65">
        <f>SUM(J107:J109)</f>
        <v>0</v>
      </c>
    </row>
    <row r="111" spans="1:10" s="34" customFormat="1" ht="15.75" customHeight="1">
      <c r="A111" s="81"/>
      <c r="B111" s="84"/>
      <c r="C111" s="41" t="s">
        <v>31</v>
      </c>
      <c r="D111" s="35" t="s">
        <v>29</v>
      </c>
      <c r="E111" s="42">
        <v>251</v>
      </c>
      <c r="F111" s="36">
        <v>0.55</v>
      </c>
      <c r="G111" s="75" t="s">
        <v>25</v>
      </c>
      <c r="H111" s="37">
        <f>ROUND(E111/F111,0)</f>
        <v>456</v>
      </c>
      <c r="I111" s="39"/>
      <c r="J111" s="64">
        <f>H111*I111</f>
        <v>0</v>
      </c>
    </row>
    <row r="112" spans="1:10" s="34" customFormat="1" ht="15.75" customHeight="1">
      <c r="A112" s="81"/>
      <c r="B112" s="84"/>
      <c r="C112" s="41" t="s">
        <v>48</v>
      </c>
      <c r="D112" s="35" t="s">
        <v>29</v>
      </c>
      <c r="E112" s="42">
        <v>136</v>
      </c>
      <c r="F112" s="36">
        <v>0.55</v>
      </c>
      <c r="G112" s="75" t="s">
        <v>25</v>
      </c>
      <c r="H112" s="37">
        <f>ROUND(E112/F112,0)</f>
        <v>247</v>
      </c>
      <c r="I112" s="39"/>
      <c r="J112" s="64">
        <f>H112*I112</f>
        <v>0</v>
      </c>
    </row>
    <row r="113" spans="1:10" s="34" customFormat="1" ht="15.75" customHeight="1">
      <c r="A113" s="81"/>
      <c r="B113" s="84"/>
      <c r="C113" s="41" t="s">
        <v>34</v>
      </c>
      <c r="D113" s="35" t="s">
        <v>29</v>
      </c>
      <c r="E113" s="42">
        <v>76</v>
      </c>
      <c r="F113" s="36">
        <v>0.55</v>
      </c>
      <c r="G113" s="75" t="s">
        <v>25</v>
      </c>
      <c r="H113" s="37">
        <f>ROUND(E113/F113,0)</f>
        <v>138</v>
      </c>
      <c r="I113" s="39"/>
      <c r="J113" s="64">
        <f>H113*I113</f>
        <v>0</v>
      </c>
    </row>
    <row r="114" spans="1:10" s="34" customFormat="1" ht="12.75" customHeight="1">
      <c r="A114" s="81"/>
      <c r="B114" s="84"/>
      <c r="C114" s="43"/>
      <c r="D114" s="44" t="s">
        <v>30</v>
      </c>
      <c r="E114" s="42">
        <f>SUM(E111:E113)</f>
        <v>463</v>
      </c>
      <c r="F114" s="40"/>
      <c r="G114" s="75"/>
      <c r="H114" s="45">
        <f>SUM(H111:H113)</f>
        <v>841</v>
      </c>
      <c r="I114" s="38"/>
      <c r="J114" s="65">
        <f>SUM(J111:J113)</f>
        <v>0</v>
      </c>
    </row>
    <row r="115" spans="1:10" s="34" customFormat="1" ht="13.5" customHeight="1">
      <c r="A115" s="81"/>
      <c r="B115" s="84"/>
      <c r="C115" s="85" t="s">
        <v>56</v>
      </c>
      <c r="D115" s="86"/>
      <c r="E115" s="46">
        <f>SUM(E114,E102,E90,E98,E110,E106,E94)</f>
        <v>1131</v>
      </c>
      <c r="F115" s="40"/>
      <c r="G115" s="87"/>
      <c r="H115" s="88"/>
      <c r="I115" s="38"/>
      <c r="J115" s="66">
        <f>SUM(J114,J102,J90,J98,J110,J106,J94)</f>
        <v>0</v>
      </c>
    </row>
    <row r="116" spans="1:10" s="34" customFormat="1" ht="15.75" customHeight="1">
      <c r="A116" s="81"/>
      <c r="B116" s="84" t="s">
        <v>57</v>
      </c>
      <c r="C116" s="41" t="s">
        <v>31</v>
      </c>
      <c r="D116" s="30" t="s">
        <v>21</v>
      </c>
      <c r="E116" s="42">
        <v>0</v>
      </c>
      <c r="F116" s="40"/>
      <c r="G116" s="75" t="s">
        <v>22</v>
      </c>
      <c r="H116" s="37">
        <f>E116</f>
        <v>0</v>
      </c>
      <c r="I116" s="33"/>
      <c r="J116" s="64">
        <f>H116*I116</f>
        <v>0</v>
      </c>
    </row>
    <row r="117" spans="1:10" s="34" customFormat="1" ht="15.75" customHeight="1">
      <c r="A117" s="81"/>
      <c r="B117" s="84"/>
      <c r="C117" s="41" t="s">
        <v>48</v>
      </c>
      <c r="D117" s="30" t="s">
        <v>21</v>
      </c>
      <c r="E117" s="42">
        <v>0</v>
      </c>
      <c r="F117" s="40"/>
      <c r="G117" s="75" t="s">
        <v>22</v>
      </c>
      <c r="H117" s="37">
        <f>E117</f>
        <v>0</v>
      </c>
      <c r="I117" s="33"/>
      <c r="J117" s="64">
        <f>H117*I117</f>
        <v>0</v>
      </c>
    </row>
    <row r="118" spans="1:10" s="34" customFormat="1" ht="15.75" customHeight="1">
      <c r="A118" s="81"/>
      <c r="B118" s="84"/>
      <c r="C118" s="41" t="s">
        <v>33</v>
      </c>
      <c r="D118" s="30" t="s">
        <v>21</v>
      </c>
      <c r="E118" s="42">
        <v>0</v>
      </c>
      <c r="F118" s="40"/>
      <c r="G118" s="75" t="s">
        <v>22</v>
      </c>
      <c r="H118" s="37">
        <f>E118</f>
        <v>0</v>
      </c>
      <c r="I118" s="33"/>
      <c r="J118" s="64">
        <f>H118*I118</f>
        <v>0</v>
      </c>
    </row>
    <row r="119" spans="1:10" s="34" customFormat="1" ht="15.75" customHeight="1">
      <c r="A119" s="81"/>
      <c r="B119" s="84"/>
      <c r="C119" s="41" t="s">
        <v>51</v>
      </c>
      <c r="D119" s="30" t="s">
        <v>21</v>
      </c>
      <c r="E119" s="42">
        <v>0</v>
      </c>
      <c r="F119" s="40"/>
      <c r="G119" s="75" t="s">
        <v>22</v>
      </c>
      <c r="H119" s="37">
        <f>E119</f>
        <v>0</v>
      </c>
      <c r="I119" s="33"/>
      <c r="J119" s="64">
        <f>H119*I119</f>
        <v>0</v>
      </c>
    </row>
    <row r="120" spans="1:10" s="34" customFormat="1" ht="12.75" customHeight="1">
      <c r="A120" s="81"/>
      <c r="B120" s="84"/>
      <c r="C120" s="43"/>
      <c r="D120" s="44" t="s">
        <v>30</v>
      </c>
      <c r="E120" s="42">
        <f>SUM(E116:E119)</f>
        <v>0</v>
      </c>
      <c r="F120" s="40"/>
      <c r="G120" s="75"/>
      <c r="H120" s="45">
        <f>SUM(H116:H119)</f>
        <v>0</v>
      </c>
      <c r="I120" s="38"/>
      <c r="J120" s="65">
        <f>SUM(J116:J119)</f>
        <v>0</v>
      </c>
    </row>
    <row r="121" spans="1:10" s="34" customFormat="1" ht="15.75" customHeight="1">
      <c r="A121" s="81"/>
      <c r="B121" s="84"/>
      <c r="C121" s="41" t="s">
        <v>31</v>
      </c>
      <c r="D121" s="30" t="s">
        <v>23</v>
      </c>
      <c r="E121" s="42">
        <v>1</v>
      </c>
      <c r="F121" s="40"/>
      <c r="G121" s="75" t="s">
        <v>22</v>
      </c>
      <c r="H121" s="37">
        <f>E121</f>
        <v>1</v>
      </c>
      <c r="I121" s="33"/>
      <c r="J121" s="64">
        <f>H121*I121</f>
        <v>0</v>
      </c>
    </row>
    <row r="122" spans="1:10" s="34" customFormat="1" ht="15.75" customHeight="1">
      <c r="A122" s="81"/>
      <c r="B122" s="84"/>
      <c r="C122" s="41" t="s">
        <v>48</v>
      </c>
      <c r="D122" s="30" t="s">
        <v>23</v>
      </c>
      <c r="E122" s="42">
        <v>4</v>
      </c>
      <c r="F122" s="40"/>
      <c r="G122" s="75" t="s">
        <v>22</v>
      </c>
      <c r="H122" s="37">
        <f>E122</f>
        <v>4</v>
      </c>
      <c r="I122" s="33"/>
      <c r="J122" s="64">
        <f>H122*I122</f>
        <v>0</v>
      </c>
    </row>
    <row r="123" spans="1:10" s="34" customFormat="1" ht="15.75" customHeight="1">
      <c r="A123" s="81"/>
      <c r="B123" s="84"/>
      <c r="C123" s="41" t="s">
        <v>33</v>
      </c>
      <c r="D123" s="30" t="s">
        <v>23</v>
      </c>
      <c r="E123" s="42">
        <v>1</v>
      </c>
      <c r="F123" s="40"/>
      <c r="G123" s="75" t="s">
        <v>22</v>
      </c>
      <c r="H123" s="37">
        <f>E123</f>
        <v>1</v>
      </c>
      <c r="I123" s="33"/>
      <c r="J123" s="64">
        <f>H123*I123</f>
        <v>0</v>
      </c>
    </row>
    <row r="124" spans="1:10" s="34" customFormat="1" ht="15.75" customHeight="1">
      <c r="A124" s="81"/>
      <c r="B124" s="84"/>
      <c r="C124" s="41" t="s">
        <v>51</v>
      </c>
      <c r="D124" s="30" t="s">
        <v>23</v>
      </c>
      <c r="E124" s="42"/>
      <c r="F124" s="40"/>
      <c r="G124" s="75" t="s">
        <v>22</v>
      </c>
      <c r="H124" s="37">
        <f>E124</f>
        <v>0</v>
      </c>
      <c r="I124" s="33"/>
      <c r="J124" s="64">
        <f>H124*I124</f>
        <v>0</v>
      </c>
    </row>
    <row r="125" spans="1:10" s="34" customFormat="1" ht="12.75" customHeight="1">
      <c r="A125" s="81"/>
      <c r="B125" s="84"/>
      <c r="C125" s="43"/>
      <c r="D125" s="44" t="s">
        <v>30</v>
      </c>
      <c r="E125" s="42">
        <f>SUM(E121:E124)</f>
        <v>6</v>
      </c>
      <c r="F125" s="40"/>
      <c r="G125" s="75"/>
      <c r="H125" s="45">
        <f>SUM(H121:H124)</f>
        <v>6</v>
      </c>
      <c r="I125" s="38"/>
      <c r="J125" s="65">
        <f>SUM(J121:J124)</f>
        <v>0</v>
      </c>
    </row>
    <row r="126" spans="1:10" s="34" customFormat="1" ht="15.75" customHeight="1">
      <c r="A126" s="81"/>
      <c r="B126" s="84"/>
      <c r="C126" s="41" t="s">
        <v>31</v>
      </c>
      <c r="D126" s="35" t="s">
        <v>24</v>
      </c>
      <c r="E126" s="42">
        <v>9</v>
      </c>
      <c r="F126" s="36">
        <v>0.6</v>
      </c>
      <c r="G126" s="75" t="s">
        <v>25</v>
      </c>
      <c r="H126" s="37">
        <f>ROUND(E126/F126,0)</f>
        <v>15</v>
      </c>
      <c r="I126" s="33"/>
      <c r="J126" s="64">
        <f>H126*I126</f>
        <v>0</v>
      </c>
    </row>
    <row r="127" spans="1:10" s="34" customFormat="1" ht="15.75" customHeight="1">
      <c r="A127" s="81"/>
      <c r="B127" s="84"/>
      <c r="C127" s="41" t="s">
        <v>48</v>
      </c>
      <c r="D127" s="35" t="s">
        <v>24</v>
      </c>
      <c r="E127" s="42">
        <v>2</v>
      </c>
      <c r="F127" s="36">
        <v>0.6</v>
      </c>
      <c r="G127" s="75" t="s">
        <v>25</v>
      </c>
      <c r="H127" s="37">
        <f>ROUND(E127/F127,0)</f>
        <v>3</v>
      </c>
      <c r="I127" s="33"/>
      <c r="J127" s="64">
        <f>H127*I127</f>
        <v>0</v>
      </c>
    </row>
    <row r="128" spans="1:10" s="34" customFormat="1" ht="15.75" customHeight="1">
      <c r="A128" s="81"/>
      <c r="B128" s="84"/>
      <c r="C128" s="41" t="s">
        <v>33</v>
      </c>
      <c r="D128" s="35" t="s">
        <v>24</v>
      </c>
      <c r="E128" s="42">
        <v>2</v>
      </c>
      <c r="F128" s="36">
        <v>0.6</v>
      </c>
      <c r="G128" s="75" t="s">
        <v>25</v>
      </c>
      <c r="H128" s="37">
        <f>ROUND(E128/F128,0)</f>
        <v>3</v>
      </c>
      <c r="I128" s="33"/>
      <c r="J128" s="64">
        <f>H128*I128</f>
        <v>0</v>
      </c>
    </row>
    <row r="129" spans="1:10" s="34" customFormat="1" ht="15.75" customHeight="1">
      <c r="A129" s="81"/>
      <c r="B129" s="84"/>
      <c r="C129" s="41" t="s">
        <v>51</v>
      </c>
      <c r="D129" s="35" t="s">
        <v>24</v>
      </c>
      <c r="E129" s="42">
        <v>0</v>
      </c>
      <c r="F129" s="36">
        <v>0.6</v>
      </c>
      <c r="G129" s="75" t="s">
        <v>25</v>
      </c>
      <c r="H129" s="37">
        <f>ROUND(E129/F129,0)</f>
        <v>0</v>
      </c>
      <c r="I129" s="33"/>
      <c r="J129" s="64">
        <f>H129*I129</f>
        <v>0</v>
      </c>
    </row>
    <row r="130" spans="1:10" s="34" customFormat="1" ht="12.75" customHeight="1">
      <c r="A130" s="81"/>
      <c r="B130" s="84"/>
      <c r="C130" s="43"/>
      <c r="D130" s="44" t="s">
        <v>30</v>
      </c>
      <c r="E130" s="42">
        <f>SUM(E126:E129)</f>
        <v>13</v>
      </c>
      <c r="F130" s="36"/>
      <c r="G130" s="75"/>
      <c r="H130" s="45">
        <f>SUM(H126:H129)</f>
        <v>21</v>
      </c>
      <c r="I130" s="38"/>
      <c r="J130" s="65">
        <f>SUM(J126:J129)</f>
        <v>0</v>
      </c>
    </row>
    <row r="131" spans="1:10" s="34" customFormat="1" ht="15.75" customHeight="1">
      <c r="A131" s="81"/>
      <c r="B131" s="84"/>
      <c r="C131" s="41" t="s">
        <v>31</v>
      </c>
      <c r="D131" s="35" t="s">
        <v>26</v>
      </c>
      <c r="E131" s="42">
        <v>15</v>
      </c>
      <c r="F131" s="36">
        <v>0.6</v>
      </c>
      <c r="G131" s="75" t="s">
        <v>25</v>
      </c>
      <c r="H131" s="37">
        <f>ROUND(E131/F131,0)</f>
        <v>25</v>
      </c>
      <c r="I131" s="33"/>
      <c r="J131" s="64">
        <f>H131*I131</f>
        <v>0</v>
      </c>
    </row>
    <row r="132" spans="1:10" s="34" customFormat="1" ht="15.75" customHeight="1">
      <c r="A132" s="81"/>
      <c r="B132" s="84"/>
      <c r="C132" s="41" t="s">
        <v>48</v>
      </c>
      <c r="D132" s="35" t="s">
        <v>26</v>
      </c>
      <c r="E132" s="42">
        <v>3</v>
      </c>
      <c r="F132" s="36">
        <v>0.6</v>
      </c>
      <c r="G132" s="75" t="s">
        <v>25</v>
      </c>
      <c r="H132" s="37">
        <f>ROUND(E132/F132,0)</f>
        <v>5</v>
      </c>
      <c r="I132" s="33"/>
      <c r="J132" s="64">
        <f>H132*I132</f>
        <v>0</v>
      </c>
    </row>
    <row r="133" spans="1:10" s="34" customFormat="1" ht="15.75" customHeight="1">
      <c r="A133" s="81"/>
      <c r="B133" s="84"/>
      <c r="C133" s="41" t="s">
        <v>33</v>
      </c>
      <c r="D133" s="35" t="s">
        <v>26</v>
      </c>
      <c r="E133" s="42">
        <v>0</v>
      </c>
      <c r="F133" s="36">
        <v>0.6</v>
      </c>
      <c r="G133" s="75" t="s">
        <v>25</v>
      </c>
      <c r="H133" s="37">
        <f>ROUND(E133/F133,0)</f>
        <v>0</v>
      </c>
      <c r="I133" s="33"/>
      <c r="J133" s="64">
        <f>H133*I133</f>
        <v>0</v>
      </c>
    </row>
    <row r="134" spans="1:10" s="34" customFormat="1" ht="15.75" customHeight="1">
      <c r="A134" s="81"/>
      <c r="B134" s="84"/>
      <c r="C134" s="41" t="s">
        <v>51</v>
      </c>
      <c r="D134" s="35" t="s">
        <v>26</v>
      </c>
      <c r="E134" s="42">
        <v>0</v>
      </c>
      <c r="F134" s="36">
        <v>0.6</v>
      </c>
      <c r="G134" s="75" t="s">
        <v>25</v>
      </c>
      <c r="H134" s="37">
        <f>ROUND(E134/F134,0)</f>
        <v>0</v>
      </c>
      <c r="I134" s="33"/>
      <c r="J134" s="64">
        <f>H134*I134</f>
        <v>0</v>
      </c>
    </row>
    <row r="135" spans="1:10" s="34" customFormat="1" ht="12.75" customHeight="1">
      <c r="A135" s="81"/>
      <c r="B135" s="84"/>
      <c r="C135" s="43"/>
      <c r="D135" s="44" t="s">
        <v>30</v>
      </c>
      <c r="E135" s="42">
        <f>SUM(E131:E134)</f>
        <v>18</v>
      </c>
      <c r="F135" s="36"/>
      <c r="G135" s="75"/>
      <c r="H135" s="45">
        <f>SUM(H131:H134)</f>
        <v>30</v>
      </c>
      <c r="I135" s="38"/>
      <c r="J135" s="65">
        <f>SUM(J131:J134)</f>
        <v>0</v>
      </c>
    </row>
    <row r="136" spans="1:10" s="34" customFormat="1" ht="15.75" customHeight="1">
      <c r="A136" s="81"/>
      <c r="B136" s="84"/>
      <c r="C136" s="41" t="s">
        <v>31</v>
      </c>
      <c r="D136" s="35" t="s">
        <v>27</v>
      </c>
      <c r="E136" s="42">
        <v>1</v>
      </c>
      <c r="F136" s="36">
        <v>0.6</v>
      </c>
      <c r="G136" s="75" t="s">
        <v>25</v>
      </c>
      <c r="H136" s="37">
        <f>ROUND(E136/F136,0)</f>
        <v>2</v>
      </c>
      <c r="I136" s="33"/>
      <c r="J136" s="64">
        <f>H136*I136</f>
        <v>0</v>
      </c>
    </row>
    <row r="137" spans="1:10" s="34" customFormat="1" ht="15.75" customHeight="1">
      <c r="A137" s="81"/>
      <c r="B137" s="84"/>
      <c r="C137" s="41" t="s">
        <v>48</v>
      </c>
      <c r="D137" s="35" t="s">
        <v>27</v>
      </c>
      <c r="E137" s="42">
        <v>0</v>
      </c>
      <c r="F137" s="36">
        <v>0.6</v>
      </c>
      <c r="G137" s="75" t="s">
        <v>25</v>
      </c>
      <c r="H137" s="37">
        <f>ROUND(E137/F137,0)</f>
        <v>0</v>
      </c>
      <c r="I137" s="33"/>
      <c r="J137" s="64">
        <f>H137*I137</f>
        <v>0</v>
      </c>
    </row>
    <row r="138" spans="1:10" s="34" customFormat="1" ht="15.75" customHeight="1">
      <c r="A138" s="81"/>
      <c r="B138" s="84"/>
      <c r="C138" s="41" t="s">
        <v>33</v>
      </c>
      <c r="D138" s="35" t="s">
        <v>27</v>
      </c>
      <c r="E138" s="42">
        <v>0</v>
      </c>
      <c r="F138" s="36">
        <v>0.6</v>
      </c>
      <c r="G138" s="75" t="s">
        <v>25</v>
      </c>
      <c r="H138" s="37">
        <f>ROUND(E138/F138,0)</f>
        <v>0</v>
      </c>
      <c r="I138" s="33"/>
      <c r="J138" s="64">
        <f>H138*I138</f>
        <v>0</v>
      </c>
    </row>
    <row r="139" spans="1:10" s="34" customFormat="1" ht="15.75" customHeight="1">
      <c r="A139" s="81"/>
      <c r="B139" s="84"/>
      <c r="C139" s="41" t="s">
        <v>51</v>
      </c>
      <c r="D139" s="35" t="s">
        <v>27</v>
      </c>
      <c r="E139" s="42">
        <v>0</v>
      </c>
      <c r="F139" s="36">
        <v>0.6</v>
      </c>
      <c r="G139" s="75" t="s">
        <v>25</v>
      </c>
      <c r="H139" s="37">
        <f>ROUND(E139/F139,0)</f>
        <v>0</v>
      </c>
      <c r="I139" s="33"/>
      <c r="J139" s="64">
        <f>H139*I139</f>
        <v>0</v>
      </c>
    </row>
    <row r="140" spans="1:10" s="34" customFormat="1" ht="12.75" customHeight="1">
      <c r="A140" s="81"/>
      <c r="B140" s="84"/>
      <c r="C140" s="43"/>
      <c r="D140" s="44" t="s">
        <v>30</v>
      </c>
      <c r="E140" s="42">
        <f>SUM(E136:E139)</f>
        <v>1</v>
      </c>
      <c r="F140" s="36"/>
      <c r="G140" s="75"/>
      <c r="H140" s="45">
        <f>SUM(H136:H139)</f>
        <v>2</v>
      </c>
      <c r="I140" s="38"/>
      <c r="J140" s="65">
        <f>SUM(J136:J139)</f>
        <v>0</v>
      </c>
    </row>
    <row r="141" spans="1:10" s="34" customFormat="1" ht="15.75" customHeight="1">
      <c r="A141" s="81"/>
      <c r="B141" s="84"/>
      <c r="C141" s="41" t="s">
        <v>31</v>
      </c>
      <c r="D141" s="35" t="s">
        <v>28</v>
      </c>
      <c r="E141" s="42">
        <v>43</v>
      </c>
      <c r="F141" s="36">
        <v>0.6</v>
      </c>
      <c r="G141" s="75" t="s">
        <v>25</v>
      </c>
      <c r="H141" s="37">
        <f>ROUND(E141/F141,0)</f>
        <v>72</v>
      </c>
      <c r="I141" s="33"/>
      <c r="J141" s="64">
        <f>H141*I141</f>
        <v>0</v>
      </c>
    </row>
    <row r="142" spans="1:10" s="34" customFormat="1" ht="15.75" customHeight="1">
      <c r="A142" s="81"/>
      <c r="B142" s="84"/>
      <c r="C142" s="41" t="s">
        <v>48</v>
      </c>
      <c r="D142" s="35" t="s">
        <v>28</v>
      </c>
      <c r="E142" s="42">
        <v>8</v>
      </c>
      <c r="F142" s="36">
        <v>0.6</v>
      </c>
      <c r="G142" s="75" t="s">
        <v>25</v>
      </c>
      <c r="H142" s="37">
        <f>ROUND(E142/F142,0)</f>
        <v>13</v>
      </c>
      <c r="I142" s="33"/>
      <c r="J142" s="64">
        <f>H142*I142</f>
        <v>0</v>
      </c>
    </row>
    <row r="143" spans="1:10" s="34" customFormat="1" ht="15.75" customHeight="1">
      <c r="A143" s="81"/>
      <c r="B143" s="84"/>
      <c r="C143" s="41" t="s">
        <v>33</v>
      </c>
      <c r="D143" s="35" t="s">
        <v>28</v>
      </c>
      <c r="E143" s="42">
        <v>16</v>
      </c>
      <c r="F143" s="36">
        <v>0.6</v>
      </c>
      <c r="G143" s="75" t="s">
        <v>25</v>
      </c>
      <c r="H143" s="37">
        <f>ROUND(E143/F143,0)</f>
        <v>27</v>
      </c>
      <c r="I143" s="33"/>
      <c r="J143" s="64">
        <f>H143*I143</f>
        <v>0</v>
      </c>
    </row>
    <row r="144" spans="1:10" s="34" customFormat="1" ht="15.75" customHeight="1">
      <c r="A144" s="81"/>
      <c r="B144" s="84"/>
      <c r="C144" s="41" t="s">
        <v>51</v>
      </c>
      <c r="D144" s="35" t="s">
        <v>28</v>
      </c>
      <c r="E144" s="42">
        <v>14</v>
      </c>
      <c r="F144" s="36">
        <v>0.6</v>
      </c>
      <c r="G144" s="75" t="s">
        <v>25</v>
      </c>
      <c r="H144" s="37">
        <f>ROUND(E144/F144,0)</f>
        <v>23</v>
      </c>
      <c r="I144" s="33"/>
      <c r="J144" s="64">
        <f>H144*I144</f>
        <v>0</v>
      </c>
    </row>
    <row r="145" spans="1:10" s="34" customFormat="1" ht="12.75" customHeight="1">
      <c r="A145" s="81"/>
      <c r="B145" s="84"/>
      <c r="C145" s="43"/>
      <c r="D145" s="44" t="s">
        <v>30</v>
      </c>
      <c r="E145" s="42">
        <f>SUM(E141:E144)</f>
        <v>81</v>
      </c>
      <c r="F145" s="36"/>
      <c r="G145" s="75"/>
      <c r="H145" s="45">
        <f>SUM(H141:H144)</f>
        <v>135</v>
      </c>
      <c r="I145" s="38"/>
      <c r="J145" s="65">
        <f>SUM(J141:J144)</f>
        <v>0</v>
      </c>
    </row>
    <row r="146" spans="1:10" s="34" customFormat="1" ht="15.75" customHeight="1">
      <c r="A146" s="81"/>
      <c r="B146" s="84"/>
      <c r="C146" s="41" t="s">
        <v>31</v>
      </c>
      <c r="D146" s="35" t="s">
        <v>29</v>
      </c>
      <c r="E146" s="42">
        <v>44</v>
      </c>
      <c r="F146" s="36">
        <v>0.55</v>
      </c>
      <c r="G146" s="75" t="s">
        <v>25</v>
      </c>
      <c r="H146" s="37">
        <f>ROUND(E146/F146,0)</f>
        <v>80</v>
      </c>
      <c r="I146" s="33"/>
      <c r="J146" s="64">
        <f>H146*I146</f>
        <v>0</v>
      </c>
    </row>
    <row r="147" spans="1:10" s="34" customFormat="1" ht="15.75" customHeight="1">
      <c r="A147" s="81"/>
      <c r="B147" s="84"/>
      <c r="C147" s="41" t="s">
        <v>48</v>
      </c>
      <c r="D147" s="35" t="s">
        <v>29</v>
      </c>
      <c r="E147" s="42">
        <v>9</v>
      </c>
      <c r="F147" s="36">
        <v>0.55</v>
      </c>
      <c r="G147" s="75" t="s">
        <v>25</v>
      </c>
      <c r="H147" s="37">
        <f>ROUND(E147/F147,0)</f>
        <v>16</v>
      </c>
      <c r="I147" s="33"/>
      <c r="J147" s="64">
        <f>H147*I147</f>
        <v>0</v>
      </c>
    </row>
    <row r="148" spans="1:10" s="34" customFormat="1" ht="15.75" customHeight="1">
      <c r="A148" s="81"/>
      <c r="B148" s="84"/>
      <c r="C148" s="41" t="s">
        <v>33</v>
      </c>
      <c r="D148" s="35" t="s">
        <v>29</v>
      </c>
      <c r="E148" s="42">
        <v>17</v>
      </c>
      <c r="F148" s="36">
        <v>0.55</v>
      </c>
      <c r="G148" s="75" t="s">
        <v>25</v>
      </c>
      <c r="H148" s="37">
        <f>ROUND(E148/F148,0)</f>
        <v>31</v>
      </c>
      <c r="I148" s="33"/>
      <c r="J148" s="64">
        <f>H148*I148</f>
        <v>0</v>
      </c>
    </row>
    <row r="149" spans="1:10" s="34" customFormat="1" ht="15.75" customHeight="1">
      <c r="A149" s="81"/>
      <c r="B149" s="84"/>
      <c r="C149" s="41" t="s">
        <v>51</v>
      </c>
      <c r="D149" s="35" t="s">
        <v>29</v>
      </c>
      <c r="E149" s="42">
        <v>14</v>
      </c>
      <c r="F149" s="36">
        <v>0.55</v>
      </c>
      <c r="G149" s="75" t="s">
        <v>25</v>
      </c>
      <c r="H149" s="37">
        <f>ROUND(E149/F149,0)</f>
        <v>25</v>
      </c>
      <c r="I149" s="33"/>
      <c r="J149" s="64">
        <f>H149*I149</f>
        <v>0</v>
      </c>
    </row>
    <row r="150" spans="1:10" s="34" customFormat="1" ht="12.75" customHeight="1">
      <c r="A150" s="81"/>
      <c r="B150" s="84"/>
      <c r="C150" s="43"/>
      <c r="D150" s="44" t="s">
        <v>30</v>
      </c>
      <c r="E150" s="42">
        <f>SUM(E146:E149)</f>
        <v>84</v>
      </c>
      <c r="F150" s="40"/>
      <c r="G150" s="75"/>
      <c r="H150" s="45">
        <f>SUM(H146:H149)</f>
        <v>152</v>
      </c>
      <c r="I150" s="38"/>
      <c r="J150" s="65">
        <f>SUM(J146:J149)</f>
        <v>0</v>
      </c>
    </row>
    <row r="151" spans="1:10" s="34" customFormat="1" ht="13.5" customHeight="1" thickBot="1">
      <c r="A151" s="81"/>
      <c r="B151" s="89"/>
      <c r="C151" s="90" t="s">
        <v>58</v>
      </c>
      <c r="D151" s="91"/>
      <c r="E151" s="47">
        <f>SUM(E150,E135,E120,E130,E145,E140,E125)</f>
        <v>203</v>
      </c>
      <c r="F151" s="76"/>
      <c r="G151" s="92"/>
      <c r="H151" s="93"/>
      <c r="I151" s="48"/>
      <c r="J151" s="67">
        <f>SUM(J150,J135,J120,J130,J145,J140,J125)</f>
        <v>0</v>
      </c>
    </row>
    <row r="152" spans="1:10" s="34" customFormat="1" ht="13.5" customHeight="1" thickBot="1">
      <c r="A152" s="82"/>
      <c r="B152" s="94" t="s">
        <v>60</v>
      </c>
      <c r="C152" s="95"/>
      <c r="D152" s="96"/>
      <c r="E152" s="49">
        <f>E151+E115+E86+E57</f>
        <v>2525</v>
      </c>
      <c r="F152" s="50"/>
      <c r="G152" s="77"/>
      <c r="H152" s="51"/>
      <c r="I152" s="52"/>
      <c r="J152" s="68">
        <f>J151+J115+J86+J57</f>
        <v>0</v>
      </c>
    </row>
    <row r="153" spans="1:10" s="1" customFormat="1" ht="15" customHeight="1" hidden="1" thickBot="1">
      <c r="A153" s="78" t="s">
        <v>43</v>
      </c>
      <c r="B153" s="79"/>
      <c r="C153" s="79"/>
      <c r="D153" s="79"/>
      <c r="E153" s="70">
        <f>E152</f>
        <v>2525</v>
      </c>
      <c r="F153" s="69" t="s">
        <v>4</v>
      </c>
      <c r="G153" s="69" t="s">
        <v>4</v>
      </c>
      <c r="H153" s="69" t="s">
        <v>4</v>
      </c>
      <c r="I153" s="69"/>
      <c r="J153" s="71">
        <f>J152</f>
        <v>0</v>
      </c>
    </row>
    <row r="154" spans="1:10" ht="15">
      <c r="A154" s="3"/>
      <c r="B154" s="3"/>
      <c r="C154" s="3"/>
      <c r="D154" s="3"/>
      <c r="E154" s="15"/>
      <c r="F154" s="15"/>
      <c r="G154" s="15"/>
      <c r="H154" s="13"/>
      <c r="I154" s="14"/>
      <c r="J154" s="2"/>
    </row>
    <row r="155" spans="1:9" ht="15">
      <c r="A155" s="14"/>
      <c r="B155" s="14"/>
      <c r="C155" s="14"/>
      <c r="D155" s="14"/>
      <c r="E155" s="14"/>
      <c r="F155" s="14"/>
      <c r="G155" s="14"/>
      <c r="H155" s="14"/>
      <c r="I155" s="14"/>
    </row>
    <row r="156" spans="1:9" ht="15">
      <c r="A156" s="14"/>
      <c r="B156" s="14"/>
      <c r="C156" s="14"/>
      <c r="D156" s="14"/>
      <c r="E156" s="14"/>
      <c r="F156" s="14"/>
      <c r="G156" s="14"/>
      <c r="H156" s="14"/>
      <c r="I156" s="14"/>
    </row>
    <row r="157" spans="1:10" ht="15">
      <c r="A157" s="133" t="s">
        <v>2</v>
      </c>
      <c r="B157" s="133"/>
      <c r="C157" s="133"/>
      <c r="D157" s="133"/>
      <c r="E157" s="11"/>
      <c r="F157" s="12"/>
      <c r="G157" s="12"/>
      <c r="H157" s="12"/>
      <c r="I157" s="11"/>
      <c r="J157" s="11"/>
    </row>
    <row r="158" spans="1:10" ht="15">
      <c r="A158" s="6" t="s">
        <v>2</v>
      </c>
      <c r="B158" s="21"/>
      <c r="C158" s="11"/>
      <c r="D158" s="11"/>
      <c r="E158" s="11"/>
      <c r="F158" s="11"/>
      <c r="G158" s="12" t="s">
        <v>3</v>
      </c>
      <c r="H158" s="11"/>
      <c r="I158" s="11"/>
      <c r="J158" s="11"/>
    </row>
    <row r="159" spans="1:10" ht="15">
      <c r="A159" s="134" t="s">
        <v>6</v>
      </c>
      <c r="B159" s="135"/>
      <c r="C159" s="131"/>
      <c r="D159" s="131"/>
      <c r="E159" s="7"/>
      <c r="F159" s="127" t="s">
        <v>5</v>
      </c>
      <c r="G159" s="127"/>
      <c r="H159" s="127"/>
      <c r="I159" s="11"/>
      <c r="J159" s="11"/>
    </row>
    <row r="160" spans="1:10" ht="15">
      <c r="A160" s="19"/>
      <c r="B160" s="22"/>
      <c r="C160" s="18"/>
      <c r="D160" s="18"/>
      <c r="E160" s="7"/>
      <c r="F160" s="127"/>
      <c r="G160" s="127"/>
      <c r="H160" s="127"/>
      <c r="I160" s="11"/>
      <c r="J160" s="11"/>
    </row>
    <row r="161" spans="1:10" ht="15">
      <c r="A161" s="6"/>
      <c r="B161" s="21"/>
      <c r="C161" s="11"/>
      <c r="D161" s="11"/>
      <c r="E161" s="11"/>
      <c r="F161" s="11"/>
      <c r="G161" s="11"/>
      <c r="H161" s="11"/>
      <c r="I161" s="11"/>
      <c r="J161" s="11"/>
    </row>
    <row r="162" spans="1:10" ht="15">
      <c r="A162" s="128" t="s">
        <v>1</v>
      </c>
      <c r="B162" s="129"/>
      <c r="C162" s="129"/>
      <c r="D162" s="129"/>
      <c r="E162" s="11"/>
      <c r="F162" s="11"/>
      <c r="G162" s="11"/>
      <c r="H162" s="11"/>
      <c r="I162" s="11"/>
      <c r="J162" s="11"/>
    </row>
    <row r="163" spans="1:10" ht="15">
      <c r="A163" s="130" t="s">
        <v>7</v>
      </c>
      <c r="B163" s="130"/>
      <c r="C163" s="131"/>
      <c r="D163" s="131"/>
      <c r="E163" s="131"/>
      <c r="F163" s="11"/>
      <c r="G163" s="11"/>
      <c r="H163" s="11"/>
      <c r="I163" s="11"/>
      <c r="J163" s="11"/>
    </row>
    <row r="164" spans="1:10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</row>
  </sheetData>
  <mergeCells count="34">
    <mergeCell ref="A162:D162"/>
    <mergeCell ref="A163:E163"/>
    <mergeCell ref="D4:E4"/>
    <mergeCell ref="A157:D157"/>
    <mergeCell ref="A159:D159"/>
    <mergeCell ref="A8:A152"/>
    <mergeCell ref="B152:D152"/>
    <mergeCell ref="F159:H159"/>
    <mergeCell ref="F160:H160"/>
    <mergeCell ref="I5:I6"/>
    <mergeCell ref="J5:J6"/>
    <mergeCell ref="A153:D153"/>
    <mergeCell ref="A5:A6"/>
    <mergeCell ref="B5:B6"/>
    <mergeCell ref="C5:C6"/>
    <mergeCell ref="D5:D6"/>
    <mergeCell ref="E5:E6"/>
    <mergeCell ref="F5:F6"/>
    <mergeCell ref="B87:B115"/>
    <mergeCell ref="C115:D115"/>
    <mergeCell ref="G115:H115"/>
    <mergeCell ref="B116:B151"/>
    <mergeCell ref="C151:D151"/>
    <mergeCell ref="A2:J2"/>
    <mergeCell ref="A3:J3"/>
    <mergeCell ref="G5:G6"/>
    <mergeCell ref="H5:H6"/>
    <mergeCell ref="B8:B57"/>
    <mergeCell ref="G151:H151"/>
    <mergeCell ref="C57:D57"/>
    <mergeCell ref="G57:H57"/>
    <mergeCell ref="B58:B86"/>
    <mergeCell ref="C86:D86"/>
    <mergeCell ref="G86:H8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workbookViewId="0" topLeftCell="A1">
      <selection activeCell="E23" sqref="E23"/>
    </sheetView>
  </sheetViews>
  <sheetFormatPr defaultColWidth="9.140625" defaultRowHeight="15"/>
  <cols>
    <col min="1" max="1" width="17.28125" style="23" customWidth="1"/>
    <col min="2" max="6" width="20.28125" style="23" customWidth="1"/>
    <col min="7" max="9" width="8.8515625" style="23" customWidth="1"/>
  </cols>
  <sheetData>
    <row r="2" spans="1:8" ht="15">
      <c r="A2" s="137" t="s">
        <v>10</v>
      </c>
      <c r="B2" s="137"/>
      <c r="C2" s="137"/>
      <c r="D2" s="137"/>
      <c r="E2" s="137"/>
      <c r="F2" s="137"/>
      <c r="G2" s="137"/>
      <c r="H2" s="137"/>
    </row>
    <row r="3" spans="1:8" ht="15">
      <c r="A3" s="138" t="s">
        <v>11</v>
      </c>
      <c r="B3" s="138"/>
      <c r="C3" s="138"/>
      <c r="D3" s="138"/>
      <c r="E3" s="138"/>
      <c r="F3" s="138"/>
      <c r="G3" s="138"/>
      <c r="H3" s="138"/>
    </row>
    <row r="4" spans="1:8" ht="31.15" customHeight="1">
      <c r="A4" s="139" t="s">
        <v>19</v>
      </c>
      <c r="B4" s="138"/>
      <c r="C4" s="138"/>
      <c r="D4" s="138"/>
      <c r="E4" s="138"/>
      <c r="F4" s="138"/>
      <c r="G4" s="138"/>
      <c r="H4" s="138"/>
    </row>
    <row r="5" spans="1:8" ht="22.15" customHeight="1">
      <c r="A5" s="138" t="s">
        <v>46</v>
      </c>
      <c r="B5" s="138"/>
      <c r="C5" s="138"/>
      <c r="D5" s="138"/>
      <c r="E5" s="138"/>
      <c r="F5" s="138"/>
      <c r="G5" s="138"/>
      <c r="H5" s="138"/>
    </row>
    <row r="6" spans="1:8" ht="15.6">
      <c r="A6" s="24"/>
      <c r="B6" s="24"/>
      <c r="C6" s="24"/>
      <c r="D6" s="24"/>
      <c r="E6" s="24"/>
      <c r="F6" s="24"/>
      <c r="G6" s="24"/>
      <c r="H6" s="24"/>
    </row>
    <row r="7" spans="1:8" ht="15.6">
      <c r="A7" s="24"/>
      <c r="B7" s="24"/>
      <c r="C7" s="24"/>
      <c r="D7" s="24"/>
      <c r="E7" s="24"/>
      <c r="F7" s="24"/>
      <c r="G7" s="24"/>
      <c r="H7" s="24"/>
    </row>
    <row r="8" spans="1:8" ht="15.6">
      <c r="A8" s="24"/>
      <c r="B8" s="24"/>
      <c r="C8" s="24"/>
      <c r="D8" s="24"/>
      <c r="E8" s="24"/>
      <c r="F8" s="24"/>
      <c r="G8" s="24"/>
      <c r="H8" s="24"/>
    </row>
    <row r="9" spans="1:8" ht="27.6" customHeight="1">
      <c r="A9" s="143" t="s">
        <v>9</v>
      </c>
      <c r="B9" s="140" t="s">
        <v>61</v>
      </c>
      <c r="C9" s="141"/>
      <c r="D9" s="141"/>
      <c r="E9" s="142"/>
      <c r="F9" s="145" t="s">
        <v>18</v>
      </c>
      <c r="G9" s="24"/>
      <c r="H9" s="24"/>
    </row>
    <row r="10" spans="1:8" ht="15">
      <c r="A10" s="144"/>
      <c r="B10" s="27" t="s">
        <v>13</v>
      </c>
      <c r="C10" s="27" t="s">
        <v>14</v>
      </c>
      <c r="D10" s="27" t="s">
        <v>15</v>
      </c>
      <c r="E10" s="27" t="s">
        <v>16</v>
      </c>
      <c r="F10" s="144"/>
      <c r="G10" s="24"/>
      <c r="H10" s="24"/>
    </row>
    <row r="11" spans="1:8" ht="39.6" customHeight="1">
      <c r="A11" s="28" t="s">
        <v>17</v>
      </c>
      <c r="B11" s="28">
        <v>500</v>
      </c>
      <c r="C11" s="28">
        <v>600</v>
      </c>
      <c r="D11" s="28">
        <v>700</v>
      </c>
      <c r="E11" s="28">
        <v>725</v>
      </c>
      <c r="F11" s="28">
        <f>SUM(B11:E11)</f>
        <v>2525</v>
      </c>
      <c r="G11" s="24"/>
      <c r="H11" s="24"/>
    </row>
    <row r="12" spans="1:8" ht="15.6">
      <c r="A12" s="24"/>
      <c r="B12" s="24"/>
      <c r="C12" s="24"/>
      <c r="D12" s="24"/>
      <c r="E12" s="24"/>
      <c r="F12" s="24"/>
      <c r="G12" s="24"/>
      <c r="H12" s="24"/>
    </row>
    <row r="13" spans="1:8" ht="15.6">
      <c r="A13" s="25"/>
      <c r="B13" s="25"/>
      <c r="C13" s="25"/>
      <c r="D13" s="25"/>
      <c r="E13" s="25"/>
      <c r="F13" s="24"/>
      <c r="G13" s="25"/>
      <c r="H13" s="26"/>
    </row>
    <row r="14" spans="1:10" ht="15">
      <c r="A14" s="133" t="s">
        <v>2</v>
      </c>
      <c r="B14" s="133"/>
      <c r="C14" s="133"/>
      <c r="D14" s="133"/>
      <c r="E14" s="11"/>
      <c r="F14" s="12"/>
      <c r="G14" s="12"/>
      <c r="H14" s="12"/>
      <c r="I14" s="11"/>
      <c r="J14" s="11"/>
    </row>
    <row r="15" spans="1:10" ht="15">
      <c r="A15" s="6" t="s">
        <v>2</v>
      </c>
      <c r="B15" s="21"/>
      <c r="C15" s="11"/>
      <c r="D15" s="11"/>
      <c r="E15" s="12" t="s">
        <v>3</v>
      </c>
      <c r="F15" s="11"/>
      <c r="I15" s="11"/>
      <c r="J15" s="11"/>
    </row>
    <row r="16" spans="1:10" ht="14.45" customHeight="1">
      <c r="A16" s="134" t="s">
        <v>6</v>
      </c>
      <c r="B16" s="135"/>
      <c r="C16" s="135"/>
      <c r="D16" s="20" t="s">
        <v>5</v>
      </c>
      <c r="E16" s="20"/>
      <c r="F16" s="20"/>
      <c r="I16" s="11"/>
      <c r="J16" s="11"/>
    </row>
    <row r="17" spans="1:10" ht="14.45">
      <c r="A17" s="19"/>
      <c r="B17" s="22"/>
      <c r="C17" s="18"/>
      <c r="D17" s="18"/>
      <c r="E17" s="7"/>
      <c r="F17" s="127"/>
      <c r="G17" s="127"/>
      <c r="H17" s="127"/>
      <c r="I17" s="11"/>
      <c r="J17" s="11"/>
    </row>
    <row r="18" spans="1:10" ht="14.45">
      <c r="A18" s="6"/>
      <c r="B18" s="21"/>
      <c r="C18" s="11"/>
      <c r="D18" s="11"/>
      <c r="E18" s="11"/>
      <c r="F18" s="11"/>
      <c r="G18" s="11"/>
      <c r="H18" s="11"/>
      <c r="I18" s="11"/>
      <c r="J18" s="11"/>
    </row>
    <row r="19" spans="1:10" ht="15">
      <c r="A19" s="128" t="s">
        <v>1</v>
      </c>
      <c r="B19" s="129"/>
      <c r="C19" s="129"/>
      <c r="D19" s="129"/>
      <c r="E19" s="11"/>
      <c r="F19" s="11"/>
      <c r="G19" s="11"/>
      <c r="H19" s="11"/>
      <c r="I19" s="11"/>
      <c r="J19" s="11"/>
    </row>
    <row r="20" spans="1:10" ht="14.45" customHeight="1">
      <c r="A20" s="136" t="s">
        <v>7</v>
      </c>
      <c r="B20" s="136"/>
      <c r="C20" s="136"/>
      <c r="D20" s="29"/>
      <c r="E20" s="29"/>
      <c r="F20" s="11"/>
      <c r="G20" s="11"/>
      <c r="H20" s="11"/>
      <c r="I20" s="11"/>
      <c r="J20" s="11"/>
    </row>
  </sheetData>
  <mergeCells count="12">
    <mergeCell ref="A20:C20"/>
    <mergeCell ref="A2:H2"/>
    <mergeCell ref="A3:H3"/>
    <mergeCell ref="A4:H4"/>
    <mergeCell ref="A5:H5"/>
    <mergeCell ref="B9:E9"/>
    <mergeCell ref="F17:H17"/>
    <mergeCell ref="A19:D19"/>
    <mergeCell ref="A9:A10"/>
    <mergeCell ref="F9:F10"/>
    <mergeCell ref="A14:D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2021-08-24T10:19:36Z</cp:lastPrinted>
  <dcterms:created xsi:type="dcterms:W3CDTF">2019-10-11T07:43:52Z</dcterms:created>
  <dcterms:modified xsi:type="dcterms:W3CDTF">2022-11-22T11:57:54Z</dcterms:modified>
  <cp:category/>
  <cp:version/>
  <cp:contentType/>
  <cp:contentStatus/>
</cp:coreProperties>
</file>